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fm-pubshare\HFM各部门共享\Harvest嘉实全体员工\策略孵化组\多重风管分组审核\zhangyang\江苏银行全球购策略\"/>
    </mc:Choice>
  </mc:AlternateContent>
  <bookViews>
    <workbookView xWindow="0" yWindow="90" windowWidth="19440" windowHeight="8055" firstSheet="1" activeTab="2"/>
  </bookViews>
  <sheets>
    <sheet name="ForThomas" sheetId="16" state="hidden" r:id="rId1"/>
    <sheet name="数据" sheetId="1" r:id="rId2"/>
    <sheet name="data" sheetId="28" r:id="rId3"/>
  </sheets>
  <calcPr calcId="152511"/>
</workbook>
</file>

<file path=xl/calcChain.xml><?xml version="1.0" encoding="utf-8"?>
<calcChain xmlns="http://schemas.openxmlformats.org/spreadsheetml/2006/main">
  <c r="L219" i="16" l="1"/>
  <c r="K219" i="16"/>
  <c r="I219" i="16"/>
  <c r="G219" i="16"/>
  <c r="A219" i="16"/>
  <c r="B219" i="16" s="1"/>
  <c r="P218" i="16"/>
  <c r="O218" i="16"/>
  <c r="N218" i="16"/>
  <c r="L218" i="16"/>
  <c r="K218" i="16"/>
  <c r="I218" i="16"/>
  <c r="G218" i="16"/>
  <c r="E218" i="16"/>
  <c r="C218" i="16"/>
  <c r="B218" i="16"/>
  <c r="A218" i="16"/>
  <c r="H219" i="16" s="1"/>
  <c r="P217" i="16"/>
  <c r="O217" i="16"/>
  <c r="N217" i="16"/>
  <c r="L217" i="16"/>
  <c r="K217" i="16"/>
  <c r="I217" i="16"/>
  <c r="G217" i="16"/>
  <c r="E217" i="16"/>
  <c r="C217" i="16"/>
  <c r="B217" i="16"/>
  <c r="A217" i="16"/>
  <c r="H218" i="16" s="1"/>
  <c r="P216" i="16"/>
  <c r="O216" i="16"/>
  <c r="N216" i="16"/>
  <c r="L216" i="16"/>
  <c r="K216" i="16"/>
  <c r="I216" i="16"/>
  <c r="G216" i="16"/>
  <c r="E216" i="16"/>
  <c r="C216" i="16"/>
  <c r="B216" i="16"/>
  <c r="A216" i="16"/>
  <c r="H217" i="16" s="1"/>
  <c r="P215" i="16"/>
  <c r="O215" i="16"/>
  <c r="N215" i="16"/>
  <c r="L215" i="16"/>
  <c r="K215" i="16"/>
  <c r="I215" i="16"/>
  <c r="G215" i="16"/>
  <c r="E215" i="16"/>
  <c r="C215" i="16"/>
  <c r="B215" i="16"/>
  <c r="A215" i="16"/>
  <c r="H216" i="16" s="1"/>
  <c r="P214" i="16"/>
  <c r="O214" i="16"/>
  <c r="N214" i="16"/>
  <c r="L214" i="16"/>
  <c r="K214" i="16"/>
  <c r="I214" i="16"/>
  <c r="G214" i="16"/>
  <c r="E214" i="16"/>
  <c r="C214" i="16"/>
  <c r="B214" i="16"/>
  <c r="A214" i="16"/>
  <c r="H215" i="16" s="1"/>
  <c r="P213" i="16"/>
  <c r="O213" i="16"/>
  <c r="N213" i="16"/>
  <c r="L213" i="16"/>
  <c r="K213" i="16"/>
  <c r="I213" i="16"/>
  <c r="G213" i="16"/>
  <c r="E213" i="16"/>
  <c r="C213" i="16"/>
  <c r="B213" i="16"/>
  <c r="A213" i="16"/>
  <c r="H214" i="16" s="1"/>
  <c r="P212" i="16"/>
  <c r="O212" i="16"/>
  <c r="N212" i="16"/>
  <c r="L212" i="16"/>
  <c r="K212" i="16"/>
  <c r="I212" i="16"/>
  <c r="G212" i="16"/>
  <c r="E212" i="16"/>
  <c r="C212" i="16"/>
  <c r="B212" i="16"/>
  <c r="A212" i="16"/>
  <c r="H213" i="16" s="1"/>
  <c r="P211" i="16"/>
  <c r="O211" i="16"/>
  <c r="N211" i="16"/>
  <c r="L211" i="16"/>
  <c r="K211" i="16"/>
  <c r="I211" i="16"/>
  <c r="G211" i="16"/>
  <c r="E211" i="16"/>
  <c r="C211" i="16"/>
  <c r="B211" i="16"/>
  <c r="A211" i="16"/>
  <c r="H212" i="16" s="1"/>
  <c r="P210" i="16"/>
  <c r="O210" i="16"/>
  <c r="N210" i="16"/>
  <c r="L210" i="16"/>
  <c r="K210" i="16"/>
  <c r="I210" i="16"/>
  <c r="G210" i="16"/>
  <c r="E210" i="16"/>
  <c r="C210" i="16"/>
  <c r="B210" i="16"/>
  <c r="A210" i="16"/>
  <c r="H211" i="16" s="1"/>
  <c r="P209" i="16"/>
  <c r="O209" i="16"/>
  <c r="N209" i="16"/>
  <c r="L209" i="16"/>
  <c r="K209" i="16"/>
  <c r="I209" i="16"/>
  <c r="G209" i="16"/>
  <c r="E209" i="16"/>
  <c r="C209" i="16"/>
  <c r="B209" i="16"/>
  <c r="A209" i="16"/>
  <c r="H210" i="16" s="1"/>
  <c r="P208" i="16"/>
  <c r="O208" i="16"/>
  <c r="N208" i="16"/>
  <c r="L208" i="16"/>
  <c r="K208" i="16"/>
  <c r="I208" i="16"/>
  <c r="G208" i="16"/>
  <c r="E208" i="16"/>
  <c r="C208" i="16"/>
  <c r="B208" i="16"/>
  <c r="A208" i="16"/>
  <c r="H209" i="16" s="1"/>
  <c r="P207" i="16"/>
  <c r="O207" i="16"/>
  <c r="N207" i="16"/>
  <c r="L207" i="16"/>
  <c r="K207" i="16"/>
  <c r="I207" i="16"/>
  <c r="G207" i="16"/>
  <c r="E207" i="16"/>
  <c r="C207" i="16"/>
  <c r="B207" i="16"/>
  <c r="A207" i="16"/>
  <c r="H208" i="16" s="1"/>
  <c r="P206" i="16"/>
  <c r="O206" i="16"/>
  <c r="N206" i="16"/>
  <c r="L206" i="16"/>
  <c r="K206" i="16"/>
  <c r="I206" i="16"/>
  <c r="G206" i="16"/>
  <c r="E206" i="16"/>
  <c r="C206" i="16"/>
  <c r="B206" i="16"/>
  <c r="A206" i="16"/>
  <c r="H207" i="16" s="1"/>
  <c r="P205" i="16"/>
  <c r="O205" i="16"/>
  <c r="N205" i="16"/>
  <c r="L205" i="16"/>
  <c r="K205" i="16"/>
  <c r="I205" i="16"/>
  <c r="G205" i="16"/>
  <c r="E205" i="16"/>
  <c r="C205" i="16"/>
  <c r="B205" i="16"/>
  <c r="A205" i="16"/>
  <c r="H206" i="16" s="1"/>
  <c r="P204" i="16"/>
  <c r="O204" i="16"/>
  <c r="N204" i="16"/>
  <c r="L204" i="16"/>
  <c r="K204" i="16"/>
  <c r="I204" i="16"/>
  <c r="G204" i="16"/>
  <c r="E204" i="16"/>
  <c r="C204" i="16"/>
  <c r="B204" i="16"/>
  <c r="A204" i="16"/>
  <c r="H205" i="16" s="1"/>
  <c r="P203" i="16"/>
  <c r="O203" i="16"/>
  <c r="N203" i="16"/>
  <c r="L203" i="16"/>
  <c r="K203" i="16"/>
  <c r="I203" i="16"/>
  <c r="G203" i="16"/>
  <c r="E203" i="16"/>
  <c r="C203" i="16"/>
  <c r="B203" i="16"/>
  <c r="A203" i="16"/>
  <c r="H204" i="16" s="1"/>
  <c r="P202" i="16"/>
  <c r="O202" i="16"/>
  <c r="N202" i="16"/>
  <c r="L202" i="16"/>
  <c r="K202" i="16"/>
  <c r="I202" i="16"/>
  <c r="G202" i="16"/>
  <c r="E202" i="16"/>
  <c r="C202" i="16"/>
  <c r="B202" i="16"/>
  <c r="A202" i="16"/>
  <c r="H203" i="16" s="1"/>
  <c r="P201" i="16"/>
  <c r="O201" i="16"/>
  <c r="N201" i="16"/>
  <c r="L201" i="16"/>
  <c r="K201" i="16"/>
  <c r="I201" i="16"/>
  <c r="G201" i="16"/>
  <c r="E201" i="16"/>
  <c r="C201" i="16"/>
  <c r="B201" i="16"/>
  <c r="A201" i="16"/>
  <c r="H202" i="16" s="1"/>
  <c r="P200" i="16"/>
  <c r="O200" i="16"/>
  <c r="N200" i="16"/>
  <c r="L200" i="16"/>
  <c r="K200" i="16"/>
  <c r="I200" i="16"/>
  <c r="G200" i="16"/>
  <c r="E200" i="16"/>
  <c r="C200" i="16"/>
  <c r="B200" i="16"/>
  <c r="A200" i="16"/>
  <c r="H201" i="16" s="1"/>
  <c r="P199" i="16"/>
  <c r="O199" i="16"/>
  <c r="N199" i="16"/>
  <c r="L199" i="16"/>
  <c r="K199" i="16"/>
  <c r="I199" i="16"/>
  <c r="G199" i="16"/>
  <c r="E199" i="16"/>
  <c r="C199" i="16"/>
  <c r="B199" i="16"/>
  <c r="A199" i="16"/>
  <c r="H200" i="16" s="1"/>
  <c r="P198" i="16"/>
  <c r="O198" i="16"/>
  <c r="N198" i="16"/>
  <c r="L198" i="16"/>
  <c r="K198" i="16"/>
  <c r="I198" i="16"/>
  <c r="G198" i="16"/>
  <c r="E198" i="16"/>
  <c r="C198" i="16"/>
  <c r="B198" i="16"/>
  <c r="A198" i="16"/>
  <c r="H199" i="16" s="1"/>
  <c r="P197" i="16"/>
  <c r="O197" i="16"/>
  <c r="N197" i="16"/>
  <c r="L197" i="16"/>
  <c r="K197" i="16"/>
  <c r="I197" i="16"/>
  <c r="G197" i="16"/>
  <c r="E197" i="16"/>
  <c r="C197" i="16"/>
  <c r="B197" i="16"/>
  <c r="A197" i="16"/>
  <c r="H198" i="16" s="1"/>
  <c r="P196" i="16"/>
  <c r="O196" i="16"/>
  <c r="N196" i="16"/>
  <c r="L196" i="16"/>
  <c r="K196" i="16"/>
  <c r="I196" i="16"/>
  <c r="G196" i="16"/>
  <c r="E196" i="16"/>
  <c r="C196" i="16"/>
  <c r="B196" i="16"/>
  <c r="A196" i="16"/>
  <c r="H197" i="16" s="1"/>
  <c r="P195" i="16"/>
  <c r="O195" i="16"/>
  <c r="N195" i="16"/>
  <c r="L195" i="16"/>
  <c r="K195" i="16"/>
  <c r="I195" i="16"/>
  <c r="G195" i="16"/>
  <c r="E195" i="16"/>
  <c r="C195" i="16"/>
  <c r="B195" i="16"/>
  <c r="A195" i="16"/>
  <c r="H196" i="16" s="1"/>
  <c r="P194" i="16"/>
  <c r="O194" i="16"/>
  <c r="N194" i="16"/>
  <c r="L194" i="16"/>
  <c r="K194" i="16"/>
  <c r="I194" i="16"/>
  <c r="G194" i="16"/>
  <c r="E194" i="16"/>
  <c r="C194" i="16"/>
  <c r="B194" i="16"/>
  <c r="A194" i="16"/>
  <c r="H195" i="16" s="1"/>
  <c r="P193" i="16"/>
  <c r="O193" i="16"/>
  <c r="N193" i="16"/>
  <c r="L193" i="16"/>
  <c r="K193" i="16"/>
  <c r="I193" i="16"/>
  <c r="G193" i="16"/>
  <c r="E193" i="16"/>
  <c r="C193" i="16"/>
  <c r="B193" i="16"/>
  <c r="A193" i="16"/>
  <c r="H194" i="16" s="1"/>
  <c r="P192" i="16"/>
  <c r="O192" i="16"/>
  <c r="N192" i="16"/>
  <c r="L192" i="16"/>
  <c r="K192" i="16"/>
  <c r="I192" i="16"/>
  <c r="G192" i="16"/>
  <c r="E192" i="16"/>
  <c r="C192" i="16"/>
  <c r="B192" i="16"/>
  <c r="A192" i="16"/>
  <c r="H193" i="16" s="1"/>
  <c r="P191" i="16"/>
  <c r="O191" i="16"/>
  <c r="N191" i="16"/>
  <c r="L191" i="16"/>
  <c r="K191" i="16"/>
  <c r="I191" i="16"/>
  <c r="G191" i="16"/>
  <c r="E191" i="16"/>
  <c r="C191" i="16"/>
  <c r="B191" i="16"/>
  <c r="A191" i="16"/>
  <c r="H192" i="16" s="1"/>
  <c r="P190" i="16"/>
  <c r="O190" i="16"/>
  <c r="N190" i="16"/>
  <c r="L190" i="16"/>
  <c r="K190" i="16"/>
  <c r="I190" i="16"/>
  <c r="G190" i="16"/>
  <c r="E190" i="16"/>
  <c r="C190" i="16"/>
  <c r="B190" i="16"/>
  <c r="A190" i="16"/>
  <c r="H191" i="16" s="1"/>
  <c r="P189" i="16"/>
  <c r="O189" i="16"/>
  <c r="N189" i="16"/>
  <c r="L189" i="16"/>
  <c r="K189" i="16"/>
  <c r="I189" i="16"/>
  <c r="G189" i="16"/>
  <c r="E189" i="16"/>
  <c r="C189" i="16"/>
  <c r="B189" i="16"/>
  <c r="A189" i="16"/>
  <c r="H190" i="16" s="1"/>
  <c r="P188" i="16"/>
  <c r="O188" i="16"/>
  <c r="N188" i="16"/>
  <c r="L188" i="16"/>
  <c r="K188" i="16"/>
  <c r="I188" i="16"/>
  <c r="G188" i="16"/>
  <c r="E188" i="16"/>
  <c r="C188" i="16"/>
  <c r="B188" i="16"/>
  <c r="A188" i="16"/>
  <c r="H189" i="16" s="1"/>
  <c r="P187" i="16"/>
  <c r="O187" i="16"/>
  <c r="N187" i="16"/>
  <c r="L187" i="16"/>
  <c r="K187" i="16"/>
  <c r="I187" i="16"/>
  <c r="G187" i="16"/>
  <c r="E187" i="16"/>
  <c r="C187" i="16"/>
  <c r="B187" i="16"/>
  <c r="A187" i="16"/>
  <c r="H188" i="16" s="1"/>
  <c r="P186" i="16"/>
  <c r="O186" i="16"/>
  <c r="N186" i="16"/>
  <c r="L186" i="16"/>
  <c r="K186" i="16"/>
  <c r="I186" i="16"/>
  <c r="G186" i="16"/>
  <c r="E186" i="16"/>
  <c r="C186" i="16"/>
  <c r="B186" i="16"/>
  <c r="A186" i="16"/>
  <c r="H187" i="16" s="1"/>
  <c r="P185" i="16"/>
  <c r="O185" i="16"/>
  <c r="N185" i="16"/>
  <c r="L185" i="16"/>
  <c r="K185" i="16"/>
  <c r="I185" i="16"/>
  <c r="G185" i="16"/>
  <c r="E185" i="16"/>
  <c r="C185" i="16"/>
  <c r="B185" i="16"/>
  <c r="A185" i="16"/>
  <c r="H186" i="16" s="1"/>
  <c r="P184" i="16"/>
  <c r="O184" i="16"/>
  <c r="N184" i="16"/>
  <c r="L184" i="16"/>
  <c r="K184" i="16"/>
  <c r="I184" i="16"/>
  <c r="G184" i="16"/>
  <c r="E184" i="16"/>
  <c r="C184" i="16"/>
  <c r="B184" i="16"/>
  <c r="A184" i="16"/>
  <c r="H185" i="16" s="1"/>
  <c r="P183" i="16"/>
  <c r="O183" i="16"/>
  <c r="N183" i="16"/>
  <c r="L183" i="16"/>
  <c r="K183" i="16"/>
  <c r="I183" i="16"/>
  <c r="G183" i="16"/>
  <c r="E183" i="16"/>
  <c r="C183" i="16"/>
  <c r="B183" i="16"/>
  <c r="A183" i="16"/>
  <c r="H184" i="16" s="1"/>
  <c r="P182" i="16"/>
  <c r="O182" i="16"/>
  <c r="N182" i="16"/>
  <c r="L182" i="16"/>
  <c r="K182" i="16"/>
  <c r="I182" i="16"/>
  <c r="G182" i="16"/>
  <c r="E182" i="16"/>
  <c r="C182" i="16"/>
  <c r="B182" i="16"/>
  <c r="A182" i="16"/>
  <c r="H183" i="16" s="1"/>
  <c r="P181" i="16"/>
  <c r="O181" i="16"/>
  <c r="N181" i="16"/>
  <c r="L181" i="16"/>
  <c r="K181" i="16"/>
  <c r="I181" i="16"/>
  <c r="G181" i="16"/>
  <c r="E181" i="16"/>
  <c r="C181" i="16"/>
  <c r="B181" i="16"/>
  <c r="A181" i="16"/>
  <c r="H182" i="16" s="1"/>
  <c r="P180" i="16"/>
  <c r="O180" i="16"/>
  <c r="N180" i="16"/>
  <c r="L180" i="16"/>
  <c r="K180" i="16"/>
  <c r="I180" i="16"/>
  <c r="G180" i="16"/>
  <c r="E180" i="16"/>
  <c r="C180" i="16"/>
  <c r="B180" i="16"/>
  <c r="A180" i="16"/>
  <c r="H181" i="16" s="1"/>
  <c r="P179" i="16"/>
  <c r="O179" i="16"/>
  <c r="N179" i="16"/>
  <c r="L179" i="16"/>
  <c r="K179" i="16"/>
  <c r="I179" i="16"/>
  <c r="G179" i="16"/>
  <c r="E179" i="16"/>
  <c r="C179" i="16"/>
  <c r="B179" i="16"/>
  <c r="A179" i="16"/>
  <c r="H180" i="16" s="1"/>
  <c r="P178" i="16"/>
  <c r="O178" i="16"/>
  <c r="N178" i="16"/>
  <c r="L178" i="16"/>
  <c r="K178" i="16"/>
  <c r="I178" i="16"/>
  <c r="G178" i="16"/>
  <c r="E178" i="16"/>
  <c r="C178" i="16"/>
  <c r="B178" i="16"/>
  <c r="A178" i="16"/>
  <c r="H179" i="16" s="1"/>
  <c r="P177" i="16"/>
  <c r="O177" i="16"/>
  <c r="N177" i="16"/>
  <c r="L177" i="16"/>
  <c r="K177" i="16"/>
  <c r="I177" i="16"/>
  <c r="G177" i="16"/>
  <c r="E177" i="16"/>
  <c r="C177" i="16"/>
  <c r="B177" i="16"/>
  <c r="A177" i="16"/>
  <c r="H178" i="16" s="1"/>
  <c r="P176" i="16"/>
  <c r="O176" i="16"/>
  <c r="N176" i="16"/>
  <c r="L176" i="16"/>
  <c r="K176" i="16"/>
  <c r="I176" i="16"/>
  <c r="G176" i="16"/>
  <c r="E176" i="16"/>
  <c r="C176" i="16"/>
  <c r="B176" i="16"/>
  <c r="A176" i="16"/>
  <c r="H177" i="16" s="1"/>
  <c r="P175" i="16"/>
  <c r="O175" i="16"/>
  <c r="N175" i="16"/>
  <c r="L175" i="16"/>
  <c r="K175" i="16"/>
  <c r="I175" i="16"/>
  <c r="G175" i="16"/>
  <c r="E175" i="16"/>
  <c r="C175" i="16"/>
  <c r="B175" i="16"/>
  <c r="A175" i="16"/>
  <c r="H176" i="16" s="1"/>
  <c r="P174" i="16"/>
  <c r="O174" i="16"/>
  <c r="N174" i="16"/>
  <c r="L174" i="16"/>
  <c r="K174" i="16"/>
  <c r="I174" i="16"/>
  <c r="G174" i="16"/>
  <c r="E174" i="16"/>
  <c r="C174" i="16"/>
  <c r="B174" i="16"/>
  <c r="A174" i="16"/>
  <c r="H175" i="16" s="1"/>
  <c r="P173" i="16"/>
  <c r="O173" i="16"/>
  <c r="N173" i="16"/>
  <c r="L173" i="16"/>
  <c r="K173" i="16"/>
  <c r="I173" i="16"/>
  <c r="G173" i="16"/>
  <c r="E173" i="16"/>
  <c r="C173" i="16"/>
  <c r="B173" i="16"/>
  <c r="A173" i="16"/>
  <c r="H174" i="16" s="1"/>
  <c r="P172" i="16"/>
  <c r="O172" i="16"/>
  <c r="N172" i="16"/>
  <c r="L172" i="16"/>
  <c r="K172" i="16"/>
  <c r="I172" i="16"/>
  <c r="G172" i="16"/>
  <c r="E172" i="16"/>
  <c r="C172" i="16"/>
  <c r="B172" i="16"/>
  <c r="A172" i="16"/>
  <c r="H173" i="16" s="1"/>
  <c r="P171" i="16"/>
  <c r="O171" i="16"/>
  <c r="N171" i="16"/>
  <c r="L171" i="16"/>
  <c r="K171" i="16"/>
  <c r="I171" i="16"/>
  <c r="G171" i="16"/>
  <c r="E171" i="16"/>
  <c r="C171" i="16"/>
  <c r="B171" i="16"/>
  <c r="A171" i="16"/>
  <c r="H172" i="16" s="1"/>
  <c r="P170" i="16"/>
  <c r="O170" i="16"/>
  <c r="N170" i="16"/>
  <c r="L170" i="16"/>
  <c r="K170" i="16"/>
  <c r="I170" i="16"/>
  <c r="G170" i="16"/>
  <c r="E170" i="16"/>
  <c r="C170" i="16"/>
  <c r="B170" i="16"/>
  <c r="A170" i="16"/>
  <c r="H171" i="16" s="1"/>
  <c r="P169" i="16"/>
  <c r="O169" i="16"/>
  <c r="N169" i="16"/>
  <c r="L169" i="16"/>
  <c r="K169" i="16"/>
  <c r="I169" i="16"/>
  <c r="G169" i="16"/>
  <c r="E169" i="16"/>
  <c r="C169" i="16"/>
  <c r="B169" i="16"/>
  <c r="A169" i="16"/>
  <c r="H170" i="16" s="1"/>
  <c r="P168" i="16"/>
  <c r="O168" i="16"/>
  <c r="N168" i="16"/>
  <c r="L168" i="16"/>
  <c r="K168" i="16"/>
  <c r="I168" i="16"/>
  <c r="G168" i="16"/>
  <c r="E168" i="16"/>
  <c r="C168" i="16"/>
  <c r="B168" i="16"/>
  <c r="A168" i="16"/>
  <c r="H169" i="16" s="1"/>
  <c r="P167" i="16"/>
  <c r="O167" i="16"/>
  <c r="N167" i="16"/>
  <c r="L167" i="16"/>
  <c r="K167" i="16"/>
  <c r="I167" i="16"/>
  <c r="G167" i="16"/>
  <c r="E167" i="16"/>
  <c r="C167" i="16"/>
  <c r="B167" i="16"/>
  <c r="A167" i="16"/>
  <c r="H168" i="16" s="1"/>
  <c r="P166" i="16"/>
  <c r="O166" i="16"/>
  <c r="N166" i="16"/>
  <c r="L166" i="16"/>
  <c r="K166" i="16"/>
  <c r="I166" i="16"/>
  <c r="G166" i="16"/>
  <c r="E166" i="16"/>
  <c r="C166" i="16"/>
  <c r="B166" i="16"/>
  <c r="A166" i="16"/>
  <c r="H167" i="16" s="1"/>
  <c r="P165" i="16"/>
  <c r="O165" i="16"/>
  <c r="N165" i="16"/>
  <c r="L165" i="16"/>
  <c r="K165" i="16"/>
  <c r="I165" i="16"/>
  <c r="G165" i="16"/>
  <c r="E165" i="16"/>
  <c r="C165" i="16"/>
  <c r="B165" i="16"/>
  <c r="A165" i="16"/>
  <c r="H166" i="16" s="1"/>
  <c r="P164" i="16"/>
  <c r="O164" i="16"/>
  <c r="N164" i="16"/>
  <c r="L164" i="16"/>
  <c r="K164" i="16"/>
  <c r="I164" i="16"/>
  <c r="G164" i="16"/>
  <c r="E164" i="16"/>
  <c r="C164" i="16"/>
  <c r="B164" i="16"/>
  <c r="A164" i="16"/>
  <c r="H165" i="16" s="1"/>
  <c r="P163" i="16"/>
  <c r="O163" i="16"/>
  <c r="N163" i="16"/>
  <c r="L163" i="16"/>
  <c r="K163" i="16"/>
  <c r="I163" i="16"/>
  <c r="G163" i="16"/>
  <c r="E163" i="16"/>
  <c r="C163" i="16"/>
  <c r="B163" i="16"/>
  <c r="A163" i="16"/>
  <c r="H164" i="16" s="1"/>
  <c r="P162" i="16"/>
  <c r="O162" i="16"/>
  <c r="N162" i="16"/>
  <c r="L162" i="16"/>
  <c r="K162" i="16"/>
  <c r="I162" i="16"/>
  <c r="G162" i="16"/>
  <c r="E162" i="16"/>
  <c r="C162" i="16"/>
  <c r="B162" i="16"/>
  <c r="A162" i="16"/>
  <c r="H163" i="16" s="1"/>
  <c r="P161" i="16"/>
  <c r="O161" i="16"/>
  <c r="N161" i="16"/>
  <c r="L161" i="16"/>
  <c r="K161" i="16"/>
  <c r="I161" i="16"/>
  <c r="G161" i="16"/>
  <c r="E161" i="16"/>
  <c r="C161" i="16"/>
  <c r="B161" i="16"/>
  <c r="A161" i="16"/>
  <c r="H162" i="16" s="1"/>
  <c r="P160" i="16"/>
  <c r="O160" i="16"/>
  <c r="N160" i="16"/>
  <c r="L160" i="16"/>
  <c r="K160" i="16"/>
  <c r="I160" i="16"/>
  <c r="G160" i="16"/>
  <c r="E160" i="16"/>
  <c r="C160" i="16"/>
  <c r="B160" i="16"/>
  <c r="A160" i="16"/>
  <c r="H161" i="16" s="1"/>
  <c r="P159" i="16"/>
  <c r="O159" i="16"/>
  <c r="N159" i="16"/>
  <c r="L159" i="16"/>
  <c r="K159" i="16"/>
  <c r="I159" i="16"/>
  <c r="G159" i="16"/>
  <c r="E159" i="16"/>
  <c r="C159" i="16"/>
  <c r="B159" i="16"/>
  <c r="A159" i="16"/>
  <c r="H160" i="16" s="1"/>
  <c r="P158" i="16"/>
  <c r="O158" i="16"/>
  <c r="N158" i="16"/>
  <c r="L158" i="16"/>
  <c r="K158" i="16"/>
  <c r="I158" i="16"/>
  <c r="G158" i="16"/>
  <c r="E158" i="16"/>
  <c r="C158" i="16"/>
  <c r="B158" i="16"/>
  <c r="A158" i="16"/>
  <c r="H159" i="16" s="1"/>
  <c r="P157" i="16"/>
  <c r="O157" i="16"/>
  <c r="N157" i="16"/>
  <c r="L157" i="16"/>
  <c r="K157" i="16"/>
  <c r="I157" i="16"/>
  <c r="G157" i="16"/>
  <c r="E157" i="16"/>
  <c r="C157" i="16"/>
  <c r="B157" i="16"/>
  <c r="A157" i="16"/>
  <c r="H158" i="16" s="1"/>
  <c r="P156" i="16"/>
  <c r="O156" i="16"/>
  <c r="N156" i="16"/>
  <c r="L156" i="16"/>
  <c r="K156" i="16"/>
  <c r="I156" i="16"/>
  <c r="G156" i="16"/>
  <c r="E156" i="16"/>
  <c r="C156" i="16"/>
  <c r="B156" i="16"/>
  <c r="A156" i="16"/>
  <c r="H157" i="16" s="1"/>
  <c r="P155" i="16"/>
  <c r="O155" i="16"/>
  <c r="N155" i="16"/>
  <c r="L155" i="16"/>
  <c r="K155" i="16"/>
  <c r="I155" i="16"/>
  <c r="G155" i="16"/>
  <c r="E155" i="16"/>
  <c r="C155" i="16"/>
  <c r="B155" i="16"/>
  <c r="A155" i="16"/>
  <c r="H156" i="16" s="1"/>
  <c r="P154" i="16"/>
  <c r="O154" i="16"/>
  <c r="N154" i="16"/>
  <c r="L154" i="16"/>
  <c r="K154" i="16"/>
  <c r="I154" i="16"/>
  <c r="G154" i="16"/>
  <c r="E154" i="16"/>
  <c r="C154" i="16"/>
  <c r="B154" i="16"/>
  <c r="A154" i="16"/>
  <c r="H155" i="16" s="1"/>
  <c r="P153" i="16"/>
  <c r="O153" i="16"/>
  <c r="N153" i="16"/>
  <c r="L153" i="16"/>
  <c r="K153" i="16"/>
  <c r="I153" i="16"/>
  <c r="G153" i="16"/>
  <c r="E153" i="16"/>
  <c r="C153" i="16"/>
  <c r="B153" i="16"/>
  <c r="A153" i="16"/>
  <c r="H154" i="16" s="1"/>
  <c r="P152" i="16"/>
  <c r="O152" i="16"/>
  <c r="N152" i="16"/>
  <c r="L152" i="16"/>
  <c r="K152" i="16"/>
  <c r="I152" i="16"/>
  <c r="G152" i="16"/>
  <c r="E152" i="16"/>
  <c r="C152" i="16"/>
  <c r="B152" i="16"/>
  <c r="A152" i="16"/>
  <c r="H153" i="16" s="1"/>
  <c r="P151" i="16"/>
  <c r="O151" i="16"/>
  <c r="N151" i="16"/>
  <c r="L151" i="16"/>
  <c r="K151" i="16"/>
  <c r="I151" i="16"/>
  <c r="G151" i="16"/>
  <c r="E151" i="16"/>
  <c r="C151" i="16"/>
  <c r="B151" i="16"/>
  <c r="A151" i="16"/>
  <c r="H152" i="16" s="1"/>
  <c r="P150" i="16"/>
  <c r="O150" i="16"/>
  <c r="N150" i="16"/>
  <c r="L150" i="16"/>
  <c r="K150" i="16"/>
  <c r="I150" i="16"/>
  <c r="G150" i="16"/>
  <c r="E150" i="16"/>
  <c r="C150" i="16"/>
  <c r="B150" i="16"/>
  <c r="A150" i="16"/>
  <c r="H151" i="16" s="1"/>
  <c r="P149" i="16"/>
  <c r="O149" i="16"/>
  <c r="N149" i="16"/>
  <c r="L149" i="16"/>
  <c r="K149" i="16"/>
  <c r="I149" i="16"/>
  <c r="G149" i="16"/>
  <c r="E149" i="16"/>
  <c r="C149" i="16"/>
  <c r="B149" i="16"/>
  <c r="A149" i="16"/>
  <c r="H150" i="16" s="1"/>
  <c r="P148" i="16"/>
  <c r="O148" i="16"/>
  <c r="N148" i="16"/>
  <c r="L148" i="16"/>
  <c r="K148" i="16"/>
  <c r="I148" i="16"/>
  <c r="G148" i="16"/>
  <c r="E148" i="16"/>
  <c r="C148" i="16"/>
  <c r="B148" i="16"/>
  <c r="A148" i="16"/>
  <c r="H149" i="16" s="1"/>
  <c r="P147" i="16"/>
  <c r="O147" i="16"/>
  <c r="N147" i="16"/>
  <c r="L147" i="16"/>
  <c r="K147" i="16"/>
  <c r="I147" i="16"/>
  <c r="G147" i="16"/>
  <c r="E147" i="16"/>
  <c r="C147" i="16"/>
  <c r="B147" i="16"/>
  <c r="A147" i="16"/>
  <c r="H148" i="16" s="1"/>
  <c r="P146" i="16"/>
  <c r="O146" i="16"/>
  <c r="N146" i="16"/>
  <c r="L146" i="16"/>
  <c r="K146" i="16"/>
  <c r="I146" i="16"/>
  <c r="G146" i="16"/>
  <c r="E146" i="16"/>
  <c r="C146" i="16"/>
  <c r="B146" i="16"/>
  <c r="A146" i="16"/>
  <c r="H147" i="16" s="1"/>
  <c r="P145" i="16"/>
  <c r="O145" i="16"/>
  <c r="N145" i="16"/>
  <c r="L145" i="16"/>
  <c r="K145" i="16"/>
  <c r="I145" i="16"/>
  <c r="G145" i="16"/>
  <c r="E145" i="16"/>
  <c r="C145" i="16"/>
  <c r="B145" i="16"/>
  <c r="A145" i="16"/>
  <c r="H146" i="16" s="1"/>
  <c r="P144" i="16"/>
  <c r="O144" i="16"/>
  <c r="N144" i="16"/>
  <c r="L144" i="16"/>
  <c r="K144" i="16"/>
  <c r="I144" i="16"/>
  <c r="G144" i="16"/>
  <c r="E144" i="16"/>
  <c r="C144" i="16"/>
  <c r="B144" i="16"/>
  <c r="A144" i="16"/>
  <c r="H145" i="16" s="1"/>
  <c r="P143" i="16"/>
  <c r="O143" i="16"/>
  <c r="N143" i="16"/>
  <c r="L143" i="16"/>
  <c r="K143" i="16"/>
  <c r="I143" i="16"/>
  <c r="G143" i="16"/>
  <c r="E143" i="16"/>
  <c r="C143" i="16"/>
  <c r="B143" i="16"/>
  <c r="A143" i="16"/>
  <c r="H144" i="16" s="1"/>
  <c r="P142" i="16"/>
  <c r="O142" i="16"/>
  <c r="N142" i="16"/>
  <c r="L142" i="16"/>
  <c r="K142" i="16"/>
  <c r="I142" i="16"/>
  <c r="G142" i="16"/>
  <c r="E142" i="16"/>
  <c r="C142" i="16"/>
  <c r="B142" i="16"/>
  <c r="A142" i="16"/>
  <c r="H143" i="16" s="1"/>
  <c r="P141" i="16"/>
  <c r="O141" i="16"/>
  <c r="N141" i="16"/>
  <c r="L141" i="16"/>
  <c r="K141" i="16"/>
  <c r="I141" i="16"/>
  <c r="G141" i="16"/>
  <c r="E141" i="16"/>
  <c r="C141" i="16"/>
  <c r="B141" i="16"/>
  <c r="A141" i="16"/>
  <c r="H142" i="16" s="1"/>
  <c r="P140" i="16"/>
  <c r="O140" i="16"/>
  <c r="N140" i="16"/>
  <c r="L140" i="16"/>
  <c r="K140" i="16"/>
  <c r="I140" i="16"/>
  <c r="G140" i="16"/>
  <c r="E140" i="16"/>
  <c r="C140" i="16"/>
  <c r="B140" i="16"/>
  <c r="A140" i="16"/>
  <c r="H141" i="16" s="1"/>
  <c r="P139" i="16"/>
  <c r="O139" i="16"/>
  <c r="N139" i="16"/>
  <c r="L139" i="16"/>
  <c r="K139" i="16"/>
  <c r="I139" i="16"/>
  <c r="G139" i="16"/>
  <c r="E139" i="16"/>
  <c r="C139" i="16"/>
  <c r="B139" i="16"/>
  <c r="A139" i="16"/>
  <c r="H140" i="16" s="1"/>
  <c r="P138" i="16"/>
  <c r="O138" i="16"/>
  <c r="N138" i="16"/>
  <c r="L138" i="16"/>
  <c r="K138" i="16"/>
  <c r="I138" i="16"/>
  <c r="G138" i="16"/>
  <c r="E138" i="16"/>
  <c r="C138" i="16"/>
  <c r="B138" i="16"/>
  <c r="A138" i="16"/>
  <c r="H139" i="16" s="1"/>
  <c r="P137" i="16"/>
  <c r="O137" i="16"/>
  <c r="N137" i="16"/>
  <c r="L137" i="16"/>
  <c r="K137" i="16"/>
  <c r="I137" i="16"/>
  <c r="G137" i="16"/>
  <c r="E137" i="16"/>
  <c r="C137" i="16"/>
  <c r="B137" i="16"/>
  <c r="A137" i="16"/>
  <c r="H138" i="16" s="1"/>
  <c r="P136" i="16"/>
  <c r="O136" i="16"/>
  <c r="N136" i="16"/>
  <c r="L136" i="16"/>
  <c r="K136" i="16"/>
  <c r="I136" i="16"/>
  <c r="G136" i="16"/>
  <c r="E136" i="16"/>
  <c r="C136" i="16"/>
  <c r="B136" i="16"/>
  <c r="A136" i="16"/>
  <c r="H137" i="16" s="1"/>
  <c r="P135" i="16"/>
  <c r="O135" i="16"/>
  <c r="N135" i="16"/>
  <c r="L135" i="16"/>
  <c r="K135" i="16"/>
  <c r="I135" i="16"/>
  <c r="G135" i="16"/>
  <c r="E135" i="16"/>
  <c r="C135" i="16"/>
  <c r="B135" i="16"/>
  <c r="A135" i="16"/>
  <c r="H136" i="16" s="1"/>
  <c r="P134" i="16"/>
  <c r="O134" i="16"/>
  <c r="N134" i="16"/>
  <c r="L134" i="16"/>
  <c r="K134" i="16"/>
  <c r="I134" i="16"/>
  <c r="G134" i="16"/>
  <c r="E134" i="16"/>
  <c r="C134" i="16"/>
  <c r="B134" i="16"/>
  <c r="A134" i="16"/>
  <c r="H135" i="16" s="1"/>
  <c r="P133" i="16"/>
  <c r="O133" i="16"/>
  <c r="N133" i="16"/>
  <c r="L133" i="16"/>
  <c r="K133" i="16"/>
  <c r="I133" i="16"/>
  <c r="G133" i="16"/>
  <c r="E133" i="16"/>
  <c r="C133" i="16"/>
  <c r="B133" i="16"/>
  <c r="A133" i="16"/>
  <c r="H134" i="16" s="1"/>
  <c r="P132" i="16"/>
  <c r="O132" i="16"/>
  <c r="N132" i="16"/>
  <c r="L132" i="16"/>
  <c r="K132" i="16"/>
  <c r="I132" i="16"/>
  <c r="G132" i="16"/>
  <c r="E132" i="16"/>
  <c r="C132" i="16"/>
  <c r="B132" i="16"/>
  <c r="A132" i="16"/>
  <c r="H133" i="16" s="1"/>
  <c r="P131" i="16"/>
  <c r="O131" i="16"/>
  <c r="N131" i="16"/>
  <c r="L131" i="16"/>
  <c r="K131" i="16"/>
  <c r="I131" i="16"/>
  <c r="G131" i="16"/>
  <c r="E131" i="16"/>
  <c r="C131" i="16"/>
  <c r="B131" i="16"/>
  <c r="A131" i="16"/>
  <c r="H132" i="16" s="1"/>
  <c r="P130" i="16"/>
  <c r="O130" i="16"/>
  <c r="N130" i="16"/>
  <c r="L130" i="16"/>
  <c r="K130" i="16"/>
  <c r="I130" i="16"/>
  <c r="G130" i="16"/>
  <c r="E130" i="16"/>
  <c r="C130" i="16"/>
  <c r="B130" i="16"/>
  <c r="A130" i="16"/>
  <c r="H131" i="16" s="1"/>
  <c r="P129" i="16"/>
  <c r="O129" i="16"/>
  <c r="N129" i="16"/>
  <c r="L129" i="16"/>
  <c r="K129" i="16"/>
  <c r="I129" i="16"/>
  <c r="G129" i="16"/>
  <c r="E129" i="16"/>
  <c r="C129" i="16"/>
  <c r="B129" i="16"/>
  <c r="A129" i="16"/>
  <c r="H130" i="16" s="1"/>
  <c r="P128" i="16"/>
  <c r="O128" i="16"/>
  <c r="N128" i="16"/>
  <c r="L128" i="16"/>
  <c r="K128" i="16"/>
  <c r="I128" i="16"/>
  <c r="G128" i="16"/>
  <c r="E128" i="16"/>
  <c r="C128" i="16"/>
  <c r="B128" i="16"/>
  <c r="A128" i="16"/>
  <c r="H129" i="16" s="1"/>
  <c r="P127" i="16"/>
  <c r="O127" i="16"/>
  <c r="N127" i="16"/>
  <c r="L127" i="16"/>
  <c r="K127" i="16"/>
  <c r="I127" i="16"/>
  <c r="G127" i="16"/>
  <c r="E127" i="16"/>
  <c r="C127" i="16"/>
  <c r="B127" i="16"/>
  <c r="A127" i="16"/>
  <c r="H128" i="16" s="1"/>
  <c r="P126" i="16"/>
  <c r="O126" i="16"/>
  <c r="N126" i="16"/>
  <c r="L126" i="16"/>
  <c r="K126" i="16"/>
  <c r="I126" i="16"/>
  <c r="G126" i="16"/>
  <c r="E126" i="16"/>
  <c r="C126" i="16"/>
  <c r="B126" i="16"/>
  <c r="A126" i="16"/>
  <c r="H127" i="16" s="1"/>
  <c r="P125" i="16"/>
  <c r="O125" i="16"/>
  <c r="N125" i="16"/>
  <c r="L125" i="16"/>
  <c r="K125" i="16"/>
  <c r="I125" i="16"/>
  <c r="G125" i="16"/>
  <c r="E125" i="16"/>
  <c r="C125" i="16"/>
  <c r="B125" i="16"/>
  <c r="A125" i="16"/>
  <c r="H126" i="16" s="1"/>
  <c r="P124" i="16"/>
  <c r="O124" i="16"/>
  <c r="N124" i="16"/>
  <c r="L124" i="16"/>
  <c r="K124" i="16"/>
  <c r="I124" i="16"/>
  <c r="G124" i="16"/>
  <c r="E124" i="16"/>
  <c r="C124" i="16"/>
  <c r="B124" i="16"/>
  <c r="A124" i="16"/>
  <c r="H125" i="16" s="1"/>
  <c r="P123" i="16"/>
  <c r="O123" i="16"/>
  <c r="N123" i="16"/>
  <c r="L123" i="16"/>
  <c r="K123" i="16"/>
  <c r="I123" i="16"/>
  <c r="G123" i="16"/>
  <c r="E123" i="16"/>
  <c r="C123" i="16"/>
  <c r="B123" i="16"/>
  <c r="A123" i="16"/>
  <c r="H124" i="16" s="1"/>
  <c r="P122" i="16"/>
  <c r="O122" i="16"/>
  <c r="N122" i="16"/>
  <c r="L122" i="16"/>
  <c r="K122" i="16"/>
  <c r="I122" i="16"/>
  <c r="G122" i="16"/>
  <c r="E122" i="16"/>
  <c r="C122" i="16"/>
  <c r="B122" i="16"/>
  <c r="A122" i="16"/>
  <c r="H123" i="16" s="1"/>
  <c r="P121" i="16"/>
  <c r="O121" i="16"/>
  <c r="N121" i="16"/>
  <c r="L121" i="16"/>
  <c r="K121" i="16"/>
  <c r="I121" i="16"/>
  <c r="G121" i="16"/>
  <c r="E121" i="16"/>
  <c r="C121" i="16"/>
  <c r="B121" i="16"/>
  <c r="A121" i="16"/>
  <c r="H122" i="16" s="1"/>
  <c r="P120" i="16"/>
  <c r="O120" i="16"/>
  <c r="N120" i="16"/>
  <c r="L120" i="16"/>
  <c r="K120" i="16"/>
  <c r="I120" i="16"/>
  <c r="G120" i="16"/>
  <c r="E120" i="16"/>
  <c r="C120" i="16"/>
  <c r="B120" i="16"/>
  <c r="A120" i="16"/>
  <c r="H121" i="16" s="1"/>
  <c r="P119" i="16"/>
  <c r="O119" i="16"/>
  <c r="N119" i="16"/>
  <c r="L119" i="16"/>
  <c r="K119" i="16"/>
  <c r="I119" i="16"/>
  <c r="G119" i="16"/>
  <c r="E119" i="16"/>
  <c r="C119" i="16"/>
  <c r="B119" i="16"/>
  <c r="A119" i="16"/>
  <c r="H120" i="16" s="1"/>
  <c r="P118" i="16"/>
  <c r="O118" i="16"/>
  <c r="N118" i="16"/>
  <c r="L118" i="16"/>
  <c r="K118" i="16"/>
  <c r="I118" i="16"/>
  <c r="G118" i="16"/>
  <c r="E118" i="16"/>
  <c r="C118" i="16"/>
  <c r="B118" i="16"/>
  <c r="A118" i="16"/>
  <c r="H119" i="16" s="1"/>
  <c r="P117" i="16"/>
  <c r="O117" i="16"/>
  <c r="N117" i="16"/>
  <c r="L117" i="16"/>
  <c r="K117" i="16"/>
  <c r="I117" i="16"/>
  <c r="G117" i="16"/>
  <c r="E117" i="16"/>
  <c r="C117" i="16"/>
  <c r="B117" i="16"/>
  <c r="A117" i="16"/>
  <c r="H118" i="16" s="1"/>
  <c r="P116" i="16"/>
  <c r="O116" i="16"/>
  <c r="N116" i="16"/>
  <c r="L116" i="16"/>
  <c r="K116" i="16"/>
  <c r="I116" i="16"/>
  <c r="G116" i="16"/>
  <c r="E116" i="16"/>
  <c r="C116" i="16"/>
  <c r="B116" i="16"/>
  <c r="A116" i="16"/>
  <c r="H117" i="16" s="1"/>
  <c r="P115" i="16"/>
  <c r="O115" i="16"/>
  <c r="N115" i="16"/>
  <c r="L115" i="16"/>
  <c r="K115" i="16"/>
  <c r="I115" i="16"/>
  <c r="G115" i="16"/>
  <c r="E115" i="16"/>
  <c r="C115" i="16"/>
  <c r="B115" i="16"/>
  <c r="A115" i="16"/>
  <c r="H116" i="16" s="1"/>
  <c r="P114" i="16"/>
  <c r="O114" i="16"/>
  <c r="N114" i="16"/>
  <c r="L114" i="16"/>
  <c r="K114" i="16"/>
  <c r="I114" i="16"/>
  <c r="G114" i="16"/>
  <c r="E114" i="16"/>
  <c r="C114" i="16"/>
  <c r="B114" i="16"/>
  <c r="A114" i="16"/>
  <c r="H115" i="16" s="1"/>
  <c r="P113" i="16"/>
  <c r="O113" i="16"/>
  <c r="N113" i="16"/>
  <c r="L113" i="16"/>
  <c r="K113" i="16"/>
  <c r="I113" i="16"/>
  <c r="G113" i="16"/>
  <c r="E113" i="16"/>
  <c r="C113" i="16"/>
  <c r="B113" i="16"/>
  <c r="A113" i="16"/>
  <c r="H114" i="16" s="1"/>
  <c r="P112" i="16"/>
  <c r="O112" i="16"/>
  <c r="N112" i="16"/>
  <c r="L112" i="16"/>
  <c r="K112" i="16"/>
  <c r="I112" i="16"/>
  <c r="G112" i="16"/>
  <c r="E112" i="16"/>
  <c r="C112" i="16"/>
  <c r="B112" i="16"/>
  <c r="A112" i="16"/>
  <c r="H113" i="16" s="1"/>
  <c r="P111" i="16"/>
  <c r="O111" i="16"/>
  <c r="N111" i="16"/>
  <c r="L111" i="16"/>
  <c r="K111" i="16"/>
  <c r="I111" i="16"/>
  <c r="G111" i="16"/>
  <c r="E111" i="16"/>
  <c r="C111" i="16"/>
  <c r="B111" i="16"/>
  <c r="A111" i="16"/>
  <c r="H112" i="16" s="1"/>
  <c r="P110" i="16"/>
  <c r="O110" i="16"/>
  <c r="N110" i="16"/>
  <c r="L110" i="16"/>
  <c r="K110" i="16"/>
  <c r="I110" i="16"/>
  <c r="G110" i="16"/>
  <c r="E110" i="16"/>
  <c r="C110" i="16"/>
  <c r="B110" i="16"/>
  <c r="A110" i="16"/>
  <c r="H111" i="16" s="1"/>
  <c r="P109" i="16"/>
  <c r="O109" i="16"/>
  <c r="N109" i="16"/>
  <c r="L109" i="16"/>
  <c r="K109" i="16"/>
  <c r="I109" i="16"/>
  <c r="G109" i="16"/>
  <c r="E109" i="16"/>
  <c r="C109" i="16"/>
  <c r="B109" i="16"/>
  <c r="A109" i="16"/>
  <c r="H110" i="16" s="1"/>
  <c r="P108" i="16"/>
  <c r="O108" i="16"/>
  <c r="N108" i="16"/>
  <c r="L108" i="16"/>
  <c r="K108" i="16"/>
  <c r="I108" i="16"/>
  <c r="G108" i="16"/>
  <c r="E108" i="16"/>
  <c r="C108" i="16"/>
  <c r="B108" i="16"/>
  <c r="A108" i="16"/>
  <c r="H109" i="16" s="1"/>
  <c r="P107" i="16"/>
  <c r="O107" i="16"/>
  <c r="N107" i="16"/>
  <c r="L107" i="16"/>
  <c r="K107" i="16"/>
  <c r="I107" i="16"/>
  <c r="G107" i="16"/>
  <c r="E107" i="16"/>
  <c r="C107" i="16"/>
  <c r="B107" i="16"/>
  <c r="A107" i="16"/>
  <c r="H108" i="16" s="1"/>
  <c r="P106" i="16"/>
  <c r="O106" i="16"/>
  <c r="N106" i="16"/>
  <c r="L106" i="16"/>
  <c r="K106" i="16"/>
  <c r="I106" i="16"/>
  <c r="G106" i="16"/>
  <c r="E106" i="16"/>
  <c r="C106" i="16"/>
  <c r="B106" i="16"/>
  <c r="A106" i="16"/>
  <c r="H107" i="16" s="1"/>
  <c r="P105" i="16"/>
  <c r="O105" i="16"/>
  <c r="N105" i="16"/>
  <c r="L105" i="16"/>
  <c r="K105" i="16"/>
  <c r="I105" i="16"/>
  <c r="G105" i="16"/>
  <c r="E105" i="16"/>
  <c r="C105" i="16"/>
  <c r="B105" i="16"/>
  <c r="A105" i="16"/>
  <c r="H106" i="16" s="1"/>
  <c r="P104" i="16"/>
  <c r="O104" i="16"/>
  <c r="N104" i="16"/>
  <c r="L104" i="16"/>
  <c r="K104" i="16"/>
  <c r="I104" i="16"/>
  <c r="G104" i="16"/>
  <c r="E104" i="16"/>
  <c r="C104" i="16"/>
  <c r="B104" i="16"/>
  <c r="A104" i="16"/>
  <c r="H105" i="16" s="1"/>
  <c r="P103" i="16"/>
  <c r="O103" i="16"/>
  <c r="N103" i="16"/>
  <c r="L103" i="16"/>
  <c r="K103" i="16"/>
  <c r="I103" i="16"/>
  <c r="G103" i="16"/>
  <c r="E103" i="16"/>
  <c r="C103" i="16"/>
  <c r="B103" i="16"/>
  <c r="A103" i="16"/>
  <c r="H104" i="16" s="1"/>
  <c r="P102" i="16"/>
  <c r="O102" i="16"/>
  <c r="N102" i="16"/>
  <c r="L102" i="16"/>
  <c r="K102" i="16"/>
  <c r="I102" i="16"/>
  <c r="G102" i="16"/>
  <c r="E102" i="16"/>
  <c r="C102" i="16"/>
  <c r="B102" i="16"/>
  <c r="A102" i="16"/>
  <c r="H103" i="16" s="1"/>
  <c r="P101" i="16"/>
  <c r="O101" i="16"/>
  <c r="N101" i="16"/>
  <c r="L101" i="16"/>
  <c r="K101" i="16"/>
  <c r="I101" i="16"/>
  <c r="G101" i="16"/>
  <c r="E101" i="16"/>
  <c r="C101" i="16"/>
  <c r="B101" i="16"/>
  <c r="A101" i="16"/>
  <c r="H102" i="16" s="1"/>
  <c r="P100" i="16"/>
  <c r="O100" i="16"/>
  <c r="N100" i="16"/>
  <c r="L100" i="16"/>
  <c r="K100" i="16"/>
  <c r="I100" i="16"/>
  <c r="G100" i="16"/>
  <c r="E100" i="16"/>
  <c r="C100" i="16"/>
  <c r="B100" i="16"/>
  <c r="A100" i="16"/>
  <c r="H101" i="16" s="1"/>
  <c r="P99" i="16"/>
  <c r="O99" i="16"/>
  <c r="N99" i="16"/>
  <c r="L99" i="16"/>
  <c r="K99" i="16"/>
  <c r="I99" i="16"/>
  <c r="G99" i="16"/>
  <c r="E99" i="16"/>
  <c r="C99" i="16"/>
  <c r="B99" i="16"/>
  <c r="A99" i="16"/>
  <c r="H100" i="16" s="1"/>
  <c r="P98" i="16"/>
  <c r="O98" i="16"/>
  <c r="N98" i="16"/>
  <c r="L98" i="16"/>
  <c r="K98" i="16"/>
  <c r="I98" i="16"/>
  <c r="G98" i="16"/>
  <c r="E98" i="16"/>
  <c r="C98" i="16"/>
  <c r="B98" i="16"/>
  <c r="A98" i="16"/>
  <c r="H99" i="16" s="1"/>
  <c r="P97" i="16"/>
  <c r="O97" i="16"/>
  <c r="N97" i="16"/>
  <c r="L97" i="16"/>
  <c r="K97" i="16"/>
  <c r="I97" i="16"/>
  <c r="G97" i="16"/>
  <c r="E97" i="16"/>
  <c r="C97" i="16"/>
  <c r="B97" i="16"/>
  <c r="A97" i="16"/>
  <c r="H98" i="16" s="1"/>
  <c r="P96" i="16"/>
  <c r="O96" i="16"/>
  <c r="N96" i="16"/>
  <c r="L96" i="16"/>
  <c r="K96" i="16"/>
  <c r="I96" i="16"/>
  <c r="G96" i="16"/>
  <c r="E96" i="16"/>
  <c r="C96" i="16"/>
  <c r="B96" i="16"/>
  <c r="A96" i="16"/>
  <c r="H97" i="16" s="1"/>
  <c r="P95" i="16"/>
  <c r="O95" i="16"/>
  <c r="N95" i="16"/>
  <c r="L95" i="16"/>
  <c r="K95" i="16"/>
  <c r="I95" i="16"/>
  <c r="G95" i="16"/>
  <c r="E95" i="16"/>
  <c r="C95" i="16"/>
  <c r="B95" i="16"/>
  <c r="A95" i="16"/>
  <c r="H96" i="16" s="1"/>
  <c r="P94" i="16"/>
  <c r="O94" i="16"/>
  <c r="N94" i="16"/>
  <c r="L94" i="16"/>
  <c r="K94" i="16"/>
  <c r="I94" i="16"/>
  <c r="G94" i="16"/>
  <c r="E94" i="16"/>
  <c r="C94" i="16"/>
  <c r="B94" i="16"/>
  <c r="A94" i="16"/>
  <c r="H95" i="16" s="1"/>
  <c r="P93" i="16"/>
  <c r="O93" i="16"/>
  <c r="N93" i="16"/>
  <c r="L93" i="16"/>
  <c r="K93" i="16"/>
  <c r="I93" i="16"/>
  <c r="G93" i="16"/>
  <c r="E93" i="16"/>
  <c r="C93" i="16"/>
  <c r="B93" i="16"/>
  <c r="A93" i="16"/>
  <c r="H94" i="16" s="1"/>
  <c r="P92" i="16"/>
  <c r="O92" i="16"/>
  <c r="N92" i="16"/>
  <c r="L92" i="16"/>
  <c r="K92" i="16"/>
  <c r="I92" i="16"/>
  <c r="G92" i="16"/>
  <c r="E92" i="16"/>
  <c r="C92" i="16"/>
  <c r="B92" i="16"/>
  <c r="A92" i="16"/>
  <c r="H93" i="16" s="1"/>
  <c r="P91" i="16"/>
  <c r="O91" i="16"/>
  <c r="N91" i="16"/>
  <c r="L91" i="16"/>
  <c r="K91" i="16"/>
  <c r="I91" i="16"/>
  <c r="G91" i="16"/>
  <c r="E91" i="16"/>
  <c r="C91" i="16"/>
  <c r="B91" i="16"/>
  <c r="A91" i="16"/>
  <c r="H92" i="16" s="1"/>
  <c r="P90" i="16"/>
  <c r="O90" i="16"/>
  <c r="N90" i="16"/>
  <c r="L90" i="16"/>
  <c r="K90" i="16"/>
  <c r="I90" i="16"/>
  <c r="G90" i="16"/>
  <c r="E90" i="16"/>
  <c r="C90" i="16"/>
  <c r="B90" i="16"/>
  <c r="A90" i="16"/>
  <c r="H91" i="16" s="1"/>
  <c r="P89" i="16"/>
  <c r="O89" i="16"/>
  <c r="N89" i="16"/>
  <c r="L89" i="16"/>
  <c r="K89" i="16"/>
  <c r="I89" i="16"/>
  <c r="G89" i="16"/>
  <c r="E89" i="16"/>
  <c r="C89" i="16"/>
  <c r="B89" i="16"/>
  <c r="A89" i="16"/>
  <c r="H90" i="16" s="1"/>
  <c r="P88" i="16"/>
  <c r="O88" i="16"/>
  <c r="N88" i="16"/>
  <c r="L88" i="16"/>
  <c r="K88" i="16"/>
  <c r="I88" i="16"/>
  <c r="G88" i="16"/>
  <c r="E88" i="16"/>
  <c r="C88" i="16"/>
  <c r="B88" i="16"/>
  <c r="A88" i="16"/>
  <c r="H89" i="16" s="1"/>
  <c r="P87" i="16"/>
  <c r="O87" i="16"/>
  <c r="N87" i="16"/>
  <c r="L87" i="16"/>
  <c r="K87" i="16"/>
  <c r="I87" i="16"/>
  <c r="G87" i="16"/>
  <c r="E87" i="16"/>
  <c r="C87" i="16"/>
  <c r="B87" i="16"/>
  <c r="A87" i="16"/>
  <c r="H88" i="16" s="1"/>
  <c r="P86" i="16"/>
  <c r="O86" i="16"/>
  <c r="N86" i="16"/>
  <c r="L86" i="16"/>
  <c r="K86" i="16"/>
  <c r="I86" i="16"/>
  <c r="G86" i="16"/>
  <c r="E86" i="16"/>
  <c r="C86" i="16"/>
  <c r="B86" i="16"/>
  <c r="A86" i="16"/>
  <c r="H87" i="16" s="1"/>
  <c r="P85" i="16"/>
  <c r="O85" i="16"/>
  <c r="N85" i="16"/>
  <c r="L85" i="16"/>
  <c r="K85" i="16"/>
  <c r="I85" i="16"/>
  <c r="G85" i="16"/>
  <c r="E85" i="16"/>
  <c r="C85" i="16"/>
  <c r="B85" i="16"/>
  <c r="A85" i="16"/>
  <c r="H86" i="16" s="1"/>
  <c r="P84" i="16"/>
  <c r="O84" i="16"/>
  <c r="N84" i="16"/>
  <c r="L84" i="16"/>
  <c r="K84" i="16"/>
  <c r="I84" i="16"/>
  <c r="G84" i="16"/>
  <c r="E84" i="16"/>
  <c r="C84" i="16"/>
  <c r="B84" i="16"/>
  <c r="A84" i="16"/>
  <c r="H85" i="16" s="1"/>
  <c r="P83" i="16"/>
  <c r="O83" i="16"/>
  <c r="N83" i="16"/>
  <c r="L83" i="16"/>
  <c r="K83" i="16"/>
  <c r="I83" i="16"/>
  <c r="G83" i="16"/>
  <c r="E83" i="16"/>
  <c r="C83" i="16"/>
  <c r="B83" i="16"/>
  <c r="A83" i="16"/>
  <c r="H84" i="16" s="1"/>
  <c r="P82" i="16"/>
  <c r="O82" i="16"/>
  <c r="N82" i="16"/>
  <c r="L82" i="16"/>
  <c r="K82" i="16"/>
  <c r="I82" i="16"/>
  <c r="G82" i="16"/>
  <c r="E82" i="16"/>
  <c r="C82" i="16"/>
  <c r="B82" i="16"/>
  <c r="A82" i="16"/>
  <c r="H83" i="16" s="1"/>
  <c r="P81" i="16"/>
  <c r="O81" i="16"/>
  <c r="N81" i="16"/>
  <c r="L81" i="16"/>
  <c r="K81" i="16"/>
  <c r="I81" i="16"/>
  <c r="G81" i="16"/>
  <c r="E81" i="16"/>
  <c r="C81" i="16"/>
  <c r="B81" i="16"/>
  <c r="A81" i="16"/>
  <c r="H82" i="16" s="1"/>
  <c r="P80" i="16"/>
  <c r="O80" i="16"/>
  <c r="N80" i="16"/>
  <c r="L80" i="16"/>
  <c r="K80" i="16"/>
  <c r="I80" i="16"/>
  <c r="G80" i="16"/>
  <c r="E80" i="16"/>
  <c r="C80" i="16"/>
  <c r="B80" i="16"/>
  <c r="A80" i="16"/>
  <c r="H81" i="16" s="1"/>
  <c r="P79" i="16"/>
  <c r="O79" i="16"/>
  <c r="N79" i="16"/>
  <c r="L79" i="16"/>
  <c r="K79" i="16"/>
  <c r="I79" i="16"/>
  <c r="G79" i="16"/>
  <c r="E79" i="16"/>
  <c r="C79" i="16"/>
  <c r="B79" i="16"/>
  <c r="A79" i="16"/>
  <c r="H80" i="16" s="1"/>
  <c r="P78" i="16"/>
  <c r="O78" i="16"/>
  <c r="N78" i="16"/>
  <c r="L78" i="16"/>
  <c r="K78" i="16"/>
  <c r="I78" i="16"/>
  <c r="G78" i="16"/>
  <c r="E78" i="16"/>
  <c r="C78" i="16"/>
  <c r="B78" i="16"/>
  <c r="A78" i="16"/>
  <c r="H79" i="16" s="1"/>
  <c r="P77" i="16"/>
  <c r="O77" i="16"/>
  <c r="N77" i="16"/>
  <c r="L77" i="16"/>
  <c r="K77" i="16"/>
  <c r="I77" i="16"/>
  <c r="G77" i="16"/>
  <c r="E77" i="16"/>
  <c r="C77" i="16"/>
  <c r="B77" i="16"/>
  <c r="A77" i="16"/>
  <c r="H78" i="16" s="1"/>
  <c r="P76" i="16"/>
  <c r="O76" i="16"/>
  <c r="N76" i="16"/>
  <c r="L76" i="16"/>
  <c r="K76" i="16"/>
  <c r="I76" i="16"/>
  <c r="G76" i="16"/>
  <c r="E76" i="16"/>
  <c r="C76" i="16"/>
  <c r="B76" i="16"/>
  <c r="A76" i="16"/>
  <c r="H77" i="16" s="1"/>
  <c r="P75" i="16"/>
  <c r="O75" i="16"/>
  <c r="N75" i="16"/>
  <c r="L75" i="16"/>
  <c r="K75" i="16"/>
  <c r="I75" i="16"/>
  <c r="G75" i="16"/>
  <c r="E75" i="16"/>
  <c r="C75" i="16"/>
  <c r="B75" i="16"/>
  <c r="A75" i="16"/>
  <c r="H76" i="16" s="1"/>
  <c r="P74" i="16"/>
  <c r="O74" i="16"/>
  <c r="N74" i="16"/>
  <c r="L74" i="16"/>
  <c r="K74" i="16"/>
  <c r="I74" i="16"/>
  <c r="G74" i="16"/>
  <c r="E74" i="16"/>
  <c r="C74" i="16"/>
  <c r="B74" i="16"/>
  <c r="A74" i="16"/>
  <c r="H75" i="16" s="1"/>
  <c r="P73" i="16"/>
  <c r="O73" i="16"/>
  <c r="N73" i="16"/>
  <c r="L73" i="16"/>
  <c r="K73" i="16"/>
  <c r="I73" i="16"/>
  <c r="G73" i="16"/>
  <c r="E73" i="16"/>
  <c r="C73" i="16"/>
  <c r="B73" i="16"/>
  <c r="A73" i="16"/>
  <c r="H74" i="16" s="1"/>
  <c r="P72" i="16"/>
  <c r="O72" i="16"/>
  <c r="N72" i="16"/>
  <c r="L72" i="16"/>
  <c r="K72" i="16"/>
  <c r="I72" i="16"/>
  <c r="G72" i="16"/>
  <c r="E72" i="16"/>
  <c r="C72" i="16"/>
  <c r="B72" i="16"/>
  <c r="A72" i="16"/>
  <c r="H73" i="16" s="1"/>
  <c r="P71" i="16"/>
  <c r="O71" i="16"/>
  <c r="N71" i="16"/>
  <c r="L71" i="16"/>
  <c r="K71" i="16"/>
  <c r="I71" i="16"/>
  <c r="G71" i="16"/>
  <c r="E71" i="16"/>
  <c r="C71" i="16"/>
  <c r="B71" i="16"/>
  <c r="A71" i="16"/>
  <c r="H72" i="16" s="1"/>
  <c r="P70" i="16"/>
  <c r="O70" i="16"/>
  <c r="N70" i="16"/>
  <c r="L70" i="16"/>
  <c r="K70" i="16"/>
  <c r="I70" i="16"/>
  <c r="G70" i="16"/>
  <c r="E70" i="16"/>
  <c r="C70" i="16"/>
  <c r="B70" i="16"/>
  <c r="A70" i="16"/>
  <c r="H71" i="16" s="1"/>
  <c r="P69" i="16"/>
  <c r="O69" i="16"/>
  <c r="N69" i="16"/>
  <c r="L69" i="16"/>
  <c r="K69" i="16"/>
  <c r="I69" i="16"/>
  <c r="G69" i="16"/>
  <c r="E69" i="16"/>
  <c r="C69" i="16"/>
  <c r="B69" i="16"/>
  <c r="A69" i="16"/>
  <c r="H70" i="16" s="1"/>
  <c r="P68" i="16"/>
  <c r="O68" i="16"/>
  <c r="N68" i="16"/>
  <c r="L68" i="16"/>
  <c r="K68" i="16"/>
  <c r="I68" i="16"/>
  <c r="G68" i="16"/>
  <c r="E68" i="16"/>
  <c r="C68" i="16"/>
  <c r="B68" i="16"/>
  <c r="A68" i="16"/>
  <c r="H69" i="16" s="1"/>
  <c r="P67" i="16"/>
  <c r="O67" i="16"/>
  <c r="N67" i="16"/>
  <c r="L67" i="16"/>
  <c r="K67" i="16"/>
  <c r="I67" i="16"/>
  <c r="G67" i="16"/>
  <c r="E67" i="16"/>
  <c r="C67" i="16"/>
  <c r="B67" i="16"/>
  <c r="A67" i="16"/>
  <c r="H68" i="16" s="1"/>
  <c r="P66" i="16"/>
  <c r="O66" i="16"/>
  <c r="N66" i="16"/>
  <c r="L66" i="16"/>
  <c r="K66" i="16"/>
  <c r="I66" i="16"/>
  <c r="G66" i="16"/>
  <c r="E66" i="16"/>
  <c r="C66" i="16"/>
  <c r="B66" i="16"/>
  <c r="A66" i="16"/>
  <c r="H67" i="16" s="1"/>
  <c r="P65" i="16"/>
  <c r="O65" i="16"/>
  <c r="N65" i="16"/>
  <c r="L65" i="16"/>
  <c r="K65" i="16"/>
  <c r="I65" i="16"/>
  <c r="G65" i="16"/>
  <c r="E65" i="16"/>
  <c r="C65" i="16"/>
  <c r="B65" i="16"/>
  <c r="A65" i="16"/>
  <c r="H66" i="16" s="1"/>
  <c r="P64" i="16"/>
  <c r="O64" i="16"/>
  <c r="N64" i="16"/>
  <c r="L64" i="16"/>
  <c r="K64" i="16"/>
  <c r="I64" i="16"/>
  <c r="G64" i="16"/>
  <c r="E64" i="16"/>
  <c r="C64" i="16"/>
  <c r="B64" i="16"/>
  <c r="A64" i="16"/>
  <c r="H65" i="16" s="1"/>
  <c r="P63" i="16"/>
  <c r="O63" i="16"/>
  <c r="N63" i="16"/>
  <c r="L63" i="16"/>
  <c r="K63" i="16"/>
  <c r="I63" i="16"/>
  <c r="G63" i="16"/>
  <c r="E63" i="16"/>
  <c r="C63" i="16"/>
  <c r="B63" i="16"/>
  <c r="A63" i="16"/>
  <c r="H64" i="16" s="1"/>
  <c r="P62" i="16"/>
  <c r="O62" i="16"/>
  <c r="N62" i="16"/>
  <c r="L62" i="16"/>
  <c r="K62" i="16"/>
  <c r="I62" i="16"/>
  <c r="G62" i="16"/>
  <c r="E62" i="16"/>
  <c r="C62" i="16"/>
  <c r="B62" i="16"/>
  <c r="A62" i="16"/>
  <c r="H63" i="16" s="1"/>
  <c r="P61" i="16"/>
  <c r="O61" i="16"/>
  <c r="N61" i="16"/>
  <c r="L61" i="16"/>
  <c r="K61" i="16"/>
  <c r="I61" i="16"/>
  <c r="G61" i="16"/>
  <c r="E61" i="16"/>
  <c r="C61" i="16"/>
  <c r="B61" i="16"/>
  <c r="A61" i="16"/>
  <c r="H62" i="16" s="1"/>
  <c r="P60" i="16"/>
  <c r="O60" i="16"/>
  <c r="N60" i="16"/>
  <c r="L60" i="16"/>
  <c r="K60" i="16"/>
  <c r="I60" i="16"/>
  <c r="G60" i="16"/>
  <c r="E60" i="16"/>
  <c r="C60" i="16"/>
  <c r="B60" i="16"/>
  <c r="A60" i="16"/>
  <c r="H61" i="16" s="1"/>
  <c r="P59" i="16"/>
  <c r="O59" i="16"/>
  <c r="N59" i="16"/>
  <c r="L59" i="16"/>
  <c r="K59" i="16"/>
  <c r="I59" i="16"/>
  <c r="G59" i="16"/>
  <c r="E59" i="16"/>
  <c r="C59" i="16"/>
  <c r="B59" i="16"/>
  <c r="A59" i="16"/>
  <c r="H60" i="16" s="1"/>
  <c r="P58" i="16"/>
  <c r="O58" i="16"/>
  <c r="N58" i="16"/>
  <c r="L58" i="16"/>
  <c r="K58" i="16"/>
  <c r="I58" i="16"/>
  <c r="G58" i="16"/>
  <c r="E58" i="16"/>
  <c r="C58" i="16"/>
  <c r="B58" i="16"/>
  <c r="A58" i="16"/>
  <c r="H59" i="16" s="1"/>
  <c r="P57" i="16"/>
  <c r="O57" i="16"/>
  <c r="N57" i="16"/>
  <c r="L57" i="16"/>
  <c r="K57" i="16"/>
  <c r="I57" i="16"/>
  <c r="G57" i="16"/>
  <c r="E57" i="16"/>
  <c r="C57" i="16"/>
  <c r="B57" i="16"/>
  <c r="A57" i="16"/>
  <c r="H58" i="16" s="1"/>
  <c r="P56" i="16"/>
  <c r="O56" i="16"/>
  <c r="N56" i="16"/>
  <c r="L56" i="16"/>
  <c r="K56" i="16"/>
  <c r="I56" i="16"/>
  <c r="G56" i="16"/>
  <c r="E56" i="16"/>
  <c r="C56" i="16"/>
  <c r="B56" i="16"/>
  <c r="A56" i="16"/>
  <c r="H57" i="16" s="1"/>
  <c r="P55" i="16"/>
  <c r="O55" i="16"/>
  <c r="N55" i="16"/>
  <c r="L55" i="16"/>
  <c r="K55" i="16"/>
  <c r="I55" i="16"/>
  <c r="G55" i="16"/>
  <c r="E55" i="16"/>
  <c r="C55" i="16"/>
  <c r="B55" i="16"/>
  <c r="A55" i="16"/>
  <c r="H56" i="16" s="1"/>
  <c r="P54" i="16"/>
  <c r="O54" i="16"/>
  <c r="N54" i="16"/>
  <c r="L54" i="16"/>
  <c r="K54" i="16"/>
  <c r="I54" i="16"/>
  <c r="G54" i="16"/>
  <c r="E54" i="16"/>
  <c r="C54" i="16"/>
  <c r="B54" i="16"/>
  <c r="A54" i="16"/>
  <c r="H55" i="16" s="1"/>
  <c r="P53" i="16"/>
  <c r="O53" i="16"/>
  <c r="N53" i="16"/>
  <c r="L53" i="16"/>
  <c r="K53" i="16"/>
  <c r="I53" i="16"/>
  <c r="G53" i="16"/>
  <c r="E53" i="16"/>
  <c r="C53" i="16"/>
  <c r="B53" i="16"/>
  <c r="A53" i="16"/>
  <c r="H54" i="16" s="1"/>
  <c r="P52" i="16"/>
  <c r="O52" i="16"/>
  <c r="N52" i="16"/>
  <c r="L52" i="16"/>
  <c r="K52" i="16"/>
  <c r="I52" i="16"/>
  <c r="G52" i="16"/>
  <c r="E52" i="16"/>
  <c r="C52" i="16"/>
  <c r="B52" i="16"/>
  <c r="A52" i="16"/>
  <c r="H53" i="16" s="1"/>
  <c r="P51" i="16"/>
  <c r="O51" i="16"/>
  <c r="N51" i="16"/>
  <c r="L51" i="16"/>
  <c r="K51" i="16"/>
  <c r="I51" i="16"/>
  <c r="G51" i="16"/>
  <c r="E51" i="16"/>
  <c r="C51" i="16"/>
  <c r="B51" i="16"/>
  <c r="A51" i="16"/>
  <c r="H52" i="16" s="1"/>
  <c r="P50" i="16"/>
  <c r="O50" i="16"/>
  <c r="N50" i="16"/>
  <c r="L50" i="16"/>
  <c r="K50" i="16"/>
  <c r="I50" i="16"/>
  <c r="G50" i="16"/>
  <c r="E50" i="16"/>
  <c r="C50" i="16"/>
  <c r="B50" i="16"/>
  <c r="A50" i="16"/>
  <c r="H51" i="16" s="1"/>
  <c r="P49" i="16"/>
  <c r="O49" i="16"/>
  <c r="N49" i="16"/>
  <c r="L49" i="16"/>
  <c r="K49" i="16"/>
  <c r="I49" i="16"/>
  <c r="G49" i="16"/>
  <c r="E49" i="16"/>
  <c r="C49" i="16"/>
  <c r="B49" i="16"/>
  <c r="A49" i="16"/>
  <c r="H50" i="16" s="1"/>
  <c r="P48" i="16"/>
  <c r="O48" i="16"/>
  <c r="N48" i="16"/>
  <c r="L48" i="16"/>
  <c r="K48" i="16"/>
  <c r="I48" i="16"/>
  <c r="G48" i="16"/>
  <c r="E48" i="16"/>
  <c r="C48" i="16"/>
  <c r="B48" i="16"/>
  <c r="A48" i="16"/>
  <c r="H49" i="16" s="1"/>
  <c r="P47" i="16"/>
  <c r="O47" i="16"/>
  <c r="N47" i="16"/>
  <c r="L47" i="16"/>
  <c r="K47" i="16"/>
  <c r="I47" i="16"/>
  <c r="G47" i="16"/>
  <c r="E47" i="16"/>
  <c r="C47" i="16"/>
  <c r="B47" i="16"/>
  <c r="A47" i="16"/>
  <c r="H48" i="16" s="1"/>
  <c r="P46" i="16"/>
  <c r="O46" i="16"/>
  <c r="N46" i="16"/>
  <c r="L46" i="16"/>
  <c r="K46" i="16"/>
  <c r="I46" i="16"/>
  <c r="G46" i="16"/>
  <c r="E46" i="16"/>
  <c r="C46" i="16"/>
  <c r="B46" i="16"/>
  <c r="A46" i="16"/>
  <c r="H47" i="16" s="1"/>
  <c r="P45" i="16"/>
  <c r="O45" i="16"/>
  <c r="N45" i="16"/>
  <c r="L45" i="16"/>
  <c r="K45" i="16"/>
  <c r="I45" i="16"/>
  <c r="G45" i="16"/>
  <c r="E45" i="16"/>
  <c r="C45" i="16"/>
  <c r="B45" i="16"/>
  <c r="A45" i="16"/>
  <c r="H46" i="16" s="1"/>
  <c r="P44" i="16"/>
  <c r="O44" i="16"/>
  <c r="N44" i="16"/>
  <c r="L44" i="16"/>
  <c r="K44" i="16"/>
  <c r="I44" i="16"/>
  <c r="G44" i="16"/>
  <c r="E44" i="16"/>
  <c r="C44" i="16"/>
  <c r="B44" i="16"/>
  <c r="A44" i="16"/>
  <c r="H45" i="16" s="1"/>
  <c r="P43" i="16"/>
  <c r="O43" i="16"/>
  <c r="N43" i="16"/>
  <c r="L43" i="16"/>
  <c r="K43" i="16"/>
  <c r="I43" i="16"/>
  <c r="G43" i="16"/>
  <c r="E43" i="16"/>
  <c r="C43" i="16"/>
  <c r="B43" i="16"/>
  <c r="A43" i="16"/>
  <c r="H44" i="16" s="1"/>
  <c r="P42" i="16"/>
  <c r="O42" i="16"/>
  <c r="N42" i="16"/>
  <c r="L42" i="16"/>
  <c r="K42" i="16"/>
  <c r="I42" i="16"/>
  <c r="G42" i="16"/>
  <c r="E42" i="16"/>
  <c r="C42" i="16"/>
  <c r="B42" i="16"/>
  <c r="A42" i="16"/>
  <c r="H43" i="16" s="1"/>
  <c r="P41" i="16"/>
  <c r="O41" i="16"/>
  <c r="N41" i="16"/>
  <c r="L41" i="16"/>
  <c r="K41" i="16"/>
  <c r="I41" i="16"/>
  <c r="G41" i="16"/>
  <c r="E41" i="16"/>
  <c r="C41" i="16"/>
  <c r="B41" i="16"/>
  <c r="A41" i="16"/>
  <c r="H42" i="16" s="1"/>
  <c r="P40" i="16"/>
  <c r="O40" i="16"/>
  <c r="N40" i="16"/>
  <c r="L40" i="16"/>
  <c r="K40" i="16"/>
  <c r="I40" i="16"/>
  <c r="G40" i="16"/>
  <c r="E40" i="16"/>
  <c r="C40" i="16"/>
  <c r="B40" i="16"/>
  <c r="A40" i="16"/>
  <c r="H41" i="16" s="1"/>
  <c r="P39" i="16"/>
  <c r="O39" i="16"/>
  <c r="N39" i="16"/>
  <c r="L39" i="16"/>
  <c r="K39" i="16"/>
  <c r="I39" i="16"/>
  <c r="G39" i="16"/>
  <c r="E39" i="16"/>
  <c r="C39" i="16"/>
  <c r="B39" i="16"/>
  <c r="A39" i="16"/>
  <c r="H40" i="16" s="1"/>
  <c r="P38" i="16"/>
  <c r="O38" i="16"/>
  <c r="N38" i="16"/>
  <c r="L38" i="16"/>
  <c r="K38" i="16"/>
  <c r="I38" i="16"/>
  <c r="G38" i="16"/>
  <c r="E38" i="16"/>
  <c r="C38" i="16"/>
  <c r="B38" i="16"/>
  <c r="A38" i="16"/>
  <c r="H39" i="16" s="1"/>
  <c r="P37" i="16"/>
  <c r="O37" i="16"/>
  <c r="N37" i="16"/>
  <c r="L37" i="16"/>
  <c r="K37" i="16"/>
  <c r="I37" i="16"/>
  <c r="G37" i="16"/>
  <c r="E37" i="16"/>
  <c r="C37" i="16"/>
  <c r="B37" i="16"/>
  <c r="A37" i="16"/>
  <c r="H38" i="16" s="1"/>
  <c r="P36" i="16"/>
  <c r="O36" i="16"/>
  <c r="N36" i="16"/>
  <c r="L36" i="16"/>
  <c r="K36" i="16"/>
  <c r="I36" i="16"/>
  <c r="G36" i="16"/>
  <c r="E36" i="16"/>
  <c r="C36" i="16"/>
  <c r="B36" i="16"/>
  <c r="A36" i="16"/>
  <c r="H37" i="16" s="1"/>
  <c r="P35" i="16"/>
  <c r="O35" i="16"/>
  <c r="N35" i="16"/>
  <c r="L35" i="16"/>
  <c r="K35" i="16"/>
  <c r="I35" i="16"/>
  <c r="G35" i="16"/>
  <c r="E35" i="16"/>
  <c r="C35" i="16"/>
  <c r="B35" i="16"/>
  <c r="A35" i="16"/>
  <c r="H36" i="16" s="1"/>
  <c r="P34" i="16"/>
  <c r="O34" i="16"/>
  <c r="N34" i="16"/>
  <c r="L34" i="16"/>
  <c r="K34" i="16"/>
  <c r="I34" i="16"/>
  <c r="G34" i="16"/>
  <c r="E34" i="16"/>
  <c r="C34" i="16"/>
  <c r="B34" i="16"/>
  <c r="A34" i="16"/>
  <c r="H35" i="16" s="1"/>
  <c r="P33" i="16"/>
  <c r="O33" i="16"/>
  <c r="N33" i="16"/>
  <c r="L33" i="16"/>
  <c r="K33" i="16"/>
  <c r="I33" i="16"/>
  <c r="G33" i="16"/>
  <c r="E33" i="16"/>
  <c r="C33" i="16"/>
  <c r="B33" i="16"/>
  <c r="A33" i="16"/>
  <c r="H34" i="16" s="1"/>
  <c r="P32" i="16"/>
  <c r="O32" i="16"/>
  <c r="N32" i="16"/>
  <c r="L32" i="16"/>
  <c r="K32" i="16"/>
  <c r="I32" i="16"/>
  <c r="G32" i="16"/>
  <c r="E32" i="16"/>
  <c r="C32" i="16"/>
  <c r="B32" i="16"/>
  <c r="A32" i="16"/>
  <c r="H33" i="16" s="1"/>
  <c r="P31" i="16"/>
  <c r="O31" i="16"/>
  <c r="N31" i="16"/>
  <c r="L31" i="16"/>
  <c r="K31" i="16"/>
  <c r="I31" i="16"/>
  <c r="G31" i="16"/>
  <c r="E31" i="16"/>
  <c r="C31" i="16"/>
  <c r="B31" i="16"/>
  <c r="A31" i="16"/>
  <c r="H32" i="16" s="1"/>
  <c r="P30" i="16"/>
  <c r="O30" i="16"/>
  <c r="N30" i="16"/>
  <c r="L30" i="16"/>
  <c r="K30" i="16"/>
  <c r="I30" i="16"/>
  <c r="G30" i="16"/>
  <c r="E30" i="16"/>
  <c r="C30" i="16"/>
  <c r="B30" i="16"/>
  <c r="A30" i="16"/>
  <c r="H31" i="16" s="1"/>
  <c r="P29" i="16"/>
  <c r="O29" i="16"/>
  <c r="N29" i="16"/>
  <c r="L29" i="16"/>
  <c r="K29" i="16"/>
  <c r="I29" i="16"/>
  <c r="G29" i="16"/>
  <c r="E29" i="16"/>
  <c r="C29" i="16"/>
  <c r="B29" i="16"/>
  <c r="A29" i="16"/>
  <c r="H30" i="16" s="1"/>
  <c r="P28" i="16"/>
  <c r="O28" i="16"/>
  <c r="N28" i="16"/>
  <c r="L28" i="16"/>
  <c r="K28" i="16"/>
  <c r="I28" i="16"/>
  <c r="G28" i="16"/>
  <c r="E28" i="16"/>
  <c r="C28" i="16"/>
  <c r="B28" i="16"/>
  <c r="A28" i="16"/>
  <c r="H29" i="16" s="1"/>
  <c r="P27" i="16"/>
  <c r="O27" i="16"/>
  <c r="N27" i="16"/>
  <c r="L27" i="16"/>
  <c r="K27" i="16"/>
  <c r="I27" i="16"/>
  <c r="G27" i="16"/>
  <c r="E27" i="16"/>
  <c r="C27" i="16"/>
  <c r="B27" i="16"/>
  <c r="A27" i="16"/>
  <c r="H28" i="16" s="1"/>
  <c r="P26" i="16"/>
  <c r="O26" i="16"/>
  <c r="N26" i="16"/>
  <c r="L26" i="16"/>
  <c r="K26" i="16"/>
  <c r="I26" i="16"/>
  <c r="G26" i="16"/>
  <c r="E26" i="16"/>
  <c r="C26" i="16"/>
  <c r="B26" i="16"/>
  <c r="A26" i="16"/>
  <c r="H27" i="16" s="1"/>
  <c r="P25" i="16"/>
  <c r="O25" i="16"/>
  <c r="N25" i="16"/>
  <c r="L25" i="16"/>
  <c r="K25" i="16"/>
  <c r="I25" i="16"/>
  <c r="G25" i="16"/>
  <c r="E25" i="16"/>
  <c r="C25" i="16"/>
  <c r="B25" i="16"/>
  <c r="A25" i="16"/>
  <c r="H26" i="16" s="1"/>
  <c r="P24" i="16"/>
  <c r="O24" i="16"/>
  <c r="N24" i="16"/>
  <c r="L24" i="16"/>
  <c r="K24" i="16"/>
  <c r="I24" i="16"/>
  <c r="G24" i="16"/>
  <c r="E24" i="16"/>
  <c r="C24" i="16"/>
  <c r="B24" i="16"/>
  <c r="A24" i="16"/>
  <c r="H25" i="16" s="1"/>
  <c r="P23" i="16"/>
  <c r="O23" i="16"/>
  <c r="N23" i="16"/>
  <c r="L23" i="16"/>
  <c r="K23" i="16"/>
  <c r="I23" i="16"/>
  <c r="G23" i="16"/>
  <c r="E23" i="16"/>
  <c r="C23" i="16"/>
  <c r="B23" i="16"/>
  <c r="A23" i="16"/>
  <c r="H24" i="16" s="1"/>
  <c r="P22" i="16"/>
  <c r="O22" i="16"/>
  <c r="N22" i="16"/>
  <c r="L22" i="16"/>
  <c r="K22" i="16"/>
  <c r="I22" i="16"/>
  <c r="G22" i="16"/>
  <c r="E22" i="16"/>
  <c r="C22" i="16"/>
  <c r="B22" i="16"/>
  <c r="A22" i="16"/>
  <c r="H23" i="16" s="1"/>
  <c r="P21" i="16"/>
  <c r="O21" i="16"/>
  <c r="N21" i="16"/>
  <c r="L21" i="16"/>
  <c r="K21" i="16"/>
  <c r="I21" i="16"/>
  <c r="G21" i="16"/>
  <c r="E21" i="16"/>
  <c r="C21" i="16"/>
  <c r="B21" i="16"/>
  <c r="A21" i="16"/>
  <c r="H22" i="16" s="1"/>
  <c r="P20" i="16"/>
  <c r="O20" i="16"/>
  <c r="N20" i="16"/>
  <c r="L20" i="16"/>
  <c r="K20" i="16"/>
  <c r="I20" i="16"/>
  <c r="G20" i="16"/>
  <c r="E20" i="16"/>
  <c r="C20" i="16"/>
  <c r="B20" i="16"/>
  <c r="A20" i="16"/>
  <c r="H21" i="16" s="1"/>
  <c r="P19" i="16"/>
  <c r="O19" i="16"/>
  <c r="N19" i="16"/>
  <c r="L19" i="16"/>
  <c r="K19" i="16"/>
  <c r="I19" i="16"/>
  <c r="G19" i="16"/>
  <c r="E19" i="16"/>
  <c r="C19" i="16"/>
  <c r="B19" i="16"/>
  <c r="A19" i="16"/>
  <c r="H20" i="16" s="1"/>
  <c r="P18" i="16"/>
  <c r="O18" i="16"/>
  <c r="N18" i="16"/>
  <c r="L18" i="16"/>
  <c r="K18" i="16"/>
  <c r="I18" i="16"/>
  <c r="G18" i="16"/>
  <c r="E18" i="16"/>
  <c r="C18" i="16"/>
  <c r="B18" i="16"/>
  <c r="A18" i="16"/>
  <c r="H19" i="16" s="1"/>
  <c r="P17" i="16"/>
  <c r="O17" i="16"/>
  <c r="N17" i="16"/>
  <c r="L17" i="16"/>
  <c r="K17" i="16"/>
  <c r="I17" i="16"/>
  <c r="G17" i="16"/>
  <c r="E17" i="16"/>
  <c r="C17" i="16"/>
  <c r="B17" i="16"/>
  <c r="A17" i="16"/>
  <c r="H18" i="16" s="1"/>
  <c r="P16" i="16"/>
  <c r="O16" i="16"/>
  <c r="N16" i="16"/>
  <c r="L16" i="16"/>
  <c r="K16" i="16"/>
  <c r="I16" i="16"/>
  <c r="G16" i="16"/>
  <c r="E16" i="16"/>
  <c r="C16" i="16"/>
  <c r="B16" i="16"/>
  <c r="A16" i="16"/>
  <c r="H17" i="16" s="1"/>
  <c r="P15" i="16"/>
  <c r="O15" i="16"/>
  <c r="N15" i="16"/>
  <c r="L15" i="16"/>
  <c r="K15" i="16"/>
  <c r="I15" i="16"/>
  <c r="G15" i="16"/>
  <c r="E15" i="16"/>
  <c r="C15" i="16"/>
  <c r="B15" i="16"/>
  <c r="A15" i="16"/>
  <c r="H16" i="16" s="1"/>
  <c r="P14" i="16"/>
  <c r="O14" i="16"/>
  <c r="N14" i="16"/>
  <c r="L14" i="16"/>
  <c r="K14" i="16"/>
  <c r="I14" i="16"/>
  <c r="G14" i="16"/>
  <c r="E14" i="16"/>
  <c r="C14" i="16"/>
  <c r="B14" i="16"/>
  <c r="A14" i="16"/>
  <c r="H15" i="16" s="1"/>
  <c r="P13" i="16"/>
  <c r="O13" i="16"/>
  <c r="N13" i="16"/>
  <c r="L13" i="16"/>
  <c r="K13" i="16"/>
  <c r="I13" i="16"/>
  <c r="G13" i="16"/>
  <c r="E13" i="16"/>
  <c r="C13" i="16"/>
  <c r="B13" i="16"/>
  <c r="A13" i="16"/>
  <c r="H14" i="16" s="1"/>
  <c r="P12" i="16"/>
  <c r="O12" i="16"/>
  <c r="N12" i="16"/>
  <c r="I12" i="16"/>
  <c r="G12" i="16"/>
  <c r="E12" i="16"/>
  <c r="C12" i="16"/>
  <c r="B12" i="16"/>
  <c r="A12" i="16"/>
  <c r="H13" i="16" s="1"/>
  <c r="P11" i="16"/>
  <c r="O11" i="16"/>
  <c r="N11" i="16"/>
  <c r="I11" i="16"/>
  <c r="G11" i="16"/>
  <c r="E11" i="16"/>
  <c r="C11" i="16"/>
  <c r="B11" i="16"/>
  <c r="A11" i="16"/>
  <c r="H12" i="16" s="1"/>
  <c r="P10" i="16"/>
  <c r="O10" i="16"/>
  <c r="N10" i="16"/>
  <c r="I10" i="16"/>
  <c r="G10" i="16"/>
  <c r="E10" i="16"/>
  <c r="C10" i="16"/>
  <c r="B10" i="16"/>
  <c r="A10" i="16"/>
  <c r="H11" i="16" s="1"/>
  <c r="P9" i="16"/>
  <c r="O9" i="16"/>
  <c r="N9" i="16"/>
  <c r="I9" i="16"/>
  <c r="G9" i="16"/>
  <c r="E9" i="16"/>
  <c r="C9" i="16"/>
  <c r="B9" i="16"/>
  <c r="A9" i="16"/>
  <c r="H10" i="16" s="1"/>
  <c r="P8" i="16"/>
  <c r="O8" i="16"/>
  <c r="N8" i="16"/>
  <c r="I8" i="16"/>
  <c r="G8" i="16"/>
  <c r="E8" i="16"/>
  <c r="C8" i="16"/>
  <c r="B8" i="16"/>
  <c r="A8" i="16"/>
  <c r="H9" i="16" s="1"/>
  <c r="P7" i="16"/>
  <c r="O7" i="16"/>
  <c r="N7" i="16"/>
  <c r="I7" i="16"/>
  <c r="G7" i="16"/>
  <c r="E7" i="16"/>
  <c r="C7" i="16"/>
  <c r="B7" i="16"/>
  <c r="A7" i="16"/>
  <c r="H8" i="16" s="1"/>
  <c r="P6" i="16"/>
  <c r="O6" i="16"/>
  <c r="N6" i="16"/>
  <c r="I6" i="16"/>
  <c r="G6" i="16"/>
  <c r="E6" i="16"/>
  <c r="C6" i="16"/>
  <c r="B6" i="16"/>
  <c r="A6" i="16"/>
  <c r="H7" i="16" s="1"/>
  <c r="P5" i="16"/>
  <c r="O5" i="16"/>
  <c r="N5" i="16"/>
  <c r="I5" i="16"/>
  <c r="G5" i="16"/>
  <c r="E5" i="16"/>
  <c r="C5" i="16"/>
  <c r="B5" i="16"/>
  <c r="A5" i="16"/>
  <c r="H6" i="16" s="1"/>
  <c r="P4" i="16"/>
  <c r="O4" i="16"/>
  <c r="N4" i="16"/>
  <c r="I4" i="16"/>
  <c r="G4" i="16"/>
  <c r="E4" i="16"/>
  <c r="C4" i="16"/>
  <c r="B4" i="16"/>
  <c r="A4" i="16"/>
  <c r="H5" i="16" s="1"/>
  <c r="P3" i="16"/>
  <c r="O3" i="16"/>
  <c r="N3" i="16"/>
  <c r="I3" i="16"/>
  <c r="G3" i="16"/>
  <c r="E3" i="16"/>
  <c r="C3" i="16"/>
  <c r="B3" i="16"/>
  <c r="A3" i="16"/>
  <c r="H4" i="16" s="1"/>
  <c r="P2" i="16"/>
  <c r="O2" i="16"/>
  <c r="N2" i="16"/>
  <c r="I2" i="16"/>
  <c r="G2" i="16"/>
  <c r="E2" i="16"/>
  <c r="C2" i="16"/>
  <c r="B2" i="16"/>
  <c r="A2" i="16"/>
  <c r="H3" i="16" s="1"/>
  <c r="S1" i="16"/>
  <c r="S84" i="16" s="1"/>
  <c r="O1" i="16"/>
  <c r="R1" i="16" s="1"/>
  <c r="R84" i="16" s="1"/>
  <c r="N1" i="16"/>
  <c r="Q1" i="16" s="1"/>
  <c r="Q84" i="16" s="1"/>
  <c r="J134" i="16" l="1"/>
  <c r="J150" i="16"/>
  <c r="J158" i="16"/>
  <c r="J166" i="16"/>
  <c r="J190" i="16"/>
  <c r="J155" i="16"/>
  <c r="J108" i="16"/>
  <c r="J38" i="16"/>
  <c r="F18" i="16"/>
  <c r="F82" i="16"/>
  <c r="F106" i="16"/>
  <c r="F138" i="16"/>
  <c r="J98" i="16"/>
  <c r="J114" i="16"/>
  <c r="J154" i="16"/>
  <c r="J218" i="16"/>
  <c r="F51" i="16"/>
  <c r="F59" i="16"/>
  <c r="F67" i="16"/>
  <c r="F75" i="16"/>
  <c r="F131" i="16"/>
  <c r="F163" i="16"/>
  <c r="S217" i="16"/>
  <c r="F54" i="16"/>
  <c r="Q218" i="16"/>
  <c r="R199" i="16"/>
  <c r="F101" i="16"/>
  <c r="F173" i="16"/>
  <c r="F205" i="16"/>
  <c r="J180" i="16"/>
  <c r="J16" i="16"/>
  <c r="F120" i="16"/>
  <c r="J160" i="16"/>
  <c r="J136" i="16"/>
  <c r="F216" i="16"/>
  <c r="F49" i="16"/>
  <c r="F57" i="16"/>
  <c r="S86" i="16"/>
  <c r="F129" i="16"/>
  <c r="F145" i="16"/>
  <c r="S166" i="16"/>
  <c r="F209" i="16"/>
  <c r="F28" i="16"/>
  <c r="F84" i="16"/>
  <c r="F172" i="16"/>
  <c r="F180" i="16"/>
  <c r="F204" i="16"/>
  <c r="F212" i="16"/>
  <c r="Q112" i="16"/>
  <c r="Q176" i="16"/>
  <c r="Q216" i="16"/>
  <c r="F6" i="16"/>
  <c r="J37" i="16"/>
  <c r="J69" i="16"/>
  <c r="Q91" i="16"/>
  <c r="J93" i="16"/>
  <c r="F104" i="16"/>
  <c r="Q131" i="16"/>
  <c r="Q147" i="16"/>
  <c r="J149" i="16"/>
  <c r="F168" i="16"/>
  <c r="F176" i="16"/>
  <c r="F197" i="16"/>
  <c r="F200" i="16"/>
  <c r="Q203" i="16"/>
  <c r="J63" i="16"/>
  <c r="J71" i="16"/>
  <c r="R107" i="16"/>
  <c r="F14" i="16"/>
  <c r="J18" i="16"/>
  <c r="J34" i="16"/>
  <c r="F38" i="16"/>
  <c r="J42" i="16"/>
  <c r="F46" i="16"/>
  <c r="Q89" i="16"/>
  <c r="F102" i="16"/>
  <c r="Q105" i="16"/>
  <c r="F110" i="16"/>
  <c r="F118" i="16"/>
  <c r="F174" i="16"/>
  <c r="F182" i="16"/>
  <c r="J194" i="16"/>
  <c r="F198" i="16"/>
  <c r="F206" i="16"/>
  <c r="F214" i="16"/>
  <c r="J174" i="16"/>
  <c r="Q196" i="16"/>
  <c r="J9" i="16"/>
  <c r="J88" i="16"/>
  <c r="J120" i="16"/>
  <c r="J121" i="16"/>
  <c r="J137" i="16"/>
  <c r="Q167" i="16"/>
  <c r="J176" i="16"/>
  <c r="J177" i="16"/>
  <c r="J184" i="16"/>
  <c r="Q191" i="16"/>
  <c r="J83" i="16"/>
  <c r="F103" i="16"/>
  <c r="F127" i="16"/>
  <c r="F135" i="16"/>
  <c r="F159" i="16"/>
  <c r="F167" i="16"/>
  <c r="F175" i="16"/>
  <c r="R175" i="16"/>
  <c r="F191" i="16"/>
  <c r="F207" i="16"/>
  <c r="F22" i="16"/>
  <c r="S114" i="16"/>
  <c r="S135" i="16"/>
  <c r="S218" i="16"/>
  <c r="F41" i="16"/>
  <c r="J58" i="16"/>
  <c r="F62" i="16"/>
  <c r="J87" i="16"/>
  <c r="R99" i="16"/>
  <c r="F112" i="16"/>
  <c r="J116" i="16"/>
  <c r="J117" i="16"/>
  <c r="S122" i="16"/>
  <c r="Q128" i="16"/>
  <c r="S130" i="16"/>
  <c r="F133" i="16"/>
  <c r="F141" i="16"/>
  <c r="S154" i="16"/>
  <c r="S162" i="16"/>
  <c r="J200" i="16"/>
  <c r="R216" i="16"/>
  <c r="S98" i="16"/>
  <c r="J19" i="16"/>
  <c r="J32" i="16"/>
  <c r="J27" i="16"/>
  <c r="J22" i="16"/>
  <c r="F42" i="16"/>
  <c r="J67" i="16"/>
  <c r="J75" i="16"/>
  <c r="Q87" i="16"/>
  <c r="J89" i="16"/>
  <c r="R105" i="16"/>
  <c r="S118" i="16"/>
  <c r="F126" i="16"/>
  <c r="F150" i="16"/>
  <c r="Q184" i="16"/>
  <c r="Q212" i="16"/>
  <c r="J214" i="16"/>
  <c r="S90" i="16"/>
  <c r="S91" i="16"/>
  <c r="J148" i="16"/>
  <c r="J215" i="16"/>
  <c r="J48" i="16"/>
  <c r="S107" i="16"/>
  <c r="J21" i="16"/>
  <c r="J79" i="16"/>
  <c r="F95" i="16"/>
  <c r="Q124" i="16"/>
  <c r="S126" i="16"/>
  <c r="S134" i="16"/>
  <c r="J142" i="16"/>
  <c r="S186" i="16"/>
  <c r="J216" i="16"/>
  <c r="J151" i="16"/>
  <c r="J187" i="16"/>
  <c r="J15" i="16"/>
  <c r="F24" i="16"/>
  <c r="F32" i="16"/>
  <c r="J36" i="16"/>
  <c r="J65" i="16"/>
  <c r="J73" i="16"/>
  <c r="F77" i="16"/>
  <c r="J94" i="16"/>
  <c r="J102" i="16"/>
  <c r="S103" i="16"/>
  <c r="J115" i="16"/>
  <c r="F140" i="16"/>
  <c r="J144" i="16"/>
  <c r="F148" i="16"/>
  <c r="R164" i="16"/>
  <c r="F169" i="16"/>
  <c r="Q172" i="16"/>
  <c r="S174" i="16"/>
  <c r="J183" i="16"/>
  <c r="J189" i="16"/>
  <c r="J198" i="16"/>
  <c r="J211" i="16"/>
  <c r="R215" i="16"/>
  <c r="F152" i="16"/>
  <c r="F4" i="16"/>
  <c r="F10" i="16"/>
  <c r="Q108" i="16"/>
  <c r="Q136" i="16"/>
  <c r="Q143" i="16"/>
  <c r="Q160" i="16"/>
  <c r="Q180" i="16"/>
  <c r="Q208" i="16"/>
  <c r="J5" i="16"/>
  <c r="F19" i="16"/>
  <c r="F31" i="16"/>
  <c r="F33" i="16"/>
  <c r="F45" i="16"/>
  <c r="J46" i="16"/>
  <c r="J47" i="16"/>
  <c r="F50" i="16"/>
  <c r="F65" i="16"/>
  <c r="F70" i="16"/>
  <c r="J81" i="16"/>
  <c r="F85" i="16"/>
  <c r="S87" i="16"/>
  <c r="Q92" i="16"/>
  <c r="S94" i="16"/>
  <c r="F97" i="16"/>
  <c r="F99" i="16"/>
  <c r="Q99" i="16"/>
  <c r="F108" i="16"/>
  <c r="S110" i="16"/>
  <c r="Q120" i="16"/>
  <c r="J123" i="16"/>
  <c r="J124" i="16"/>
  <c r="J130" i="16"/>
  <c r="F134" i="16"/>
  <c r="F136" i="16"/>
  <c r="Q141" i="16"/>
  <c r="F143" i="16"/>
  <c r="Q148" i="16"/>
  <c r="S150" i="16"/>
  <c r="F165" i="16"/>
  <c r="S167" i="16"/>
  <c r="F170" i="16"/>
  <c r="J172" i="16"/>
  <c r="J178" i="16"/>
  <c r="J179" i="16"/>
  <c r="S182" i="16"/>
  <c r="Q192" i="16"/>
  <c r="Q201" i="16"/>
  <c r="Q215" i="16"/>
  <c r="J39" i="16"/>
  <c r="Q104" i="16"/>
  <c r="S115" i="16"/>
  <c r="Q139" i="16"/>
  <c r="Q187" i="16"/>
  <c r="S198" i="16"/>
  <c r="Q204" i="16"/>
  <c r="Q213" i="16"/>
  <c r="J4" i="16"/>
  <c r="J10" i="16"/>
  <c r="F15" i="16"/>
  <c r="J23" i="16"/>
  <c r="J24" i="16"/>
  <c r="J62" i="16"/>
  <c r="F78" i="16"/>
  <c r="J91" i="16"/>
  <c r="J92" i="16"/>
  <c r="S99" i="16"/>
  <c r="J106" i="16"/>
  <c r="S106" i="16"/>
  <c r="J112" i="16"/>
  <c r="J126" i="16"/>
  <c r="J141" i="16"/>
  <c r="J147" i="16"/>
  <c r="Q161" i="16"/>
  <c r="J162" i="16"/>
  <c r="R163" i="16"/>
  <c r="S175" i="16"/>
  <c r="Q185" i="16"/>
  <c r="J191" i="16"/>
  <c r="Q199" i="16"/>
  <c r="J201" i="16"/>
  <c r="Q211" i="16"/>
  <c r="J212" i="16"/>
  <c r="J54" i="16"/>
  <c r="J119" i="16"/>
  <c r="J152" i="16"/>
  <c r="S155" i="16"/>
  <c r="J159" i="16"/>
  <c r="Q163" i="16"/>
  <c r="S178" i="16"/>
  <c r="J7" i="16"/>
  <c r="J13" i="16"/>
  <c r="J20" i="16"/>
  <c r="J43" i="16"/>
  <c r="Q93" i="16"/>
  <c r="S95" i="16"/>
  <c r="Q100" i="16"/>
  <c r="S111" i="16"/>
  <c r="Q121" i="16"/>
  <c r="Q123" i="16"/>
  <c r="J125" i="16"/>
  <c r="J132" i="16"/>
  <c r="F137" i="16"/>
  <c r="Q149" i="16"/>
  <c r="S151" i="16"/>
  <c r="S158" i="16"/>
  <c r="F161" i="16"/>
  <c r="F166" i="16"/>
  <c r="Q171" i="16"/>
  <c r="J173" i="16"/>
  <c r="R173" i="16"/>
  <c r="Q175" i="16"/>
  <c r="F177" i="16"/>
  <c r="Q179" i="16"/>
  <c r="J185" i="16"/>
  <c r="Q193" i="16"/>
  <c r="Q195" i="16"/>
  <c r="J197" i="16"/>
  <c r="F199" i="16"/>
  <c r="J206" i="16"/>
  <c r="Q209" i="16"/>
  <c r="F39" i="16"/>
  <c r="J40" i="16"/>
  <c r="J50" i="16"/>
  <c r="F56" i="16"/>
  <c r="J70" i="16"/>
  <c r="F71" i="16"/>
  <c r="F74" i="16"/>
  <c r="J76" i="16"/>
  <c r="F81" i="16"/>
  <c r="J85" i="16"/>
  <c r="J86" i="16"/>
  <c r="Q96" i="16"/>
  <c r="F98" i="16"/>
  <c r="S102" i="16"/>
  <c r="Q107" i="16"/>
  <c r="J109" i="16"/>
  <c r="Q119" i="16"/>
  <c r="Q133" i="16"/>
  <c r="Q135" i="16"/>
  <c r="F142" i="16"/>
  <c r="F144" i="16"/>
  <c r="J146" i="16"/>
  <c r="Q152" i="16"/>
  <c r="J161" i="16"/>
  <c r="Q164" i="16"/>
  <c r="Q169" i="16"/>
  <c r="J181" i="16"/>
  <c r="F193" i="16"/>
  <c r="R193" i="16"/>
  <c r="F195" i="16"/>
  <c r="F202" i="16"/>
  <c r="Q207" i="16"/>
  <c r="J208" i="16"/>
  <c r="R115" i="16"/>
  <c r="R122" i="16"/>
  <c r="R124" i="16"/>
  <c r="R139" i="16"/>
  <c r="R147" i="16"/>
  <c r="R155" i="16"/>
  <c r="R160" i="16"/>
  <c r="R171" i="16"/>
  <c r="R191" i="16"/>
  <c r="R207" i="16"/>
  <c r="R211" i="16"/>
  <c r="R213" i="16"/>
  <c r="R87" i="16"/>
  <c r="R91" i="16"/>
  <c r="R96" i="16"/>
  <c r="R114" i="16"/>
  <c r="Q116" i="16"/>
  <c r="R120" i="16"/>
  <c r="R135" i="16"/>
  <c r="R137" i="16"/>
  <c r="S139" i="16"/>
  <c r="S143" i="16"/>
  <c r="S147" i="16"/>
  <c r="R154" i="16"/>
  <c r="Q156" i="16"/>
  <c r="R158" i="16"/>
  <c r="R167" i="16"/>
  <c r="S171" i="16"/>
  <c r="Q177" i="16"/>
  <c r="Q181" i="16"/>
  <c r="Q183" i="16"/>
  <c r="R189" i="16"/>
  <c r="S191" i="16"/>
  <c r="S195" i="16"/>
  <c r="S203" i="16"/>
  <c r="S207" i="16"/>
  <c r="S211" i="16"/>
  <c r="S215" i="16"/>
  <c r="Q217" i="16"/>
  <c r="R106" i="16"/>
  <c r="R112" i="16"/>
  <c r="R116" i="16"/>
  <c r="R143" i="16"/>
  <c r="R174" i="16"/>
  <c r="R108" i="16"/>
  <c r="R172" i="16"/>
  <c r="S183" i="16"/>
  <c r="R214" i="16"/>
  <c r="R92" i="16"/>
  <c r="R119" i="16"/>
  <c r="Q125" i="16"/>
  <c r="Q127" i="16"/>
  <c r="R138" i="16"/>
  <c r="Q140" i="16"/>
  <c r="R142" i="16"/>
  <c r="Q144" i="16"/>
  <c r="R146" i="16"/>
  <c r="Q159" i="16"/>
  <c r="S163" i="16"/>
  <c r="Q168" i="16"/>
  <c r="S187" i="16"/>
  <c r="R190" i="16"/>
  <c r="R194" i="16"/>
  <c r="R202" i="16"/>
  <c r="R204" i="16"/>
  <c r="R206" i="16"/>
  <c r="R208" i="16"/>
  <c r="R210" i="16"/>
  <c r="R165" i="16"/>
  <c r="R179" i="16"/>
  <c r="R183" i="16"/>
  <c r="R195" i="16"/>
  <c r="R197" i="16"/>
  <c r="R203" i="16"/>
  <c r="R217" i="16"/>
  <c r="S131" i="16"/>
  <c r="R161" i="16"/>
  <c r="R170" i="16"/>
  <c r="R187" i="16"/>
  <c r="S199" i="16"/>
  <c r="Q88" i="16"/>
  <c r="R90" i="16"/>
  <c r="Q95" i="16"/>
  <c r="Q97" i="16"/>
  <c r="Q101" i="16"/>
  <c r="Q103" i="16"/>
  <c r="Q109" i="16"/>
  <c r="Q111" i="16"/>
  <c r="Q113" i="16"/>
  <c r="Q115" i="16"/>
  <c r="R117" i="16"/>
  <c r="S119" i="16"/>
  <c r="S123" i="16"/>
  <c r="R125" i="16"/>
  <c r="R127" i="16"/>
  <c r="Q132" i="16"/>
  <c r="R144" i="16"/>
  <c r="Q151" i="16"/>
  <c r="Q153" i="16"/>
  <c r="Q155" i="16"/>
  <c r="R159" i="16"/>
  <c r="R166" i="16"/>
  <c r="R168" i="16"/>
  <c r="S170" i="16"/>
  <c r="R176" i="16"/>
  <c r="R178" i="16"/>
  <c r="Q188" i="16"/>
  <c r="Q200" i="16"/>
  <c r="S214" i="16"/>
  <c r="R102" i="16"/>
  <c r="R110" i="16"/>
  <c r="R131" i="16"/>
  <c r="R150" i="16"/>
  <c r="R100" i="16"/>
  <c r="S179" i="16"/>
  <c r="R185" i="16"/>
  <c r="R95" i="16"/>
  <c r="R103" i="16"/>
  <c r="R109" i="16"/>
  <c r="R111" i="16"/>
  <c r="R123" i="16"/>
  <c r="S127" i="16"/>
  <c r="R132" i="16"/>
  <c r="S138" i="16"/>
  <c r="S142" i="16"/>
  <c r="S146" i="16"/>
  <c r="R151" i="16"/>
  <c r="R153" i="16"/>
  <c r="S159" i="16"/>
  <c r="R162" i="16"/>
  <c r="R182" i="16"/>
  <c r="R184" i="16"/>
  <c r="R188" i="16"/>
  <c r="S190" i="16"/>
  <c r="S194" i="16"/>
  <c r="R200" i="16"/>
  <c r="S202" i="16"/>
  <c r="S206" i="16"/>
  <c r="S210" i="16"/>
  <c r="F64" i="16"/>
  <c r="F2" i="16"/>
  <c r="F27" i="16"/>
  <c r="F34" i="16"/>
  <c r="F40" i="16"/>
  <c r="F79" i="16"/>
  <c r="F72" i="16"/>
  <c r="F184" i="16"/>
  <c r="F88" i="16"/>
  <c r="F48" i="16"/>
  <c r="F63" i="16"/>
  <c r="F208" i="16"/>
  <c r="F116" i="16"/>
  <c r="F12" i="16"/>
  <c r="F17" i="16"/>
  <c r="F23" i="16"/>
  <c r="F35" i="16"/>
  <c r="F80" i="16"/>
  <c r="F8" i="16"/>
  <c r="Q117" i="16"/>
  <c r="Q137" i="16"/>
  <c r="Q189" i="16"/>
  <c r="Q197" i="16"/>
  <c r="Q129" i="16"/>
  <c r="Q145" i="16"/>
  <c r="Q157" i="16"/>
  <c r="Q165" i="16"/>
  <c r="Q173" i="16"/>
  <c r="Q205" i="16"/>
  <c r="J11" i="16"/>
  <c r="J29" i="16"/>
  <c r="J52" i="16"/>
  <c r="J61" i="16"/>
  <c r="J96" i="16"/>
  <c r="J101" i="16"/>
  <c r="J104" i="16"/>
  <c r="J122" i="16"/>
  <c r="J138" i="16"/>
  <c r="J157" i="16"/>
  <c r="J165" i="16"/>
  <c r="J168" i="16"/>
  <c r="J182" i="16"/>
  <c r="J192" i="16"/>
  <c r="J217" i="16"/>
  <c r="J25" i="16"/>
  <c r="J44" i="16"/>
  <c r="J59" i="16"/>
  <c r="J84" i="16"/>
  <c r="J129" i="16"/>
  <c r="J140" i="16"/>
  <c r="J170" i="16"/>
  <c r="J202" i="16"/>
  <c r="J205" i="16"/>
  <c r="J3" i="16"/>
  <c r="J68" i="16"/>
  <c r="J97" i="16"/>
  <c r="J100" i="16"/>
  <c r="J145" i="16"/>
  <c r="J156" i="16"/>
  <c r="J164" i="16"/>
  <c r="J193" i="16"/>
  <c r="J90" i="16"/>
  <c r="J186" i="16"/>
  <c r="J210" i="16"/>
  <c r="J213" i="16"/>
  <c r="J26" i="16"/>
  <c r="J28" i="16"/>
  <c r="J45" i="16"/>
  <c r="J51" i="16"/>
  <c r="J60" i="16"/>
  <c r="J105" i="16"/>
  <c r="J110" i="16"/>
  <c r="J113" i="16"/>
  <c r="J118" i="16"/>
  <c r="J153" i="16"/>
  <c r="J169" i="16"/>
  <c r="J188" i="16"/>
  <c r="J196" i="16"/>
  <c r="J204" i="16"/>
  <c r="J30" i="16"/>
  <c r="J53" i="16"/>
  <c r="J55" i="16"/>
  <c r="J14" i="16"/>
  <c r="J77" i="16"/>
  <c r="J128" i="16"/>
  <c r="J133" i="16"/>
  <c r="J209" i="16"/>
  <c r="R86" i="16"/>
  <c r="R89" i="16"/>
  <c r="R94" i="16"/>
  <c r="R97" i="16"/>
  <c r="R130" i="16"/>
  <c r="R133" i="16"/>
  <c r="R136" i="16"/>
  <c r="R145" i="16"/>
  <c r="R148" i="16"/>
  <c r="R156" i="16"/>
  <c r="R177" i="16"/>
  <c r="R180" i="16"/>
  <c r="R196" i="16"/>
  <c r="R205" i="16"/>
  <c r="R88" i="16"/>
  <c r="R93" i="16"/>
  <c r="R113" i="16"/>
  <c r="R118" i="16"/>
  <c r="R121" i="16"/>
  <c r="R126" i="16"/>
  <c r="R129" i="16"/>
  <c r="R141" i="16"/>
  <c r="R192" i="16"/>
  <c r="R198" i="16"/>
  <c r="R201" i="16"/>
  <c r="R218" i="16"/>
  <c r="R98" i="16"/>
  <c r="R101" i="16"/>
  <c r="R104" i="16"/>
  <c r="R128" i="16"/>
  <c r="R134" i="16"/>
  <c r="R140" i="16"/>
  <c r="R149" i="16"/>
  <c r="R152" i="16"/>
  <c r="R157" i="16"/>
  <c r="R169" i="16"/>
  <c r="R181" i="16"/>
  <c r="R186" i="16"/>
  <c r="R209" i="16"/>
  <c r="R212" i="16"/>
  <c r="J6" i="16"/>
  <c r="F30" i="16"/>
  <c r="J31" i="16"/>
  <c r="F36" i="16"/>
  <c r="F44" i="16"/>
  <c r="F55" i="16"/>
  <c r="J56" i="16"/>
  <c r="F61" i="16"/>
  <c r="J66" i="16"/>
  <c r="F89" i="16"/>
  <c r="F91" i="16"/>
  <c r="F96" i="16"/>
  <c r="J111" i="16"/>
  <c r="F121" i="16"/>
  <c r="F123" i="16"/>
  <c r="F128" i="16"/>
  <c r="F130" i="16"/>
  <c r="J143" i="16"/>
  <c r="F153" i="16"/>
  <c r="F155" i="16"/>
  <c r="F160" i="16"/>
  <c r="F162" i="16"/>
  <c r="J175" i="16"/>
  <c r="F185" i="16"/>
  <c r="F187" i="16"/>
  <c r="F192" i="16"/>
  <c r="F194" i="16"/>
  <c r="J207" i="16"/>
  <c r="F217" i="16"/>
  <c r="J12" i="16"/>
  <c r="J35" i="16"/>
  <c r="F52" i="16"/>
  <c r="J64" i="16"/>
  <c r="F69" i="16"/>
  <c r="F73" i="16"/>
  <c r="J74" i="16"/>
  <c r="J78" i="16"/>
  <c r="F83" i="16"/>
  <c r="F87" i="16"/>
  <c r="F92" i="16"/>
  <c r="F94" i="16"/>
  <c r="J107" i="16"/>
  <c r="F117" i="16"/>
  <c r="F119" i="16"/>
  <c r="F124" i="16"/>
  <c r="J139" i="16"/>
  <c r="F149" i="16"/>
  <c r="F151" i="16"/>
  <c r="F156" i="16"/>
  <c r="F158" i="16"/>
  <c r="J171" i="16"/>
  <c r="F181" i="16"/>
  <c r="F183" i="16"/>
  <c r="F188" i="16"/>
  <c r="F190" i="16"/>
  <c r="J203" i="16"/>
  <c r="F213" i="16"/>
  <c r="F215" i="16"/>
  <c r="F26" i="16"/>
  <c r="F47" i="16"/>
  <c r="F53" i="16"/>
  <c r="F93" i="16"/>
  <c r="F100" i="16"/>
  <c r="F125" i="16"/>
  <c r="F132" i="16"/>
  <c r="F157" i="16"/>
  <c r="F164" i="16"/>
  <c r="F189" i="16"/>
  <c r="F196" i="16"/>
  <c r="J41" i="16"/>
  <c r="F60" i="16"/>
  <c r="J72" i="16"/>
  <c r="J82" i="16"/>
  <c r="F90" i="16"/>
  <c r="J103" i="16"/>
  <c r="F113" i="16"/>
  <c r="F115" i="16"/>
  <c r="F122" i="16"/>
  <c r="J135" i="16"/>
  <c r="F147" i="16"/>
  <c r="F154" i="16"/>
  <c r="J167" i="16"/>
  <c r="F179" i="16"/>
  <c r="F186" i="16"/>
  <c r="J199" i="16"/>
  <c r="F211" i="16"/>
  <c r="F218" i="16"/>
  <c r="J8" i="16"/>
  <c r="F16" i="16"/>
  <c r="J49" i="16"/>
  <c r="F58" i="16"/>
  <c r="F68" i="16"/>
  <c r="J80" i="16"/>
  <c r="J99" i="16"/>
  <c r="F109" i="16"/>
  <c r="F111" i="16"/>
  <c r="J131" i="16"/>
  <c r="J163" i="16"/>
  <c r="J195" i="16"/>
  <c r="F20" i="16"/>
  <c r="F43" i="16"/>
  <c r="J57" i="16"/>
  <c r="F66" i="16"/>
  <c r="F76" i="16"/>
  <c r="F86" i="16"/>
  <c r="J95" i="16"/>
  <c r="F105" i="16"/>
  <c r="F107" i="16"/>
  <c r="F114" i="16"/>
  <c r="J127" i="16"/>
  <c r="F139" i="16"/>
  <c r="F146" i="16"/>
  <c r="F171" i="16"/>
  <c r="F178" i="16"/>
  <c r="F201" i="16"/>
  <c r="F203" i="16"/>
  <c r="F210" i="16"/>
  <c r="S88" i="16"/>
  <c r="S92" i="16"/>
  <c r="S96" i="16"/>
  <c r="S100" i="16"/>
  <c r="S104" i="16"/>
  <c r="S108" i="16"/>
  <c r="S112" i="16"/>
  <c r="S116" i="16"/>
  <c r="S120" i="16"/>
  <c r="S124" i="16"/>
  <c r="S128" i="16"/>
  <c r="S132" i="16"/>
  <c r="S136" i="16"/>
  <c r="S140" i="16"/>
  <c r="S144" i="16"/>
  <c r="S148" i="16"/>
  <c r="S152" i="16"/>
  <c r="S156" i="16"/>
  <c r="S160" i="16"/>
  <c r="S164" i="16"/>
  <c r="S168" i="16"/>
  <c r="S172" i="16"/>
  <c r="S176" i="16"/>
  <c r="S180" i="16"/>
  <c r="S184" i="16"/>
  <c r="S188" i="16"/>
  <c r="S192" i="16"/>
  <c r="S196" i="16"/>
  <c r="S200" i="16"/>
  <c r="S204" i="16"/>
  <c r="S208" i="16"/>
  <c r="S212" i="16"/>
  <c r="S216" i="16"/>
  <c r="J2" i="16"/>
  <c r="F11" i="16"/>
  <c r="F25" i="16"/>
  <c r="C219" i="16"/>
  <c r="F219" i="16" s="1"/>
  <c r="F3" i="16"/>
  <c r="F5" i="16"/>
  <c r="F7" i="16"/>
  <c r="F9" i="16"/>
  <c r="F29" i="16"/>
  <c r="F37" i="16"/>
  <c r="E219" i="16"/>
  <c r="D71" i="16"/>
  <c r="D39" i="16"/>
  <c r="D63" i="16"/>
  <c r="D56" i="16"/>
  <c r="D51" i="16"/>
  <c r="D81" i="16"/>
  <c r="D55" i="16"/>
  <c r="D49" i="16"/>
  <c r="D47" i="16"/>
  <c r="D82" i="16"/>
  <c r="D79" i="16"/>
  <c r="D72" i="16"/>
  <c r="D67" i="16"/>
  <c r="D66" i="16"/>
  <c r="D40" i="16"/>
  <c r="D50" i="16"/>
  <c r="D53" i="16"/>
  <c r="D62" i="16"/>
  <c r="D43" i="16"/>
  <c r="D76" i="16"/>
  <c r="D54" i="16"/>
  <c r="D38" i="16"/>
  <c r="D75" i="16"/>
  <c r="D65" i="16"/>
  <c r="D64" i="16"/>
  <c r="D73" i="16"/>
  <c r="D69" i="16"/>
  <c r="D42" i="16"/>
  <c r="D48" i="16"/>
  <c r="D60" i="16"/>
  <c r="D70" i="16"/>
  <c r="D58" i="16"/>
  <c r="D59" i="16"/>
  <c r="D45" i="16"/>
  <c r="D52" i="16"/>
  <c r="D68" i="16"/>
  <c r="D80" i="16"/>
  <c r="D61" i="16"/>
  <c r="D41" i="16"/>
  <c r="D74" i="16"/>
  <c r="D44" i="16"/>
  <c r="D57" i="16"/>
  <c r="D78" i="16"/>
  <c r="D46" i="16"/>
  <c r="D77" i="16"/>
  <c r="F13" i="16"/>
  <c r="F21" i="16"/>
  <c r="J17" i="16"/>
  <c r="J33" i="16"/>
  <c r="Q86" i="16"/>
  <c r="S89" i="16"/>
  <c r="Q90" i="16"/>
  <c r="S93" i="16"/>
  <c r="Q94" i="16"/>
  <c r="S97" i="16"/>
  <c r="Q98" i="16"/>
  <c r="S101" i="16"/>
  <c r="Q102" i="16"/>
  <c r="S105" i="16"/>
  <c r="Q106" i="16"/>
  <c r="S109" i="16"/>
  <c r="Q110" i="16"/>
  <c r="S113" i="16"/>
  <c r="Q114" i="16"/>
  <c r="S117" i="16"/>
  <c r="Q118" i="16"/>
  <c r="S121" i="16"/>
  <c r="Q122" i="16"/>
  <c r="S125" i="16"/>
  <c r="Q126" i="16"/>
  <c r="S129" i="16"/>
  <c r="Q130" i="16"/>
  <c r="S133" i="16"/>
  <c r="Q134" i="16"/>
  <c r="S137" i="16"/>
  <c r="Q138" i="16"/>
  <c r="S141" i="16"/>
  <c r="Q142" i="16"/>
  <c r="S145" i="16"/>
  <c r="Q146" i="16"/>
  <c r="S149" i="16"/>
  <c r="Q150" i="16"/>
  <c r="S153" i="16"/>
  <c r="Q154" i="16"/>
  <c r="S157" i="16"/>
  <c r="Q158" i="16"/>
  <c r="S161" i="16"/>
  <c r="Q162" i="16"/>
  <c r="S165" i="16"/>
  <c r="Q166" i="16"/>
  <c r="S169" i="16"/>
  <c r="Q170" i="16"/>
  <c r="S173" i="16"/>
  <c r="Q174" i="16"/>
  <c r="S177" i="16"/>
  <c r="Q178" i="16"/>
  <c r="S181" i="16"/>
  <c r="Q182" i="16"/>
  <c r="S185" i="16"/>
  <c r="Q186" i="16"/>
  <c r="S189" i="16"/>
  <c r="Q190" i="16"/>
  <c r="S193" i="16"/>
  <c r="Q194" i="16"/>
  <c r="S197" i="16"/>
  <c r="Q198" i="16"/>
  <c r="S201" i="16"/>
  <c r="Q202" i="16"/>
  <c r="S205" i="16"/>
  <c r="Q206" i="16"/>
  <c r="S209" i="16"/>
  <c r="Q210" i="16"/>
  <c r="S213" i="16"/>
  <c r="Q214" i="16"/>
  <c r="A1" i="16"/>
  <c r="H2" i="16" s="1"/>
  <c r="D169" i="16" l="1"/>
  <c r="D206" i="16"/>
  <c r="D205" i="16"/>
  <c r="D132" i="16"/>
  <c r="D96" i="16"/>
  <c r="D135" i="16"/>
  <c r="D113" i="16"/>
  <c r="D153" i="16"/>
  <c r="D86" i="16"/>
  <c r="D154" i="16"/>
  <c r="D172" i="16"/>
  <c r="D131" i="16"/>
  <c r="D176" i="16"/>
  <c r="D174" i="16"/>
  <c r="D188" i="16"/>
  <c r="D171" i="16"/>
  <c r="D84" i="16"/>
  <c r="D107" i="16"/>
  <c r="D179" i="16"/>
  <c r="D95" i="16"/>
  <c r="D117" i="16"/>
  <c r="D168" i="16"/>
  <c r="D199" i="16"/>
  <c r="J219" i="16"/>
  <c r="D121" i="16"/>
  <c r="D200" i="16"/>
  <c r="D97" i="16"/>
  <c r="D89" i="16"/>
  <c r="D85" i="16"/>
  <c r="D106" i="16"/>
  <c r="D148" i="16"/>
  <c r="D112" i="16"/>
  <c r="D204" i="16"/>
  <c r="D110" i="16"/>
  <c r="D94" i="16"/>
  <c r="D186" i="16"/>
  <c r="D192" i="16"/>
  <c r="D159" i="16"/>
  <c r="D87" i="16"/>
  <c r="D189" i="16"/>
  <c r="D83" i="16"/>
  <c r="D127" i="16"/>
  <c r="D195" i="16"/>
  <c r="D101" i="16"/>
  <c r="D196" i="16"/>
  <c r="D116" i="16"/>
  <c r="D130" i="16"/>
  <c r="D211" i="16"/>
  <c r="D161" i="16"/>
  <c r="D198" i="16"/>
  <c r="D185" i="16"/>
  <c r="D91" i="16"/>
  <c r="D147" i="16"/>
  <c r="D182" i="16"/>
  <c r="D144" i="16"/>
  <c r="D201" i="16"/>
  <c r="D216" i="16"/>
  <c r="D212" i="16"/>
  <c r="D111" i="16"/>
  <c r="D215" i="16"/>
  <c r="D178" i="16"/>
  <c r="D139" i="16"/>
  <c r="D134" i="16"/>
  <c r="D126" i="16"/>
  <c r="D208" i="16"/>
  <c r="D203" i="16"/>
  <c r="D173" i="16"/>
  <c r="D180" i="16"/>
  <c r="D210" i="16"/>
  <c r="D115" i="16"/>
  <c r="D125" i="16"/>
  <c r="D181" i="16"/>
  <c r="D143" i="16"/>
  <c r="D183" i="16"/>
  <c r="D217" i="16"/>
  <c r="D141" i="16"/>
  <c r="D158" i="16"/>
  <c r="D149" i="16"/>
  <c r="D155" i="16"/>
  <c r="D123" i="16"/>
  <c r="D129" i="16"/>
  <c r="D109" i="16"/>
  <c r="D102" i="16"/>
  <c r="D213" i="16"/>
  <c r="D93" i="16"/>
  <c r="D187" i="16"/>
  <c r="D165" i="16"/>
  <c r="D122" i="16"/>
  <c r="D145" i="16"/>
  <c r="D193" i="16"/>
  <c r="D156" i="16"/>
  <c r="D136" i="16"/>
  <c r="D100" i="16"/>
  <c r="D218" i="16"/>
  <c r="D219" i="16" s="1"/>
  <c r="D120" i="16"/>
  <c r="D142" i="16"/>
  <c r="D88" i="16"/>
  <c r="D105" i="16"/>
  <c r="D118" i="16"/>
  <c r="D124" i="16"/>
  <c r="D98" i="16"/>
  <c r="D162" i="16"/>
  <c r="D138" i="16"/>
  <c r="D194" i="16"/>
  <c r="D177" i="16"/>
  <c r="D99" i="16"/>
  <c r="D167" i="16"/>
  <c r="D197" i="16"/>
  <c r="D152" i="16"/>
  <c r="D90" i="16"/>
  <c r="D140" i="16"/>
  <c r="D170" i="16"/>
  <c r="D202" i="16"/>
  <c r="D191" i="16"/>
  <c r="D164" i="16"/>
  <c r="D150" i="16"/>
  <c r="D190" i="16"/>
  <c r="D137" i="16"/>
  <c r="D146" i="16"/>
  <c r="D104" i="16"/>
  <c r="D160" i="16"/>
  <c r="D119" i="16"/>
  <c r="D114" i="16"/>
  <c r="D209" i="16"/>
  <c r="D163" i="16"/>
  <c r="D92" i="16"/>
  <c r="D133" i="16"/>
  <c r="D108" i="16"/>
  <c r="D214" i="16"/>
  <c r="D166" i="16"/>
  <c r="D184" i="16"/>
  <c r="D157" i="16"/>
  <c r="D128" i="16"/>
  <c r="D103" i="16"/>
  <c r="D175" i="16"/>
  <c r="D151" i="16"/>
  <c r="D207" i="16"/>
</calcChain>
</file>

<file path=xl/comments1.xml><?xml version="1.0" encoding="utf-8"?>
<comments xmlns="http://schemas.openxmlformats.org/spreadsheetml/2006/main">
  <authors>
    <author>robertchen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Monthly data, at beginning of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robertchen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1， 加息
0：无变化
-1： 降息
以最近3个月的来看</t>
        </r>
      </text>
    </comment>
  </commentList>
</comments>
</file>

<file path=xl/sharedStrings.xml><?xml version="1.0" encoding="utf-8"?>
<sst xmlns="http://schemas.openxmlformats.org/spreadsheetml/2006/main" count="96" uniqueCount="41">
  <si>
    <t xml:space="preserve"> </t>
  </si>
  <si>
    <t>SPX Index</t>
  </si>
  <si>
    <t>Date</t>
  </si>
  <si>
    <t>PX_LAST</t>
  </si>
  <si>
    <t>Cash</t>
  </si>
  <si>
    <t>NaN</t>
  </si>
  <si>
    <t>CorpOAS</t>
  </si>
  <si>
    <t>标普500</t>
  </si>
  <si>
    <t>10年期国债</t>
  </si>
  <si>
    <t>标普500-10年期国债</t>
  </si>
  <si>
    <t>大宗商品</t>
  </si>
  <si>
    <t>3M Correlation</t>
  </si>
  <si>
    <t>标普500股息率</t>
  </si>
  <si>
    <t>股息率-国债收益率（右轴）</t>
  </si>
  <si>
    <t>彭博商品指数</t>
  </si>
  <si>
    <t>TOT_RETURN_INDEX_GROSS_DVDS</t>
  </si>
  <si>
    <t>现金</t>
  </si>
  <si>
    <t>SHCOMP Index</t>
  </si>
  <si>
    <t>HSI Index</t>
  </si>
  <si>
    <t>SPXT  Index</t>
  </si>
  <si>
    <t>LUATTRUU Index</t>
  </si>
  <si>
    <t>PE_Ratio</t>
  </si>
  <si>
    <t>CNDR1Y index</t>
  </si>
  <si>
    <t>A股</t>
  </si>
  <si>
    <t>港股</t>
  </si>
  <si>
    <t>美股</t>
  </si>
  <si>
    <t>美债</t>
  </si>
  <si>
    <t>月度指数回报</t>
  </si>
  <si>
    <t>FDTRMID Index</t>
  </si>
  <si>
    <t>加息周期</t>
  </si>
  <si>
    <t>基准利率变化</t>
  </si>
  <si>
    <t>HSI Index PE</t>
    <phoneticPr fontId="8" type="noConversion"/>
  </si>
  <si>
    <t>SPX Index PE</t>
    <phoneticPr fontId="8" type="noConversion"/>
  </si>
  <si>
    <t>SHCOMP Index PE</t>
    <phoneticPr fontId="8" type="noConversion"/>
  </si>
  <si>
    <t>SHANGHAI SE COMPOSITE</t>
  </si>
  <si>
    <t>HANG SENG INDEX</t>
  </si>
  <si>
    <t>S&amp;P 500 Total Return</t>
  </si>
  <si>
    <t>U.S. Treasury</t>
  </si>
  <si>
    <t>China Household Benchmark Savi</t>
  </si>
  <si>
    <t>S&amp;P 500 INDEX</t>
  </si>
  <si>
    <t>Federal Funds Target Rate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</si>
</sst>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mm/dd/yyyy"/>
    <numFmt numFmtId="178" formatCode="0.000"/>
    <numFmt numFmtId="179" formatCode="0.0"/>
  </numFmts>
  <fonts count="9" x14ac:knownFonts="1"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center"/>
    </xf>
    <xf numFmtId="0" fontId="1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4" fontId="0" fillId="2" borderId="0" xfId="0" applyNumberFormat="1" applyFill="1"/>
    <xf numFmtId="10" fontId="0" fillId="2" borderId="0" xfId="1" applyNumberFormat="1" applyFont="1" applyFill="1"/>
    <xf numFmtId="10" fontId="0" fillId="0" borderId="0" xfId="0" applyNumberFormat="1"/>
    <xf numFmtId="176" fontId="0" fillId="0" borderId="0" xfId="1" applyNumberFormat="1" applyFon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Fill="1"/>
    <xf numFmtId="0" fontId="0" fillId="3" borderId="0" xfId="0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5" borderId="0" xfId="0" applyFont="1" applyFill="1"/>
    <xf numFmtId="10" fontId="0" fillId="0" borderId="0" xfId="1" applyNumberFormat="1" applyFont="1" applyFill="1"/>
    <xf numFmtId="2" fontId="0" fillId="0" borderId="0" xfId="1" applyNumberFormat="1" applyFont="1" applyFill="1"/>
    <xf numFmtId="0" fontId="0" fillId="0" borderId="0" xfId="0" applyAlignment="1">
      <alignment vertical="center"/>
    </xf>
    <xf numFmtId="14" fontId="0" fillId="0" borderId="0" xfId="0" applyNumberFormat="1" applyFill="1" applyAlignment="1"/>
    <xf numFmtId="14" fontId="0" fillId="0" borderId="0" xfId="0" applyNumberFormat="1" applyAlignment="1">
      <alignment vertical="center"/>
    </xf>
  </cellXfs>
  <cellStyles count="7">
    <cellStyle name="Normal 2" xfId="2"/>
    <cellStyle name="Normal 2 2" xfId="3"/>
    <cellStyle name="Normal 2 2 2" xfId="6"/>
    <cellStyle name="Normal 2 3" xfId="4"/>
    <cellStyle name="Percent 2" xfId="5"/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300"/>
              <a:t>收益率比较：标普</a:t>
            </a:r>
            <a:r>
              <a:rPr lang="en-US" altLang="zh-CN" sz="1300"/>
              <a:t>500  vs.</a:t>
            </a:r>
            <a:r>
              <a:rPr lang="en-US" altLang="zh-CN" sz="1300" baseline="0"/>
              <a:t> </a:t>
            </a:r>
            <a:r>
              <a:rPr lang="zh-CN" altLang="en-US" sz="1300" baseline="0"/>
              <a:t>美国</a:t>
            </a:r>
            <a:r>
              <a:rPr lang="en-US" altLang="zh-CN" sz="1300"/>
              <a:t>10</a:t>
            </a:r>
            <a:r>
              <a:rPr lang="zh-CN" altLang="en-US" sz="1300"/>
              <a:t>年期国债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ForThomas!$B$1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ForThomas!$B$86:$B$218</c:f>
              <c:numCache>
                <c:formatCode>0.00%</c:formatCode>
                <c:ptCount val="133"/>
                <c:pt idx="0">
                  <c:v>7.0785936250185809E-4</c:v>
                </c:pt>
                <c:pt idx="1">
                  <c:v>7.0997515086971955E-4</c:v>
                </c:pt>
                <c:pt idx="2">
                  <c:v>7.0894331998156747E-4</c:v>
                </c:pt>
                <c:pt idx="3">
                  <c:v>7.1667634179728098E-4</c:v>
                </c:pt>
                <c:pt idx="4">
                  <c:v>7.196419061874811E-4</c:v>
                </c:pt>
                <c:pt idx="5">
                  <c:v>7.1940375816523271E-4</c:v>
                </c:pt>
                <c:pt idx="6">
                  <c:v>7.1711833169591313E-4</c:v>
                </c:pt>
                <c:pt idx="7">
                  <c:v>7.0834572938359756E-4</c:v>
                </c:pt>
                <c:pt idx="8">
                  <c:v>6.9809977241947418E-4</c:v>
                </c:pt>
                <c:pt idx="9">
                  <c:v>6.9167773351040283E-4</c:v>
                </c:pt>
                <c:pt idx="10">
                  <c:v>6.8818388273346638E-4</c:v>
                </c:pt>
                <c:pt idx="11">
                  <c:v>6.8106900591167899E-4</c:v>
                </c:pt>
                <c:pt idx="12">
                  <c:v>6.8671414150431602E-4</c:v>
                </c:pt>
                <c:pt idx="13">
                  <c:v>6.8780994435617545E-4</c:v>
                </c:pt>
                <c:pt idx="14">
                  <c:v>6.7658998646820032E-4</c:v>
                </c:pt>
                <c:pt idx="15">
                  <c:v>6.7691974439510448E-4</c:v>
                </c:pt>
                <c:pt idx="16">
                  <c:v>6.7345055862723835E-4</c:v>
                </c:pt>
                <c:pt idx="17">
                  <c:v>6.7955095273043579E-4</c:v>
                </c:pt>
                <c:pt idx="18">
                  <c:v>6.7984662660103875E-4</c:v>
                </c:pt>
                <c:pt idx="19">
                  <c:v>6.6875764891560947E-4</c:v>
                </c:pt>
                <c:pt idx="20">
                  <c:v>6.584362139917696E-4</c:v>
                </c:pt>
                <c:pt idx="21">
                  <c:v>6.5490458040263534E-4</c:v>
                </c:pt>
                <c:pt idx="22">
                  <c:v>6.4979369050326521E-4</c:v>
                </c:pt>
                <c:pt idx="23">
                  <c:v>6.3044547277106002E-4</c:v>
                </c:pt>
                <c:pt idx="24">
                  <c:v>6.2994110050710261E-4</c:v>
                </c:pt>
                <c:pt idx="25">
                  <c:v>6.1434495469205963E-4</c:v>
                </c:pt>
                <c:pt idx="26">
                  <c:v>6.0742270546073013E-4</c:v>
                </c:pt>
                <c:pt idx="27">
                  <c:v>6.032381825640036E-4</c:v>
                </c:pt>
                <c:pt idx="28">
                  <c:v>6.1378688091920722E-4</c:v>
                </c:pt>
                <c:pt idx="29">
                  <c:v>6.2103700759528254E-4</c:v>
                </c:pt>
                <c:pt idx="30">
                  <c:v>6.161960982463059E-4</c:v>
                </c:pt>
                <c:pt idx="31">
                  <c:v>6.1360233659769772E-4</c:v>
                </c:pt>
                <c:pt idx="32">
                  <c:v>6.0603122272859505E-4</c:v>
                </c:pt>
                <c:pt idx="33">
                  <c:v>6.0234432410943394E-4</c:v>
                </c:pt>
                <c:pt idx="34">
                  <c:v>6.0300901498477411E-4</c:v>
                </c:pt>
                <c:pt idx="35">
                  <c:v>5.7261962023866784E-4</c:v>
                </c:pt>
                <c:pt idx="36">
                  <c:v>5.5385706056980811E-4</c:v>
                </c:pt>
                <c:pt idx="37">
                  <c:v>5.7049296296930176E-4</c:v>
                </c:pt>
                <c:pt idx="38">
                  <c:v>5.7350959194792529E-4</c:v>
                </c:pt>
                <c:pt idx="39">
                  <c:v>5.6128061785770407E-4</c:v>
                </c:pt>
                <c:pt idx="40">
                  <c:v>5.7170952582411927E-4</c:v>
                </c:pt>
                <c:pt idx="41">
                  <c:v>5.7753726559206238E-4</c:v>
                </c:pt>
                <c:pt idx="42">
                  <c:v>5.7876399161949739E-4</c:v>
                </c:pt>
                <c:pt idx="43">
                  <c:v>5.7635226650528803E-4</c:v>
                </c:pt>
                <c:pt idx="44">
                  <c:v>5.7126535275635532E-4</c:v>
                </c:pt>
                <c:pt idx="45">
                  <c:v>5.6685486248101043E-4</c:v>
                </c:pt>
                <c:pt idx="46">
                  <c:v>5.6713133627485455E-4</c:v>
                </c:pt>
                <c:pt idx="47">
                  <c:v>5.5934355440455082E-4</c:v>
                </c:pt>
                <c:pt idx="48">
                  <c:v>5.7434625038050441E-4</c:v>
                </c:pt>
                <c:pt idx="49">
                  <c:v>5.6540938466496666E-4</c:v>
                </c:pt>
                <c:pt idx="50">
                  <c:v>5.6318356405086676E-4</c:v>
                </c:pt>
                <c:pt idx="51">
                  <c:v>5.6799463813061611E-4</c:v>
                </c:pt>
                <c:pt idx="52">
                  <c:v>5.6210406794713979E-4</c:v>
                </c:pt>
                <c:pt idx="53">
                  <c:v>5.5265106716921066E-4</c:v>
                </c:pt>
                <c:pt idx="54">
                  <c:v>5.4257593350189363E-4</c:v>
                </c:pt>
                <c:pt idx="55">
                  <c:v>5.3890053512823137E-4</c:v>
                </c:pt>
                <c:pt idx="56">
                  <c:v>5.2829271642831856E-4</c:v>
                </c:pt>
                <c:pt idx="57">
                  <c:v>5.2818110273650633E-4</c:v>
                </c:pt>
                <c:pt idx="58">
                  <c:v>5.2901655821827227E-4</c:v>
                </c:pt>
                <c:pt idx="59">
                  <c:v>5.3273950636357342E-4</c:v>
                </c:pt>
                <c:pt idx="60">
                  <c:v>5.424994032506565E-4</c:v>
                </c:pt>
                <c:pt idx="61">
                  <c:v>5.4263481762043778E-4</c:v>
                </c:pt>
                <c:pt idx="62">
                  <c:v>5.4303851772206197E-4</c:v>
                </c:pt>
                <c:pt idx="63">
                  <c:v>5.4336899645180043E-4</c:v>
                </c:pt>
                <c:pt idx="64">
                  <c:v>5.3717232488182211E-4</c:v>
                </c:pt>
                <c:pt idx="65">
                  <c:v>5.2891303083034056E-4</c:v>
                </c:pt>
                <c:pt idx="66">
                  <c:v>5.3070668902710852E-4</c:v>
                </c:pt>
                <c:pt idx="67">
                  <c:v>5.2120795154850881E-4</c:v>
                </c:pt>
                <c:pt idx="68">
                  <c:v>5.0712253601837805E-4</c:v>
                </c:pt>
                <c:pt idx="69">
                  <c:v>4.9841752436015655E-4</c:v>
                </c:pt>
                <c:pt idx="70">
                  <c:v>5.0251508801551765E-4</c:v>
                </c:pt>
                <c:pt idx="71">
                  <c:v>4.9879292113086328E-4</c:v>
                </c:pt>
                <c:pt idx="72">
                  <c:v>4.9401988924074078E-4</c:v>
                </c:pt>
                <c:pt idx="73">
                  <c:v>4.9193957014320364E-4</c:v>
                </c:pt>
                <c:pt idx="74">
                  <c:v>4.9546893657502142E-4</c:v>
                </c:pt>
                <c:pt idx="75">
                  <c:v>5.0049048067105767E-4</c:v>
                </c:pt>
                <c:pt idx="76">
                  <c:v>4.9331557397267031E-4</c:v>
                </c:pt>
                <c:pt idx="77">
                  <c:v>4.8500133375366786E-4</c:v>
                </c:pt>
                <c:pt idx="78">
                  <c:v>4.8669379173399267E-4</c:v>
                </c:pt>
                <c:pt idx="79">
                  <c:v>4.8184411379230586E-4</c:v>
                </c:pt>
                <c:pt idx="80">
                  <c:v>4.8246481625327471E-4</c:v>
                </c:pt>
                <c:pt idx="81">
                  <c:v>4.8394512062332134E-4</c:v>
                </c:pt>
                <c:pt idx="82">
                  <c:v>4.8476622148968664E-4</c:v>
                </c:pt>
                <c:pt idx="83">
                  <c:v>4.8225773782540341E-4</c:v>
                </c:pt>
                <c:pt idx="84">
                  <c:v>4.8436470724997098E-4</c:v>
                </c:pt>
                <c:pt idx="85">
                  <c:v>4.8830747745240216E-4</c:v>
                </c:pt>
                <c:pt idx="86">
                  <c:v>4.8574107086476483E-4</c:v>
                </c:pt>
                <c:pt idx="87">
                  <c:v>4.8526493038874571E-4</c:v>
                </c:pt>
                <c:pt idx="88">
                  <c:v>4.8098891320555058E-4</c:v>
                </c:pt>
                <c:pt idx="89">
                  <c:v>4.8934452301142622E-4</c:v>
                </c:pt>
                <c:pt idx="90">
                  <c:v>4.9478986274529213E-4</c:v>
                </c:pt>
                <c:pt idx="91">
                  <c:v>4.9532904708597929E-4</c:v>
                </c:pt>
                <c:pt idx="92">
                  <c:v>4.9774769169507978E-4</c:v>
                </c:pt>
                <c:pt idx="93">
                  <c:v>4.9429093964707628E-4</c:v>
                </c:pt>
                <c:pt idx="94">
                  <c:v>4.919177906988184E-4</c:v>
                </c:pt>
                <c:pt idx="95">
                  <c:v>4.9353225973615769E-4</c:v>
                </c:pt>
                <c:pt idx="96">
                  <c:v>4.9805013372646088E-4</c:v>
                </c:pt>
                <c:pt idx="97">
                  <c:v>4.9138358877090223E-4</c:v>
                </c:pt>
                <c:pt idx="98">
                  <c:v>4.9004954400889934E-4</c:v>
                </c:pt>
                <c:pt idx="99">
                  <c:v>4.9145362152173695E-4</c:v>
                </c:pt>
                <c:pt idx="100">
                  <c:v>4.8875616443712399E-4</c:v>
                </c:pt>
                <c:pt idx="101">
                  <c:v>4.8419584753641148E-4</c:v>
                </c:pt>
                <c:pt idx="102">
                  <c:v>4.8488610025505005E-4</c:v>
                </c:pt>
                <c:pt idx="103">
                  <c:v>4.8567737423384395E-4</c:v>
                </c:pt>
                <c:pt idx="104">
                  <c:v>4.8060748786466097E-4</c:v>
                </c:pt>
                <c:pt idx="105">
                  <c:v>4.8325287173019024E-4</c:v>
                </c:pt>
                <c:pt idx="106">
                  <c:v>4.7859026451683924E-4</c:v>
                </c:pt>
                <c:pt idx="107">
                  <c:v>4.7476166964183979E-4</c:v>
                </c:pt>
                <c:pt idx="108">
                  <c:v>4.7408643543890919E-4</c:v>
                </c:pt>
                <c:pt idx="109">
                  <c:v>4.6213283546222525E-4</c:v>
                </c:pt>
                <c:pt idx="110">
                  <c:v>4.6938219914947947E-4</c:v>
                </c:pt>
                <c:pt idx="111">
                  <c:v>4.664396660291991E-4</c:v>
                </c:pt>
                <c:pt idx="112">
                  <c:v>4.6890679070814306E-4</c:v>
                </c:pt>
                <c:pt idx="113">
                  <c:v>4.6975262826595509E-4</c:v>
                </c:pt>
                <c:pt idx="114">
                  <c:v>4.7393589543078408E-4</c:v>
                </c:pt>
                <c:pt idx="115">
                  <c:v>4.7001757865744182E-4</c:v>
                </c:pt>
                <c:pt idx="116">
                  <c:v>4.6981221605724187E-4</c:v>
                </c:pt>
                <c:pt idx="117">
                  <c:v>4.6572497077575805E-4</c:v>
                </c:pt>
                <c:pt idx="118">
                  <c:v>4.6743606643201375E-4</c:v>
                </c:pt>
                <c:pt idx="119">
                  <c:v>4.6935576228069356E-4</c:v>
                </c:pt>
                <c:pt idx="120">
                  <c:v>4.7012585269076528E-4</c:v>
                </c:pt>
                <c:pt idx="121">
                  <c:v>4.6032250194486262E-4</c:v>
                </c:pt>
                <c:pt idx="122">
                  <c:v>4.5625641610585148E-4</c:v>
                </c:pt>
                <c:pt idx="123">
                  <c:v>4.5553520831625083E-4</c:v>
                </c:pt>
                <c:pt idx="124">
                  <c:v>4.5601506673780505E-4</c:v>
                </c:pt>
                <c:pt idx="125">
                  <c:v>4.5602754406366149E-4</c:v>
                </c:pt>
                <c:pt idx="126">
                  <c:v>4.4617759653052297E-4</c:v>
                </c:pt>
                <c:pt idx="127">
                  <c:v>4.4437729409778077E-4</c:v>
                </c:pt>
                <c:pt idx="128">
                  <c:v>4.4683351430090665E-4</c:v>
                </c:pt>
                <c:pt idx="129">
                  <c:v>4.4742529116200818E-4</c:v>
                </c:pt>
                <c:pt idx="130">
                  <c:v>4.5240475748842978E-4</c:v>
                </c:pt>
                <c:pt idx="131">
                  <c:v>4.6480712828211938E-4</c:v>
                </c:pt>
                <c:pt idx="132">
                  <c:v>4.6529806994360592E-4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ForThomas!$C$1</c:f>
              <c:strCache>
                <c:ptCount val="1"/>
                <c:pt idx="0">
                  <c:v>10年期国债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ForThomas!$C$86:$C$218</c:f>
              <c:numCache>
                <c:formatCode>0.00%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ForThomas!$F$1</c:f>
              <c:strCache>
                <c:ptCount val="1"/>
                <c:pt idx="0">
                  <c:v>标普500-10年期国债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ForThomas!$F$86:$F$218</c:f>
              <c:numCache>
                <c:formatCode>0.00%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3456"/>
        <c:axId val="64675808"/>
      </c:lineChart>
      <c:dateAx>
        <c:axId val="64673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64675808"/>
        <c:crosses val="autoZero"/>
        <c:auto val="1"/>
        <c:lblOffset val="100"/>
        <c:baseTimeUnit val="months"/>
        <c:majorUnit val="12"/>
        <c:majorTimeUnit val="months"/>
      </c:dateAx>
      <c:valAx>
        <c:axId val="6467580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64673456"/>
        <c:crosses val="autoZero"/>
        <c:crossBetween val="between"/>
        <c:majorUnit val="2.0000000000000011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300"/>
              <a:t>10</a:t>
            </a:r>
            <a:r>
              <a:rPr lang="zh-CN" altLang="en-US" sz="1300"/>
              <a:t>年国债和彭博商品指数的</a:t>
            </a:r>
            <a:r>
              <a:rPr lang="en-US" altLang="zh-CN" sz="1300"/>
              <a:t>1</a:t>
            </a:r>
            <a:r>
              <a:rPr lang="zh-CN" altLang="en-US" sz="1300"/>
              <a:t>年滚动相关性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ForThomas!$B$1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ForThomas!$K$86:$K$218</c:f>
              <c:numCache>
                <c:formatCode>0.00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3848"/>
        <c:axId val="64674632"/>
      </c:lineChart>
      <c:dateAx>
        <c:axId val="646738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64674632"/>
        <c:crosses val="autoZero"/>
        <c:auto val="1"/>
        <c:lblOffset val="100"/>
        <c:baseTimeUnit val="months"/>
        <c:majorUnit val="12"/>
        <c:majorTimeUnit val="months"/>
      </c:dateAx>
      <c:valAx>
        <c:axId val="6467463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6467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300"/>
              <a:t>收益率比较：标普</a:t>
            </a:r>
            <a:r>
              <a:rPr lang="en-US" altLang="zh-CN" sz="1300"/>
              <a:t>500  vs.</a:t>
            </a:r>
            <a:r>
              <a:rPr lang="en-US" altLang="zh-CN" sz="1300" baseline="0"/>
              <a:t> </a:t>
            </a:r>
            <a:r>
              <a:rPr lang="zh-CN" altLang="en-US" sz="1300" baseline="0"/>
              <a:t>美国</a:t>
            </a:r>
            <a:r>
              <a:rPr lang="en-US" altLang="zh-CN" sz="1300"/>
              <a:t>10</a:t>
            </a:r>
            <a:r>
              <a:rPr lang="zh-CN" altLang="en-US" sz="1300"/>
              <a:t>年期国债</a:t>
            </a:r>
            <a:endParaRPr lang="en-US" sz="13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ForThomas!$J$1</c:f>
              <c:strCache>
                <c:ptCount val="1"/>
                <c:pt idx="0">
                  <c:v>股息率-国债收益率（右轴）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ForThomas!$J$86:$J$218</c:f>
              <c:numCache>
                <c:formatCode>0.00%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4416"/>
        <c:axId val="524824024"/>
      </c:areaChart>
      <c:lineChart>
        <c:grouping val="standard"/>
        <c:varyColors val="0"/>
        <c:ser>
          <c:idx val="0"/>
          <c:order val="1"/>
          <c:tx>
            <c:strRef>
              <c:f>ForThomas!$I$1</c:f>
              <c:strCache>
                <c:ptCount val="1"/>
                <c:pt idx="0">
                  <c:v>标普500股息率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ForThomas!$I$86:$I$218</c:f>
              <c:numCache>
                <c:formatCode>0.00%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10年国债收益率</c:v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ForThomas!$C$86:$C$218</c:f>
              <c:numCache>
                <c:formatCode>0.00%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5416"/>
        <c:axId val="524826376"/>
      </c:lineChart>
      <c:dateAx>
        <c:axId val="646754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524826376"/>
        <c:crosses val="autoZero"/>
        <c:auto val="1"/>
        <c:lblOffset val="100"/>
        <c:baseTimeUnit val="months"/>
        <c:majorUnit val="12"/>
        <c:majorTimeUnit val="months"/>
      </c:dateAx>
      <c:valAx>
        <c:axId val="5248263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64675416"/>
        <c:crosses val="autoZero"/>
        <c:crossBetween val="between"/>
        <c:majorUnit val="2.0000000000000011E-2"/>
      </c:valAx>
      <c:valAx>
        <c:axId val="5248240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524824416"/>
        <c:crosses val="max"/>
        <c:crossBetween val="between"/>
        <c:majorUnit val="2.0000000000000011E-2"/>
      </c:valAx>
      <c:dateAx>
        <c:axId val="524824416"/>
        <c:scaling>
          <c:orientation val="minMax"/>
        </c:scaling>
        <c:delete val="1"/>
        <c:axPos val="b"/>
        <c:numFmt formatCode="mm/dd/yyyy" sourceLinked="1"/>
        <c:majorTickMark val="out"/>
        <c:minorTickMark val="none"/>
        <c:tickLblPos val="none"/>
        <c:crossAx val="52482402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300"/>
              <a:t>标普</a:t>
            </a:r>
            <a:r>
              <a:rPr lang="en-US" altLang="zh-CN" sz="1300"/>
              <a:t>500</a:t>
            </a:r>
            <a:r>
              <a:rPr lang="zh-CN" altLang="en-US" sz="1300"/>
              <a:t>和美国</a:t>
            </a:r>
            <a:r>
              <a:rPr lang="en-US" altLang="zh-CN" sz="1300"/>
              <a:t>10</a:t>
            </a:r>
            <a:r>
              <a:rPr lang="zh-CN" altLang="en-US" sz="1300"/>
              <a:t>年期国债的</a:t>
            </a:r>
            <a:r>
              <a:rPr lang="en-US" altLang="zh-CN" sz="1300"/>
              <a:t>3</a:t>
            </a:r>
            <a:r>
              <a:rPr lang="zh-CN" altLang="en-US" sz="1300"/>
              <a:t>月滚动相关性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ForThomas!$B$1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ForThomas!$H$86:$H$218</c:f>
              <c:numCache>
                <c:formatCode>0.000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25592"/>
        <c:axId val="524827944"/>
      </c:lineChart>
      <c:dateAx>
        <c:axId val="5248255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524827944"/>
        <c:crosses val="autoZero"/>
        <c:auto val="1"/>
        <c:lblOffset val="100"/>
        <c:baseTimeUnit val="months"/>
        <c:majorUnit val="12"/>
        <c:majorTimeUnit val="months"/>
      </c:dateAx>
      <c:valAx>
        <c:axId val="524827944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52482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300"/>
              <a:t>实际商品指数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ForThomas!$B$1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ForThomas!$G$86:$G$218</c:f>
              <c:numCache>
                <c:formatCode>0.00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29904"/>
        <c:axId val="524831472"/>
      </c:lineChart>
      <c:dateAx>
        <c:axId val="5248299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524831472"/>
        <c:crosses val="autoZero"/>
        <c:auto val="1"/>
        <c:lblOffset val="100"/>
        <c:baseTimeUnit val="months"/>
        <c:majorUnit val="12"/>
        <c:majorTimeUnit val="months"/>
      </c:dateAx>
      <c:valAx>
        <c:axId val="52483147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52482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300"/>
              <a:t>10</a:t>
            </a:r>
            <a:r>
              <a:rPr lang="zh-CN" altLang="en-US" sz="1300"/>
              <a:t>年国债和彭博商品指数的</a:t>
            </a:r>
            <a:r>
              <a:rPr lang="en-US" altLang="zh-CN" sz="1300"/>
              <a:t>1</a:t>
            </a:r>
            <a:r>
              <a:rPr lang="zh-CN" altLang="en-US" sz="1300"/>
              <a:t>年滚动相关性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ForThomas!$B$1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ForThomas!$A$86:$A$219</c:f>
              <c:numCache>
                <c:formatCode>mm/dd/yyyy</c:formatCode>
                <c:ptCount val="134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  <c:pt idx="133">
                  <c:v>42794</c:v>
                </c:pt>
              </c:numCache>
            </c:numRef>
          </c:cat>
          <c:val>
            <c:numRef>
              <c:f>ForThomas!$Q$86:$Q$218</c:f>
              <c:numCache>
                <c:formatCode>0.00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27552"/>
        <c:axId val="524828728"/>
      </c:lineChart>
      <c:dateAx>
        <c:axId val="5248275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524828728"/>
        <c:crosses val="autoZero"/>
        <c:auto val="1"/>
        <c:lblOffset val="100"/>
        <c:baseTimeUnit val="months"/>
        <c:majorUnit val="12"/>
        <c:majorTimeUnit val="months"/>
      </c:dateAx>
      <c:valAx>
        <c:axId val="524828728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52482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300"/>
              <a:t>实际总回报指数（基于美国</a:t>
            </a:r>
            <a:r>
              <a:rPr lang="en-US" altLang="zh-CN" sz="1300"/>
              <a:t>CPI</a:t>
            </a:r>
            <a:r>
              <a:rPr lang="zh-CN" altLang="en-US" sz="1300"/>
              <a:t>）</a:t>
            </a:r>
            <a:endParaRPr lang="en-US" sz="13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ForThomas!$Q$84</c:f>
              <c:strCache>
                <c:ptCount val="1"/>
                <c:pt idx="0">
                  <c:v>标普500</c:v>
                </c:pt>
              </c:strCache>
            </c:strRef>
          </c:tx>
          <c:marker>
            <c:symbol val="none"/>
          </c:marker>
          <c:cat>
            <c:numRef>
              <c:f>ForThomas!$A$86:$A$218</c:f>
              <c:numCache>
                <c:formatCode>mm/dd/yyyy</c:formatCode>
                <c:ptCount val="133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</c:numCache>
            </c:numRef>
          </c:cat>
          <c:val>
            <c:numRef>
              <c:f>ForThomas!$Q$85:$Q$218</c:f>
              <c:numCache>
                <c:formatCode>0.00</c:formatCode>
                <c:ptCount val="1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ForThomas!$R$84</c:f>
              <c:strCache>
                <c:ptCount val="1"/>
                <c:pt idx="0">
                  <c:v>10年期国债</c:v>
                </c:pt>
              </c:strCache>
            </c:strRef>
          </c:tx>
          <c:marker>
            <c:symbol val="none"/>
          </c:marker>
          <c:val>
            <c:numRef>
              <c:f>ForThomas!$R$85:$R$218</c:f>
              <c:numCache>
                <c:formatCode>0.00</c:formatCode>
                <c:ptCount val="1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ForThomas!$S$84</c:f>
              <c:strCache>
                <c:ptCount val="1"/>
                <c:pt idx="0">
                  <c:v>彭博商品指数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val>
            <c:numRef>
              <c:f>ForThomas!$S$85:$S$218</c:f>
              <c:numCache>
                <c:formatCode>0.00</c:formatCode>
                <c:ptCount val="1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30688"/>
        <c:axId val="524826768"/>
      </c:lineChart>
      <c:dateAx>
        <c:axId val="5248306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524826768"/>
        <c:crosses val="autoZero"/>
        <c:auto val="1"/>
        <c:lblOffset val="100"/>
        <c:baseTimeUnit val="months"/>
        <c:majorUnit val="12"/>
        <c:majorTimeUnit val="months"/>
      </c:dateAx>
      <c:valAx>
        <c:axId val="524826768"/>
        <c:scaling>
          <c:orientation val="minMax"/>
          <c:max val="2"/>
        </c:scaling>
        <c:delete val="0"/>
        <c:axPos val="l"/>
        <c:numFmt formatCode="0.0" sourceLinked="0"/>
        <c:majorTickMark val="out"/>
        <c:minorTickMark val="none"/>
        <c:tickLblPos val="nextTo"/>
        <c:crossAx val="524830688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185</xdr:row>
      <xdr:rowOff>66675</xdr:rowOff>
    </xdr:from>
    <xdr:to>
      <xdr:col>20</xdr:col>
      <xdr:colOff>495300</xdr:colOff>
      <xdr:row>202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202</xdr:row>
      <xdr:rowOff>142875</xdr:rowOff>
    </xdr:from>
    <xdr:to>
      <xdr:col>28</xdr:col>
      <xdr:colOff>266700</xdr:colOff>
      <xdr:row>219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195</xdr:row>
      <xdr:rowOff>9525</xdr:rowOff>
    </xdr:from>
    <xdr:to>
      <xdr:col>9</xdr:col>
      <xdr:colOff>590549</xdr:colOff>
      <xdr:row>212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221</xdr:row>
      <xdr:rowOff>0</xdr:rowOff>
    </xdr:from>
    <xdr:to>
      <xdr:col>14</xdr:col>
      <xdr:colOff>352425</xdr:colOff>
      <xdr:row>238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221</xdr:row>
      <xdr:rowOff>161925</xdr:rowOff>
    </xdr:from>
    <xdr:to>
      <xdr:col>8</xdr:col>
      <xdr:colOff>314325</xdr:colOff>
      <xdr:row>238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222</xdr:row>
      <xdr:rowOff>0</xdr:rowOff>
    </xdr:from>
    <xdr:to>
      <xdr:col>25</xdr:col>
      <xdr:colOff>390525</xdr:colOff>
      <xdr:row>239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241</xdr:row>
      <xdr:rowOff>104775</xdr:rowOff>
    </xdr:from>
    <xdr:to>
      <xdr:col>17</xdr:col>
      <xdr:colOff>285750</xdr:colOff>
      <xdr:row>260</xdr:row>
      <xdr:rowOff>66674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1"/>
  <sheetViews>
    <sheetView workbookViewId="0">
      <pane xSplit="1" ySplit="1" topLeftCell="B207" activePane="bottomRight" state="frozen"/>
      <selection pane="topRight" activeCell="B1" sqref="B1"/>
      <selection pane="bottomLeft" activeCell="A5" sqref="A5"/>
      <selection pane="bottomRight" activeCell="AC229" sqref="AC229"/>
    </sheetView>
  </sheetViews>
  <sheetFormatPr defaultRowHeight="13.5" x14ac:dyDescent="0.15"/>
  <cols>
    <col min="1" max="1" width="10.75" bestFit="1" customWidth="1"/>
    <col min="5" max="5" width="10.75" bestFit="1" customWidth="1"/>
    <col min="9" max="9" width="12.75" customWidth="1"/>
    <col min="10" max="10" width="28" bestFit="1" customWidth="1"/>
  </cols>
  <sheetData>
    <row r="1" spans="1:19" x14ac:dyDescent="0.15">
      <c r="A1">
        <f>EOMONTH(A2,-1)</f>
        <v>36160</v>
      </c>
      <c r="B1" t="s">
        <v>7</v>
      </c>
      <c r="C1" t="s">
        <v>8</v>
      </c>
      <c r="D1" t="s">
        <v>4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M1" t="s">
        <v>0</v>
      </c>
      <c r="N1" t="str">
        <f>B1</f>
        <v>标普500</v>
      </c>
      <c r="O1" t="str">
        <f>C1</f>
        <v>10年期国债</v>
      </c>
      <c r="P1" t="s">
        <v>14</v>
      </c>
      <c r="Q1" t="str">
        <f>N1</f>
        <v>标普500</v>
      </c>
      <c r="R1" t="str">
        <f>O1</f>
        <v>10年期国债</v>
      </c>
      <c r="S1" t="str">
        <f>P1</f>
        <v>彭博商品指数</v>
      </c>
    </row>
    <row r="2" spans="1:19" x14ac:dyDescent="0.15">
      <c r="A2" s="8">
        <f>数据!A5</f>
        <v>36189</v>
      </c>
      <c r="B2" s="3">
        <f>1/数据!E4</f>
        <v>1.0167768174885613E-3</v>
      </c>
      <c r="C2" s="3" t="e">
        <f>0.01*数据!#REF!</f>
        <v>#REF!</v>
      </c>
      <c r="D2" s="5" t="s">
        <v>5</v>
      </c>
      <c r="E2" s="3" t="e">
        <f>数据!#REF!*0.01</f>
        <v>#REF!</v>
      </c>
      <c r="F2" s="3" t="e">
        <f t="shared" ref="F2:F65" si="0">B2-C2</f>
        <v>#REF!</v>
      </c>
      <c r="G2" s="2" t="e">
        <f>数据!#REF!/数据!#REF!</f>
        <v>#REF!</v>
      </c>
      <c r="H2" s="9" t="e">
        <f>VLOOKUP(A1,#REF!,COLUMN(#REF!))</f>
        <v>#REF!</v>
      </c>
      <c r="I2" s="3" t="e">
        <f>数据!#REF!*0.01</f>
        <v>#REF!</v>
      </c>
      <c r="J2" s="6" t="e">
        <f t="shared" ref="J2:J65" si="1">I2-C2</f>
        <v>#REF!</v>
      </c>
      <c r="N2" s="10" t="e">
        <f>数据!B4/数据!#REF!</f>
        <v>#REF!</v>
      </c>
      <c r="O2" s="10" t="e">
        <f>数据!C4/数据!#REF!</f>
        <v>#REF!</v>
      </c>
      <c r="P2" s="10" t="e">
        <f>数据!#REF!/数据!#REF!</f>
        <v>#REF!</v>
      </c>
      <c r="Q2" s="2"/>
      <c r="R2" s="2"/>
      <c r="S2" s="2"/>
    </row>
    <row r="3" spans="1:19" x14ac:dyDescent="0.15">
      <c r="A3" s="8">
        <f>数据!A6</f>
        <v>36217</v>
      </c>
      <c r="B3" s="3">
        <f>1/数据!E5</f>
        <v>1.0109076940184591E-3</v>
      </c>
      <c r="C3" s="3" t="e">
        <f>0.01*数据!#REF!</f>
        <v>#REF!</v>
      </c>
      <c r="D3" s="5" t="s">
        <v>5</v>
      </c>
      <c r="E3" s="3" t="e">
        <f>数据!#REF!*0.01</f>
        <v>#REF!</v>
      </c>
      <c r="F3" s="3" t="e">
        <f t="shared" si="0"/>
        <v>#REF!</v>
      </c>
      <c r="G3" s="2" t="e">
        <f>数据!#REF!/数据!#REF!</f>
        <v>#REF!</v>
      </c>
      <c r="H3" s="9" t="e">
        <f>VLOOKUP(A2,#REF!,COLUMN(#REF!))</f>
        <v>#REF!</v>
      </c>
      <c r="I3" s="3" t="e">
        <f>数据!#REF!*0.01</f>
        <v>#REF!</v>
      </c>
      <c r="J3" s="6" t="e">
        <f t="shared" si="1"/>
        <v>#REF!</v>
      </c>
      <c r="N3" s="10" t="e">
        <f>数据!B5/数据!#REF!</f>
        <v>#REF!</v>
      </c>
      <c r="O3" s="10" t="e">
        <f>数据!C5/数据!#REF!</f>
        <v>#REF!</v>
      </c>
      <c r="P3" s="10" t="e">
        <f>数据!#REF!/数据!#REF!</f>
        <v>#REF!</v>
      </c>
      <c r="Q3" s="2"/>
      <c r="R3" s="2"/>
      <c r="S3" s="2"/>
    </row>
    <row r="4" spans="1:19" x14ac:dyDescent="0.15">
      <c r="A4" s="8">
        <f>数据!A7</f>
        <v>36250</v>
      </c>
      <c r="B4" s="3">
        <f>1/数据!E6</f>
        <v>1.0373874434623843E-3</v>
      </c>
      <c r="C4" s="3" t="e">
        <f>0.01*数据!#REF!</f>
        <v>#REF!</v>
      </c>
      <c r="D4" s="5" t="s">
        <v>5</v>
      </c>
      <c r="E4" s="3" t="e">
        <f>数据!#REF!*0.01</f>
        <v>#REF!</v>
      </c>
      <c r="F4" s="3" t="e">
        <f t="shared" si="0"/>
        <v>#REF!</v>
      </c>
      <c r="G4" s="2" t="e">
        <f>数据!#REF!/数据!#REF!</f>
        <v>#REF!</v>
      </c>
      <c r="H4" s="9" t="e">
        <f>VLOOKUP(A3,#REF!,COLUMN(#REF!))</f>
        <v>#REF!</v>
      </c>
      <c r="I4" s="3" t="e">
        <f>数据!#REF!*0.01</f>
        <v>#REF!</v>
      </c>
      <c r="J4" s="6" t="e">
        <f t="shared" si="1"/>
        <v>#REF!</v>
      </c>
      <c r="N4" s="10" t="e">
        <f>数据!B6/数据!#REF!</f>
        <v>#REF!</v>
      </c>
      <c r="O4" s="10" t="e">
        <f>数据!C6/数据!#REF!</f>
        <v>#REF!</v>
      </c>
      <c r="P4" s="10" t="e">
        <f>数据!#REF!/数据!#REF!</f>
        <v>#REF!</v>
      </c>
      <c r="Q4" s="2"/>
      <c r="R4" s="2"/>
      <c r="S4" s="2"/>
    </row>
    <row r="5" spans="1:19" x14ac:dyDescent="0.15">
      <c r="A5" s="8">
        <f>数据!A8</f>
        <v>36280</v>
      </c>
      <c r="B5" s="3">
        <f>1/数据!E7</f>
        <v>1.0334208296302421E-3</v>
      </c>
      <c r="C5" s="3" t="e">
        <f>0.01*数据!#REF!</f>
        <v>#REF!</v>
      </c>
      <c r="D5" s="5" t="s">
        <v>5</v>
      </c>
      <c r="E5" s="3" t="e">
        <f>数据!#REF!*0.01</f>
        <v>#REF!</v>
      </c>
      <c r="F5" s="3" t="e">
        <f t="shared" si="0"/>
        <v>#REF!</v>
      </c>
      <c r="G5" s="2" t="e">
        <f>数据!#REF!/数据!#REF!</f>
        <v>#REF!</v>
      </c>
      <c r="H5" s="9" t="e">
        <f>VLOOKUP(A4,#REF!,COLUMN(#REF!))</f>
        <v>#REF!</v>
      </c>
      <c r="I5" s="3" t="e">
        <f>数据!#REF!*0.01</f>
        <v>#REF!</v>
      </c>
      <c r="J5" s="6" t="e">
        <f t="shared" si="1"/>
        <v>#REF!</v>
      </c>
      <c r="N5" s="10" t="e">
        <f>数据!B7/数据!#REF!</f>
        <v>#REF!</v>
      </c>
      <c r="O5" s="10" t="e">
        <f>数据!C7/数据!#REF!</f>
        <v>#REF!</v>
      </c>
      <c r="P5" s="10" t="e">
        <f>数据!#REF!/数据!#REF!</f>
        <v>#REF!</v>
      </c>
      <c r="Q5" s="2"/>
      <c r="R5" s="2"/>
      <c r="S5" s="2"/>
    </row>
    <row r="6" spans="1:19" x14ac:dyDescent="0.15">
      <c r="A6" s="8">
        <f>数据!A9</f>
        <v>36311</v>
      </c>
      <c r="B6" s="3">
        <f>1/数据!E8</f>
        <v>1.0309703492927542E-3</v>
      </c>
      <c r="C6" s="3" t="e">
        <f>0.01*数据!#REF!</f>
        <v>#REF!</v>
      </c>
      <c r="D6" s="5" t="s">
        <v>5</v>
      </c>
      <c r="E6" s="3" t="e">
        <f>数据!#REF!*0.01</f>
        <v>#REF!</v>
      </c>
      <c r="F6" s="3" t="e">
        <f t="shared" si="0"/>
        <v>#REF!</v>
      </c>
      <c r="G6" s="2" t="e">
        <f>数据!#REF!/数据!#REF!</f>
        <v>#REF!</v>
      </c>
      <c r="H6" s="9" t="e">
        <f>VLOOKUP(A5,#REF!,COLUMN(#REF!))</f>
        <v>#REF!</v>
      </c>
      <c r="I6" s="3" t="e">
        <f>数据!#REF!*0.01</f>
        <v>#REF!</v>
      </c>
      <c r="J6" s="6" t="e">
        <f t="shared" si="1"/>
        <v>#REF!</v>
      </c>
      <c r="N6" s="10" t="e">
        <f>数据!B8/数据!#REF!</f>
        <v>#REF!</v>
      </c>
      <c r="O6" s="10" t="e">
        <f>数据!C8/数据!#REF!</f>
        <v>#REF!</v>
      </c>
      <c r="P6" s="10" t="e">
        <f>数据!#REF!/数据!#REF!</f>
        <v>#REF!</v>
      </c>
      <c r="Q6" s="2"/>
      <c r="R6" s="2"/>
      <c r="S6" s="2"/>
    </row>
    <row r="7" spans="1:19" x14ac:dyDescent="0.15">
      <c r="A7" s="8">
        <f>数据!A10</f>
        <v>36341</v>
      </c>
      <c r="B7" s="3">
        <f>1/数据!E9</f>
        <v>1.0406801885712502E-3</v>
      </c>
      <c r="C7" s="3" t="e">
        <f>0.01*数据!#REF!</f>
        <v>#REF!</v>
      </c>
      <c r="D7" s="5" t="s">
        <v>5</v>
      </c>
      <c r="E7" s="3" t="e">
        <f>数据!#REF!*0.01</f>
        <v>#REF!</v>
      </c>
      <c r="F7" s="3" t="e">
        <f t="shared" si="0"/>
        <v>#REF!</v>
      </c>
      <c r="G7" s="2" t="e">
        <f>数据!#REF!/数据!#REF!</f>
        <v>#REF!</v>
      </c>
      <c r="H7" s="9" t="e">
        <f>VLOOKUP(A6,#REF!,COLUMN(#REF!))</f>
        <v>#REF!</v>
      </c>
      <c r="I7" s="3" t="e">
        <f>数据!#REF!*0.01</f>
        <v>#REF!</v>
      </c>
      <c r="J7" s="6" t="e">
        <f t="shared" si="1"/>
        <v>#REF!</v>
      </c>
      <c r="N7" s="10" t="e">
        <f>数据!B9/数据!#REF!</f>
        <v>#REF!</v>
      </c>
      <c r="O7" s="10" t="e">
        <f>数据!C9/数据!#REF!</f>
        <v>#REF!</v>
      </c>
      <c r="P7" s="10" t="e">
        <f>数据!#REF!/数据!#REF!</f>
        <v>#REF!</v>
      </c>
      <c r="Q7" s="2"/>
      <c r="R7" s="2"/>
      <c r="S7" s="2"/>
    </row>
    <row r="8" spans="1:19" x14ac:dyDescent="0.15">
      <c r="A8" s="8">
        <f>数据!A11</f>
        <v>36371</v>
      </c>
      <c r="B8" s="3">
        <f>1/数据!E10</f>
        <v>1.0428616122640526E-3</v>
      </c>
      <c r="C8" s="3" t="e">
        <f>0.01*数据!#REF!</f>
        <v>#REF!</v>
      </c>
      <c r="D8" s="5" t="s">
        <v>5</v>
      </c>
      <c r="E8" s="3" t="e">
        <f>数据!#REF!*0.01</f>
        <v>#REF!</v>
      </c>
      <c r="F8" s="3" t="e">
        <f t="shared" si="0"/>
        <v>#REF!</v>
      </c>
      <c r="G8" s="2" t="e">
        <f>数据!#REF!/数据!#REF!</f>
        <v>#REF!</v>
      </c>
      <c r="H8" s="9" t="e">
        <f>VLOOKUP(A7,#REF!,COLUMN(#REF!))</f>
        <v>#REF!</v>
      </c>
      <c r="I8" s="3" t="e">
        <f>数据!#REF!*0.01</f>
        <v>#REF!</v>
      </c>
      <c r="J8" s="6" t="e">
        <f t="shared" si="1"/>
        <v>#REF!</v>
      </c>
      <c r="N8" s="10" t="e">
        <f>数据!B10/数据!#REF!</f>
        <v>#REF!</v>
      </c>
      <c r="O8" s="10" t="e">
        <f>数据!C10/数据!#REF!</f>
        <v>#REF!</v>
      </c>
      <c r="P8" s="10" t="e">
        <f>数据!#REF!/数据!#REF!</f>
        <v>#REF!</v>
      </c>
      <c r="Q8" s="2"/>
      <c r="R8" s="2"/>
      <c r="S8" s="2"/>
    </row>
    <row r="9" spans="1:19" x14ac:dyDescent="0.15">
      <c r="A9" s="8">
        <f>数据!A12</f>
        <v>36403</v>
      </c>
      <c r="B9" s="3">
        <f>1/数据!E11</f>
        <v>1.0437432809026293E-3</v>
      </c>
      <c r="C9" s="3" t="e">
        <f>0.01*数据!#REF!</f>
        <v>#REF!</v>
      </c>
      <c r="D9" s="5" t="s">
        <v>5</v>
      </c>
      <c r="E9" s="3" t="e">
        <f>数据!#REF!*0.01</f>
        <v>#REF!</v>
      </c>
      <c r="F9" s="3" t="e">
        <f t="shared" si="0"/>
        <v>#REF!</v>
      </c>
      <c r="G9" s="2" t="e">
        <f>数据!#REF!/数据!#REF!</f>
        <v>#REF!</v>
      </c>
      <c r="H9" s="9" t="e">
        <f>VLOOKUP(A8,#REF!,COLUMN(#REF!))</f>
        <v>#REF!</v>
      </c>
      <c r="I9" s="3" t="e">
        <f>数据!#REF!*0.01</f>
        <v>#REF!</v>
      </c>
      <c r="J9" s="6" t="e">
        <f t="shared" si="1"/>
        <v>#REF!</v>
      </c>
      <c r="N9" s="10" t="e">
        <f>数据!B11/数据!#REF!</f>
        <v>#REF!</v>
      </c>
      <c r="O9" s="10" t="e">
        <f>数据!C11/数据!#REF!</f>
        <v>#REF!</v>
      </c>
      <c r="P9" s="10" t="e">
        <f>数据!#REF!/数据!#REF!</f>
        <v>#REF!</v>
      </c>
      <c r="Q9" s="2"/>
      <c r="R9" s="2"/>
      <c r="S9" s="2"/>
    </row>
    <row r="10" spans="1:19" x14ac:dyDescent="0.15">
      <c r="A10" s="8">
        <f>数据!A13</f>
        <v>36433</v>
      </c>
      <c r="B10" s="3">
        <f>1/数据!E12</f>
        <v>1.0435907871805307E-3</v>
      </c>
      <c r="C10" s="3" t="e">
        <f>0.01*数据!#REF!</f>
        <v>#REF!</v>
      </c>
      <c r="D10" s="5" t="s">
        <v>5</v>
      </c>
      <c r="E10" s="3" t="e">
        <f>数据!#REF!*0.01</f>
        <v>#REF!</v>
      </c>
      <c r="F10" s="3" t="e">
        <f t="shared" si="0"/>
        <v>#REF!</v>
      </c>
      <c r="G10" s="2" t="e">
        <f>数据!#REF!/数据!#REF!</f>
        <v>#REF!</v>
      </c>
      <c r="H10" s="9" t="e">
        <f>VLOOKUP(A9,#REF!,COLUMN(#REF!))</f>
        <v>#REF!</v>
      </c>
      <c r="I10" s="3" t="e">
        <f>数据!#REF!*0.01</f>
        <v>#REF!</v>
      </c>
      <c r="J10" s="6" t="e">
        <f t="shared" si="1"/>
        <v>#REF!</v>
      </c>
      <c r="N10" s="10" t="e">
        <f>数据!B12/数据!#REF!</f>
        <v>#REF!</v>
      </c>
      <c r="O10" s="10" t="e">
        <f>数据!C12/数据!#REF!</f>
        <v>#REF!</v>
      </c>
      <c r="P10" s="10" t="e">
        <f>数据!#REF!/数据!#REF!</f>
        <v>#REF!</v>
      </c>
      <c r="Q10" s="2"/>
      <c r="R10" s="2"/>
      <c r="S10" s="2"/>
    </row>
    <row r="11" spans="1:19" x14ac:dyDescent="0.15">
      <c r="A11" s="8">
        <f>数据!A14</f>
        <v>36462</v>
      </c>
      <c r="B11" s="3">
        <f>1/数据!E13</f>
        <v>1.0356576944188407E-3</v>
      </c>
      <c r="C11" s="3" t="e">
        <f>0.01*数据!#REF!</f>
        <v>#REF!</v>
      </c>
      <c r="D11" s="5" t="s">
        <v>5</v>
      </c>
      <c r="E11" s="3" t="e">
        <f>数据!#REF!*0.01</f>
        <v>#REF!</v>
      </c>
      <c r="F11" s="3" t="e">
        <f t="shared" si="0"/>
        <v>#REF!</v>
      </c>
      <c r="G11" s="2" t="e">
        <f>数据!#REF!/数据!#REF!</f>
        <v>#REF!</v>
      </c>
      <c r="H11" s="9" t="e">
        <f>VLOOKUP(A10,#REF!,COLUMN(#REF!))</f>
        <v>#REF!</v>
      </c>
      <c r="I11" s="3" t="e">
        <f>数据!#REF!*0.01</f>
        <v>#REF!</v>
      </c>
      <c r="J11" s="6" t="e">
        <f t="shared" si="1"/>
        <v>#REF!</v>
      </c>
      <c r="N11" s="10" t="e">
        <f>数据!B13/数据!#REF!</f>
        <v>#REF!</v>
      </c>
      <c r="O11" s="10" t="e">
        <f>数据!C13/数据!#REF!</f>
        <v>#REF!</v>
      </c>
      <c r="P11" s="10" t="e">
        <f>数据!#REF!/数据!#REF!</f>
        <v>#REF!</v>
      </c>
      <c r="Q11" s="2"/>
      <c r="R11" s="2"/>
      <c r="S11" s="2"/>
    </row>
    <row r="12" spans="1:19" x14ac:dyDescent="0.15">
      <c r="A12" s="8">
        <f>数据!A15</f>
        <v>36494</v>
      </c>
      <c r="B12" s="3">
        <f>1/数据!E14</f>
        <v>1.0345327015786969E-3</v>
      </c>
      <c r="C12" s="3" t="e">
        <f>0.01*数据!#REF!</f>
        <v>#REF!</v>
      </c>
      <c r="D12" s="5" t="s">
        <v>5</v>
      </c>
      <c r="E12" s="3" t="e">
        <f>数据!#REF!*0.01</f>
        <v>#REF!</v>
      </c>
      <c r="F12" s="3" t="e">
        <f t="shared" si="0"/>
        <v>#REF!</v>
      </c>
      <c r="G12" s="2" t="e">
        <f>数据!#REF!/数据!#REF!</f>
        <v>#REF!</v>
      </c>
      <c r="H12" s="9" t="e">
        <f>VLOOKUP(A11,#REF!,COLUMN(#REF!))</f>
        <v>#REF!</v>
      </c>
      <c r="I12" s="3" t="e">
        <f>数据!#REF!*0.01</f>
        <v>#REF!</v>
      </c>
      <c r="J12" s="6" t="e">
        <f t="shared" si="1"/>
        <v>#REF!</v>
      </c>
      <c r="N12" s="10" t="e">
        <f>数据!B14/数据!#REF!</f>
        <v>#REF!</v>
      </c>
      <c r="O12" s="10" t="e">
        <f>数据!C14/数据!#REF!</f>
        <v>#REF!</v>
      </c>
      <c r="P12" s="10" t="e">
        <f>数据!#REF!/数据!#REF!</f>
        <v>#REF!</v>
      </c>
      <c r="Q12" s="2"/>
      <c r="R12" s="2"/>
      <c r="S12" s="2"/>
    </row>
    <row r="13" spans="1:19" x14ac:dyDescent="0.15">
      <c r="A13" s="8">
        <f>数据!A16</f>
        <v>36525</v>
      </c>
      <c r="B13" s="3">
        <f>1/数据!E15</f>
        <v>1.0365057318766973E-3</v>
      </c>
      <c r="C13" s="3" t="e">
        <f>0.01*数据!#REF!</f>
        <v>#REF!</v>
      </c>
      <c r="D13" s="5" t="s">
        <v>5</v>
      </c>
      <c r="E13" s="3" t="e">
        <f>数据!#REF!*0.01</f>
        <v>#REF!</v>
      </c>
      <c r="F13" s="3" t="e">
        <f t="shared" si="0"/>
        <v>#REF!</v>
      </c>
      <c r="G13" s="2" t="e">
        <f>数据!#REF!/数据!#REF!</f>
        <v>#REF!</v>
      </c>
      <c r="H13" s="9" t="e">
        <f>VLOOKUP(A12,#REF!,COLUMN(#REF!))</f>
        <v>#REF!</v>
      </c>
      <c r="I13" s="3" t="e">
        <f>数据!#REF!*0.01</f>
        <v>#REF!</v>
      </c>
      <c r="J13" s="6" t="e">
        <f t="shared" si="1"/>
        <v>#REF!</v>
      </c>
      <c r="K13" s="2" t="e">
        <f>CORREL(#REF!,数据!#REF!)</f>
        <v>#REF!</v>
      </c>
      <c r="L13" t="e">
        <f>CORREL(#REF!,数据!#REF!)</f>
        <v>#REF!</v>
      </c>
      <c r="N13" s="10" t="e">
        <f>数据!B15/数据!#REF!</f>
        <v>#REF!</v>
      </c>
      <c r="O13" s="10" t="e">
        <f>数据!C15/数据!#REF!</f>
        <v>#REF!</v>
      </c>
      <c r="P13" s="10" t="e">
        <f>数据!#REF!/数据!#REF!</f>
        <v>#REF!</v>
      </c>
      <c r="Q13" s="2"/>
      <c r="R13" s="2"/>
      <c r="S13" s="2"/>
    </row>
    <row r="14" spans="1:19" x14ac:dyDescent="0.15">
      <c r="A14" s="8">
        <f>数据!A17</f>
        <v>36556</v>
      </c>
      <c r="B14" s="3">
        <f>1/数据!E16</f>
        <v>1.0434383380114151E-3</v>
      </c>
      <c r="C14" s="3" t="e">
        <f>0.01*数据!#REF!</f>
        <v>#REF!</v>
      </c>
      <c r="D14" s="5" t="s">
        <v>5</v>
      </c>
      <c r="E14" s="3" t="e">
        <f>数据!#REF!*0.01</f>
        <v>#REF!</v>
      </c>
      <c r="F14" s="3" t="e">
        <f t="shared" si="0"/>
        <v>#REF!</v>
      </c>
      <c r="G14" s="2" t="e">
        <f>数据!#REF!/数据!#REF!</f>
        <v>#REF!</v>
      </c>
      <c r="H14" s="9" t="e">
        <f>VLOOKUP(A13,#REF!,COLUMN(#REF!))</f>
        <v>#REF!</v>
      </c>
      <c r="I14" s="3" t="e">
        <f>数据!#REF!*0.01</f>
        <v>#REF!</v>
      </c>
      <c r="J14" s="6" t="e">
        <f t="shared" si="1"/>
        <v>#REF!</v>
      </c>
      <c r="K14" s="2" t="e">
        <f>CORREL(#REF!,数据!#REF!)</f>
        <v>#REF!</v>
      </c>
      <c r="L14" t="e">
        <f>CORREL(#REF!,数据!#REF!)</f>
        <v>#REF!</v>
      </c>
      <c r="N14" s="10" t="e">
        <f>数据!B16/数据!#REF!</f>
        <v>#REF!</v>
      </c>
      <c r="O14" s="10" t="e">
        <f>数据!C16/数据!#REF!</f>
        <v>#REF!</v>
      </c>
      <c r="P14" s="10" t="e">
        <f>数据!#REF!/数据!#REF!</f>
        <v>#REF!</v>
      </c>
      <c r="Q14" s="2"/>
      <c r="R14" s="2"/>
      <c r="S14" s="2"/>
    </row>
    <row r="15" spans="1:19" x14ac:dyDescent="0.15">
      <c r="A15" s="8">
        <f>数据!A18</f>
        <v>36585</v>
      </c>
      <c r="B15" s="3">
        <f>1/数据!E17</f>
        <v>1.0407235109848366E-3</v>
      </c>
      <c r="C15" s="3" t="e">
        <f>0.01*数据!#REF!</f>
        <v>#REF!</v>
      </c>
      <c r="D15" s="5" t="s">
        <v>5</v>
      </c>
      <c r="E15" s="3" t="e">
        <f>数据!#REF!*0.01</f>
        <v>#REF!</v>
      </c>
      <c r="F15" s="3" t="e">
        <f t="shared" si="0"/>
        <v>#REF!</v>
      </c>
      <c r="G15" s="2" t="e">
        <f>数据!#REF!/数据!#REF!</f>
        <v>#REF!</v>
      </c>
      <c r="H15" s="9" t="e">
        <f>VLOOKUP(A14,#REF!,COLUMN(#REF!))</f>
        <v>#REF!</v>
      </c>
      <c r="I15" s="3" t="e">
        <f>数据!#REF!*0.01</f>
        <v>#REF!</v>
      </c>
      <c r="J15" s="6" t="e">
        <f t="shared" si="1"/>
        <v>#REF!</v>
      </c>
      <c r="K15" s="2" t="e">
        <f>CORREL(#REF!,数据!#REF!)</f>
        <v>#REF!</v>
      </c>
      <c r="L15" t="e">
        <f>CORREL(#REF!,数据!#REF!)</f>
        <v>#REF!</v>
      </c>
      <c r="N15" s="10" t="e">
        <f>数据!B17/数据!#REF!</f>
        <v>#REF!</v>
      </c>
      <c r="O15" s="10" t="e">
        <f>数据!C17/数据!#REF!</f>
        <v>#REF!</v>
      </c>
      <c r="P15" s="10" t="e">
        <f>数据!#REF!/数据!#REF!</f>
        <v>#REF!</v>
      </c>
      <c r="Q15" s="2"/>
      <c r="R15" s="2"/>
      <c r="S15" s="2"/>
    </row>
    <row r="16" spans="1:19" x14ac:dyDescent="0.15">
      <c r="A16" s="8">
        <f>数据!A19</f>
        <v>36616</v>
      </c>
      <c r="B16" s="3">
        <f>1/数据!E18</f>
        <v>1.025304515441086E-3</v>
      </c>
      <c r="C16" s="3" t="e">
        <f>0.01*数据!#REF!</f>
        <v>#REF!</v>
      </c>
      <c r="D16" s="5" t="s">
        <v>5</v>
      </c>
      <c r="E16" s="3" t="e">
        <f>数据!#REF!*0.01</f>
        <v>#REF!</v>
      </c>
      <c r="F16" s="3" t="e">
        <f t="shared" si="0"/>
        <v>#REF!</v>
      </c>
      <c r="G16" s="2" t="e">
        <f>数据!#REF!/数据!#REF!</f>
        <v>#REF!</v>
      </c>
      <c r="H16" s="9" t="e">
        <f>VLOOKUP(A15,#REF!,COLUMN(#REF!))</f>
        <v>#REF!</v>
      </c>
      <c r="I16" s="3" t="e">
        <f>数据!#REF!*0.01</f>
        <v>#REF!</v>
      </c>
      <c r="J16" s="6" t="e">
        <f t="shared" si="1"/>
        <v>#REF!</v>
      </c>
      <c r="K16" s="2" t="e">
        <f>CORREL(#REF!,数据!#REF!)</f>
        <v>#REF!</v>
      </c>
      <c r="L16" t="e">
        <f>CORREL(#REF!,数据!#REF!)</f>
        <v>#REF!</v>
      </c>
      <c r="N16" s="10" t="e">
        <f>数据!B18/数据!#REF!</f>
        <v>#REF!</v>
      </c>
      <c r="O16" s="10" t="e">
        <f>数据!C18/数据!#REF!</f>
        <v>#REF!</v>
      </c>
      <c r="P16" s="10" t="e">
        <f>数据!#REF!/数据!#REF!</f>
        <v>#REF!</v>
      </c>
      <c r="Q16" s="2"/>
      <c r="R16" s="2"/>
      <c r="S16" s="2"/>
    </row>
    <row r="17" spans="1:19" x14ac:dyDescent="0.15">
      <c r="A17" s="8">
        <f>数据!A20</f>
        <v>36644</v>
      </c>
      <c r="B17" s="3">
        <f>1/数据!E19</f>
        <v>1.0053383466205551E-3</v>
      </c>
      <c r="C17" s="3" t="e">
        <f>0.01*数据!#REF!</f>
        <v>#REF!</v>
      </c>
      <c r="D17" s="5" t="s">
        <v>5</v>
      </c>
      <c r="E17" s="3" t="e">
        <f>数据!#REF!*0.01</f>
        <v>#REF!</v>
      </c>
      <c r="F17" s="3" t="e">
        <f t="shared" si="0"/>
        <v>#REF!</v>
      </c>
      <c r="G17" s="2" t="e">
        <f>数据!#REF!/数据!#REF!</f>
        <v>#REF!</v>
      </c>
      <c r="H17" s="9" t="e">
        <f>VLOOKUP(A16,#REF!,COLUMN(#REF!))</f>
        <v>#REF!</v>
      </c>
      <c r="I17" s="3" t="e">
        <f>数据!#REF!*0.01</f>
        <v>#REF!</v>
      </c>
      <c r="J17" s="6" t="e">
        <f t="shared" si="1"/>
        <v>#REF!</v>
      </c>
      <c r="K17" s="2" t="e">
        <f>CORREL(#REF!,数据!#REF!)</f>
        <v>#REF!</v>
      </c>
      <c r="L17" t="e">
        <f>CORREL(#REF!,数据!#REF!)</f>
        <v>#REF!</v>
      </c>
      <c r="N17" s="10" t="e">
        <f>数据!B19/数据!#REF!</f>
        <v>#REF!</v>
      </c>
      <c r="O17" s="10" t="e">
        <f>数据!C19/数据!#REF!</f>
        <v>#REF!</v>
      </c>
      <c r="P17" s="10" t="e">
        <f>数据!#REF!/数据!#REF!</f>
        <v>#REF!</v>
      </c>
      <c r="Q17" s="2"/>
      <c r="R17" s="2"/>
      <c r="S17" s="2"/>
    </row>
    <row r="18" spans="1:19" x14ac:dyDescent="0.15">
      <c r="A18" s="8">
        <f>数据!A21</f>
        <v>36677</v>
      </c>
      <c r="B18" s="3">
        <f>1/数据!E20</f>
        <v>1.0085321822619359E-3</v>
      </c>
      <c r="C18" s="3" t="e">
        <f>0.01*数据!#REF!</f>
        <v>#REF!</v>
      </c>
      <c r="D18" s="5" t="s">
        <v>5</v>
      </c>
      <c r="E18" s="3" t="e">
        <f>数据!#REF!*0.01</f>
        <v>#REF!</v>
      </c>
      <c r="F18" s="3" t="e">
        <f t="shared" si="0"/>
        <v>#REF!</v>
      </c>
      <c r="G18" s="2" t="e">
        <f>数据!#REF!/数据!#REF!</f>
        <v>#REF!</v>
      </c>
      <c r="H18" s="9" t="e">
        <f>VLOOKUP(A17,#REF!,COLUMN(#REF!))</f>
        <v>#REF!</v>
      </c>
      <c r="I18" s="3" t="e">
        <f>数据!#REF!*0.01</f>
        <v>#REF!</v>
      </c>
      <c r="J18" s="6" t="e">
        <f t="shared" si="1"/>
        <v>#REF!</v>
      </c>
      <c r="K18" s="2" t="e">
        <f>CORREL(#REF!,数据!#REF!)</f>
        <v>#REF!</v>
      </c>
      <c r="L18" t="e">
        <f>CORREL(#REF!,数据!#REF!)</f>
        <v>#REF!</v>
      </c>
      <c r="N18" s="10" t="e">
        <f>数据!B20/数据!#REF!</f>
        <v>#REF!</v>
      </c>
      <c r="O18" s="10" t="e">
        <f>数据!C20/数据!#REF!</f>
        <v>#REF!</v>
      </c>
      <c r="P18" s="10" t="e">
        <f>数据!#REF!/数据!#REF!</f>
        <v>#REF!</v>
      </c>
      <c r="Q18" s="2"/>
      <c r="R18" s="2"/>
      <c r="S18" s="2"/>
    </row>
    <row r="19" spans="1:19" x14ac:dyDescent="0.15">
      <c r="A19" s="8">
        <f>数据!A22</f>
        <v>36707</v>
      </c>
      <c r="B19" s="3">
        <f>1/数据!E21</f>
        <v>1.0069885001913279E-3</v>
      </c>
      <c r="C19" s="3" t="e">
        <f>0.01*数据!#REF!</f>
        <v>#REF!</v>
      </c>
      <c r="D19" s="5" t="s">
        <v>5</v>
      </c>
      <c r="E19" s="3" t="e">
        <f>数据!#REF!*0.01</f>
        <v>#REF!</v>
      </c>
      <c r="F19" s="3" t="e">
        <f t="shared" si="0"/>
        <v>#REF!</v>
      </c>
      <c r="G19" s="2" t="e">
        <f>数据!#REF!/数据!#REF!</f>
        <v>#REF!</v>
      </c>
      <c r="H19" s="9" t="e">
        <f>VLOOKUP(A18,#REF!,COLUMN(#REF!))</f>
        <v>#REF!</v>
      </c>
      <c r="I19" s="3" t="e">
        <f>数据!#REF!*0.01</f>
        <v>#REF!</v>
      </c>
      <c r="J19" s="6" t="e">
        <f t="shared" si="1"/>
        <v>#REF!</v>
      </c>
      <c r="K19" s="2" t="e">
        <f>CORREL(#REF!,数据!#REF!)</f>
        <v>#REF!</v>
      </c>
      <c r="L19" t="e">
        <f>CORREL(#REF!,数据!#REF!)</f>
        <v>#REF!</v>
      </c>
      <c r="N19" s="10" t="e">
        <f>数据!B21/数据!#REF!</f>
        <v>#REF!</v>
      </c>
      <c r="O19" s="10" t="e">
        <f>数据!C21/数据!#REF!</f>
        <v>#REF!</v>
      </c>
      <c r="P19" s="10" t="e">
        <f>数据!#REF!/数据!#REF!</f>
        <v>#REF!</v>
      </c>
      <c r="Q19" s="2"/>
      <c r="R19" s="2"/>
      <c r="S19" s="2"/>
    </row>
    <row r="20" spans="1:19" x14ac:dyDescent="0.15">
      <c r="A20" s="8">
        <f>数据!A23</f>
        <v>36738</v>
      </c>
      <c r="B20" s="3">
        <f>1/数据!E22</f>
        <v>9.902951079421669E-4</v>
      </c>
      <c r="C20" s="3" t="e">
        <f>0.01*数据!#REF!</f>
        <v>#REF!</v>
      </c>
      <c r="D20" s="5" t="s">
        <v>5</v>
      </c>
      <c r="E20" s="3" t="e">
        <f>数据!#REF!*0.01</f>
        <v>#REF!</v>
      </c>
      <c r="F20" s="3" t="e">
        <f t="shared" si="0"/>
        <v>#REF!</v>
      </c>
      <c r="G20" s="2" t="e">
        <f>数据!#REF!/数据!#REF!</f>
        <v>#REF!</v>
      </c>
      <c r="H20" s="9" t="e">
        <f>VLOOKUP(A19,#REF!,COLUMN(#REF!))</f>
        <v>#REF!</v>
      </c>
      <c r="I20" s="3" t="e">
        <f>数据!#REF!*0.01</f>
        <v>#REF!</v>
      </c>
      <c r="J20" s="6" t="e">
        <f t="shared" si="1"/>
        <v>#REF!</v>
      </c>
      <c r="K20" s="2" t="e">
        <f>CORREL(#REF!,数据!#REF!)</f>
        <v>#REF!</v>
      </c>
      <c r="L20" t="e">
        <f>CORREL(#REF!,数据!#REF!)</f>
        <v>#REF!</v>
      </c>
      <c r="N20" s="10" t="e">
        <f>数据!B22/数据!#REF!</f>
        <v>#REF!</v>
      </c>
      <c r="O20" s="10" t="e">
        <f>数据!C22/数据!#REF!</f>
        <v>#REF!</v>
      </c>
      <c r="P20" s="10" t="e">
        <f>数据!#REF!/数据!#REF!</f>
        <v>#REF!</v>
      </c>
      <c r="Q20" s="2"/>
      <c r="R20" s="2"/>
      <c r="S20" s="2"/>
    </row>
    <row r="21" spans="1:19" x14ac:dyDescent="0.15">
      <c r="A21" s="8">
        <f>数据!A24</f>
        <v>36769</v>
      </c>
      <c r="B21" s="3">
        <f>1/数据!E23</f>
        <v>9.8019996079200147E-4</v>
      </c>
      <c r="C21" s="3" t="e">
        <f>0.01*数据!#REF!</f>
        <v>#REF!</v>
      </c>
      <c r="D21" s="5" t="s">
        <v>5</v>
      </c>
      <c r="E21" s="3" t="e">
        <f>数据!#REF!*0.01</f>
        <v>#REF!</v>
      </c>
      <c r="F21" s="3" t="e">
        <f t="shared" si="0"/>
        <v>#REF!</v>
      </c>
      <c r="G21" s="2" t="e">
        <f>数据!#REF!/数据!#REF!</f>
        <v>#REF!</v>
      </c>
      <c r="H21" s="9" t="e">
        <f>VLOOKUP(A20,#REF!,COLUMN(#REF!))</f>
        <v>#REF!</v>
      </c>
      <c r="I21" s="3" t="e">
        <f>数据!#REF!*0.01</f>
        <v>#REF!</v>
      </c>
      <c r="J21" s="6" t="e">
        <f t="shared" si="1"/>
        <v>#REF!</v>
      </c>
      <c r="K21" s="2" t="e">
        <f>CORREL(#REF!,数据!#REF!)</f>
        <v>#REF!</v>
      </c>
      <c r="L21" t="e">
        <f>CORREL(#REF!,数据!#REF!)</f>
        <v>#REF!</v>
      </c>
      <c r="N21" s="10" t="e">
        <f>数据!B23/数据!#REF!</f>
        <v>#REF!</v>
      </c>
      <c r="O21" s="10" t="e">
        <f>数据!C23/数据!#REF!</f>
        <v>#REF!</v>
      </c>
      <c r="P21" s="10" t="e">
        <f>数据!#REF!/数据!#REF!</f>
        <v>#REF!</v>
      </c>
      <c r="Q21" s="2"/>
      <c r="R21" s="2"/>
      <c r="S21" s="2"/>
    </row>
    <row r="22" spans="1:19" x14ac:dyDescent="0.15">
      <c r="A22" s="8">
        <f>数据!A25</f>
        <v>36798</v>
      </c>
      <c r="B22" s="3">
        <f>1/数据!E24</f>
        <v>9.6601557217102332E-4</v>
      </c>
      <c r="C22" s="3" t="e">
        <f>0.01*数据!#REF!</f>
        <v>#REF!</v>
      </c>
      <c r="D22" s="5" t="s">
        <v>5</v>
      </c>
      <c r="E22" s="3" t="e">
        <f>数据!#REF!*0.01</f>
        <v>#REF!</v>
      </c>
      <c r="F22" s="3" t="e">
        <f t="shared" si="0"/>
        <v>#REF!</v>
      </c>
      <c r="G22" s="2" t="e">
        <f>数据!#REF!/数据!#REF!</f>
        <v>#REF!</v>
      </c>
      <c r="H22" s="9" t="e">
        <f>VLOOKUP(A21,#REF!,COLUMN(#REF!))</f>
        <v>#REF!</v>
      </c>
      <c r="I22" s="3" t="e">
        <f>数据!#REF!*0.01</f>
        <v>#REF!</v>
      </c>
      <c r="J22" s="6" t="e">
        <f t="shared" si="1"/>
        <v>#REF!</v>
      </c>
      <c r="K22" s="2" t="e">
        <f>CORREL(#REF!,数据!#REF!)</f>
        <v>#REF!</v>
      </c>
      <c r="L22" t="e">
        <f>CORREL(#REF!,数据!#REF!)</f>
        <v>#REF!</v>
      </c>
      <c r="N22" s="10" t="e">
        <f>数据!B24/数据!#REF!</f>
        <v>#REF!</v>
      </c>
      <c r="O22" s="10" t="e">
        <f>数据!C24/数据!#REF!</f>
        <v>#REF!</v>
      </c>
      <c r="P22" s="10" t="e">
        <f>数据!#REF!/数据!#REF!</f>
        <v>#REF!</v>
      </c>
      <c r="Q22" s="2"/>
      <c r="R22" s="2"/>
      <c r="S22" s="2"/>
    </row>
    <row r="23" spans="1:19" x14ac:dyDescent="0.15">
      <c r="A23" s="8">
        <f>数据!A26</f>
        <v>36830</v>
      </c>
      <c r="B23" s="3">
        <f>1/数据!E25</f>
        <v>9.6525096525096527E-4</v>
      </c>
      <c r="C23" s="3" t="e">
        <f>0.01*数据!#REF!</f>
        <v>#REF!</v>
      </c>
      <c r="D23" s="5" t="s">
        <v>5</v>
      </c>
      <c r="E23" s="3" t="e">
        <f>数据!#REF!*0.01</f>
        <v>#REF!</v>
      </c>
      <c r="F23" s="3" t="e">
        <f t="shared" si="0"/>
        <v>#REF!</v>
      </c>
      <c r="G23" s="2" t="e">
        <f>数据!#REF!/数据!#REF!</f>
        <v>#REF!</v>
      </c>
      <c r="H23" s="9" t="e">
        <f>VLOOKUP(A22,#REF!,COLUMN(#REF!))</f>
        <v>#REF!</v>
      </c>
      <c r="I23" s="3" t="e">
        <f>数据!#REF!*0.01</f>
        <v>#REF!</v>
      </c>
      <c r="J23" s="6" t="e">
        <f t="shared" si="1"/>
        <v>#REF!</v>
      </c>
      <c r="K23" s="2" t="e">
        <f>CORREL(#REF!,数据!#REF!)</f>
        <v>#REF!</v>
      </c>
      <c r="L23" t="e">
        <f>CORREL(#REF!,数据!#REF!)</f>
        <v>#REF!</v>
      </c>
      <c r="N23" s="10" t="e">
        <f>数据!B25/数据!#REF!</f>
        <v>#REF!</v>
      </c>
      <c r="O23" s="10" t="e">
        <f>数据!C25/数据!#REF!</f>
        <v>#REF!</v>
      </c>
      <c r="P23" s="10" t="e">
        <f>数据!#REF!/数据!#REF!</f>
        <v>#REF!</v>
      </c>
      <c r="Q23" s="2"/>
      <c r="R23" s="2"/>
      <c r="S23" s="2"/>
    </row>
    <row r="24" spans="1:19" x14ac:dyDescent="0.15">
      <c r="A24" s="8">
        <f>数据!A27</f>
        <v>36860</v>
      </c>
      <c r="B24" s="3">
        <f>1/数据!E26</f>
        <v>9.5593155530064057E-4</v>
      </c>
      <c r="C24" s="3" t="e">
        <f>0.01*数据!#REF!</f>
        <v>#REF!</v>
      </c>
      <c r="D24" s="5" t="s">
        <v>5</v>
      </c>
      <c r="E24" s="3" t="e">
        <f>数据!#REF!*0.01</f>
        <v>#REF!</v>
      </c>
      <c r="F24" s="3" t="e">
        <f t="shared" si="0"/>
        <v>#REF!</v>
      </c>
      <c r="G24" s="2" t="e">
        <f>数据!#REF!/数据!#REF!</f>
        <v>#REF!</v>
      </c>
      <c r="H24" s="9" t="e">
        <f>VLOOKUP(A23,#REF!,COLUMN(#REF!))</f>
        <v>#REF!</v>
      </c>
      <c r="I24" s="3" t="e">
        <f>数据!#REF!*0.01</f>
        <v>#REF!</v>
      </c>
      <c r="J24" s="6" t="e">
        <f t="shared" si="1"/>
        <v>#REF!</v>
      </c>
      <c r="K24" s="2" t="e">
        <f>CORREL(#REF!,数据!#REF!)</f>
        <v>#REF!</v>
      </c>
      <c r="L24" t="e">
        <f>CORREL(#REF!,数据!#REF!)</f>
        <v>#REF!</v>
      </c>
      <c r="N24" s="10" t="e">
        <f>数据!B26/数据!#REF!</f>
        <v>#REF!</v>
      </c>
      <c r="O24" s="10" t="e">
        <f>数据!C26/数据!#REF!</f>
        <v>#REF!</v>
      </c>
      <c r="P24" s="10" t="e">
        <f>数据!#REF!/数据!#REF!</f>
        <v>#REF!</v>
      </c>
      <c r="Q24" s="2"/>
      <c r="R24" s="2"/>
      <c r="S24" s="2"/>
    </row>
    <row r="25" spans="1:19" x14ac:dyDescent="0.15">
      <c r="A25" s="8">
        <f>数据!A28</f>
        <v>36889</v>
      </c>
      <c r="B25" s="3">
        <f>1/数据!E27</f>
        <v>9.3673304981546363E-4</v>
      </c>
      <c r="C25" s="3" t="e">
        <f>0.01*数据!#REF!</f>
        <v>#REF!</v>
      </c>
      <c r="D25" s="5" t="s">
        <v>5</v>
      </c>
      <c r="E25" s="3" t="e">
        <f>数据!#REF!*0.01</f>
        <v>#REF!</v>
      </c>
      <c r="F25" s="3" t="e">
        <f t="shared" si="0"/>
        <v>#REF!</v>
      </c>
      <c r="G25" s="2" t="e">
        <f>数据!#REF!/数据!#REF!</f>
        <v>#REF!</v>
      </c>
      <c r="H25" s="9" t="e">
        <f>VLOOKUP(A24,#REF!,COLUMN(#REF!))</f>
        <v>#REF!</v>
      </c>
      <c r="I25" s="3" t="e">
        <f>数据!#REF!*0.01</f>
        <v>#REF!</v>
      </c>
      <c r="J25" s="6" t="e">
        <f t="shared" si="1"/>
        <v>#REF!</v>
      </c>
      <c r="K25" s="2" t="e">
        <f>CORREL(#REF!,数据!#REF!)</f>
        <v>#REF!</v>
      </c>
      <c r="L25" t="e">
        <f>CORREL(#REF!,数据!#REF!)</f>
        <v>#REF!</v>
      </c>
      <c r="N25" s="10" t="e">
        <f>数据!B27/数据!#REF!</f>
        <v>#REF!</v>
      </c>
      <c r="O25" s="10" t="e">
        <f>数据!C27/数据!#REF!</f>
        <v>#REF!</v>
      </c>
      <c r="P25" s="10" t="e">
        <f>数据!#REF!/数据!#REF!</f>
        <v>#REF!</v>
      </c>
      <c r="Q25" s="2"/>
      <c r="R25" s="2"/>
      <c r="S25" s="2"/>
    </row>
    <row r="26" spans="1:19" x14ac:dyDescent="0.15">
      <c r="A26" s="8">
        <f>数据!A29</f>
        <v>36922</v>
      </c>
      <c r="B26" s="3">
        <f>1/数据!E28</f>
        <v>9.1919368330100834E-4</v>
      </c>
      <c r="C26" s="3" t="e">
        <f>0.01*数据!#REF!</f>
        <v>#REF!</v>
      </c>
      <c r="D26" s="5" t="s">
        <v>5</v>
      </c>
      <c r="E26" s="3" t="e">
        <f>数据!#REF!*0.01</f>
        <v>#REF!</v>
      </c>
      <c r="F26" s="3" t="e">
        <f t="shared" si="0"/>
        <v>#REF!</v>
      </c>
      <c r="G26" s="2" t="e">
        <f>数据!#REF!/数据!#REF!</f>
        <v>#REF!</v>
      </c>
      <c r="H26" s="9" t="e">
        <f>VLOOKUP(A25,#REF!,COLUMN(#REF!))</f>
        <v>#REF!</v>
      </c>
      <c r="I26" s="3" t="e">
        <f>数据!#REF!*0.01</f>
        <v>#REF!</v>
      </c>
      <c r="J26" s="6" t="e">
        <f t="shared" si="1"/>
        <v>#REF!</v>
      </c>
      <c r="K26" s="2" t="e">
        <f>CORREL(#REF!,数据!#REF!)</f>
        <v>#REF!</v>
      </c>
      <c r="L26" t="e">
        <f>CORREL(#REF!,数据!#REF!)</f>
        <v>#REF!</v>
      </c>
      <c r="N26" s="10" t="e">
        <f>数据!B28/数据!#REF!</f>
        <v>#REF!</v>
      </c>
      <c r="O26" s="10" t="e">
        <f>数据!C28/数据!#REF!</f>
        <v>#REF!</v>
      </c>
      <c r="P26" s="10" t="e">
        <f>数据!#REF!/数据!#REF!</f>
        <v>#REF!</v>
      </c>
      <c r="Q26" s="2"/>
      <c r="R26" s="2"/>
      <c r="S26" s="2"/>
    </row>
    <row r="27" spans="1:19" x14ac:dyDescent="0.15">
      <c r="A27" s="8">
        <f>数据!A30</f>
        <v>36950</v>
      </c>
      <c r="B27" s="3">
        <f>1/数据!E29</f>
        <v>9.1177650534301038E-4</v>
      </c>
      <c r="C27" s="3" t="e">
        <f>0.01*数据!#REF!</f>
        <v>#REF!</v>
      </c>
      <c r="D27" s="5" t="s">
        <v>5</v>
      </c>
      <c r="E27" s="3" t="e">
        <f>数据!#REF!*0.01</f>
        <v>#REF!</v>
      </c>
      <c r="F27" s="3" t="e">
        <f t="shared" si="0"/>
        <v>#REF!</v>
      </c>
      <c r="G27" s="2" t="e">
        <f>数据!#REF!/数据!#REF!</f>
        <v>#REF!</v>
      </c>
      <c r="H27" s="9" t="e">
        <f>VLOOKUP(A26,#REF!,COLUMN(#REF!))</f>
        <v>#REF!</v>
      </c>
      <c r="I27" s="3" t="e">
        <f>数据!#REF!*0.01</f>
        <v>#REF!</v>
      </c>
      <c r="J27" s="6" t="e">
        <f t="shared" si="1"/>
        <v>#REF!</v>
      </c>
      <c r="K27" s="2" t="e">
        <f>CORREL(#REF!,数据!#REF!)</f>
        <v>#REF!</v>
      </c>
      <c r="L27" t="e">
        <f>CORREL(#REF!,数据!#REF!)</f>
        <v>#REF!</v>
      </c>
      <c r="N27" s="10" t="e">
        <f>数据!B29/数据!#REF!</f>
        <v>#REF!</v>
      </c>
      <c r="O27" s="10" t="e">
        <f>数据!C29/数据!#REF!</f>
        <v>#REF!</v>
      </c>
      <c r="P27" s="10" t="e">
        <f>数据!#REF!/数据!#REF!</f>
        <v>#REF!</v>
      </c>
      <c r="Q27" s="2"/>
      <c r="R27" s="2"/>
      <c r="S27" s="2"/>
    </row>
    <row r="28" spans="1:19" x14ac:dyDescent="0.15">
      <c r="A28" s="8">
        <f>数据!A31</f>
        <v>36980</v>
      </c>
      <c r="B28" s="3">
        <f>1/数据!E30</f>
        <v>9.008846687447073E-4</v>
      </c>
      <c r="C28" s="3" t="e">
        <f>0.01*数据!#REF!</f>
        <v>#REF!</v>
      </c>
      <c r="D28" s="5" t="s">
        <v>5</v>
      </c>
      <c r="E28" s="3" t="e">
        <f>数据!#REF!*0.01</f>
        <v>#REF!</v>
      </c>
      <c r="F28" s="3" t="e">
        <f t="shared" si="0"/>
        <v>#REF!</v>
      </c>
      <c r="G28" s="2" t="e">
        <f>数据!#REF!/数据!#REF!</f>
        <v>#REF!</v>
      </c>
      <c r="H28" s="9" t="e">
        <f>VLOOKUP(A27,#REF!,COLUMN(#REF!))</f>
        <v>#REF!</v>
      </c>
      <c r="I28" s="3" t="e">
        <f>数据!#REF!*0.01</f>
        <v>#REF!</v>
      </c>
      <c r="J28" s="6" t="e">
        <f t="shared" si="1"/>
        <v>#REF!</v>
      </c>
      <c r="K28" s="2" t="e">
        <f>CORREL(#REF!,数据!#REF!)</f>
        <v>#REF!</v>
      </c>
      <c r="L28" t="e">
        <f>CORREL(#REF!,数据!#REF!)</f>
        <v>#REF!</v>
      </c>
      <c r="N28" s="10" t="e">
        <f>数据!B30/数据!#REF!</f>
        <v>#REF!</v>
      </c>
      <c r="O28" s="10" t="e">
        <f>数据!C30/数据!#REF!</f>
        <v>#REF!</v>
      </c>
      <c r="P28" s="10" t="e">
        <f>数据!#REF!/数据!#REF!</f>
        <v>#REF!</v>
      </c>
      <c r="Q28" s="2"/>
      <c r="R28" s="2"/>
      <c r="S28" s="2"/>
    </row>
    <row r="29" spans="1:19" x14ac:dyDescent="0.15">
      <c r="A29" s="8">
        <f>数据!A32</f>
        <v>37011</v>
      </c>
      <c r="B29" s="3">
        <f>1/数据!E31</f>
        <v>8.9800463370390997E-4</v>
      </c>
      <c r="C29" s="3" t="e">
        <f>0.01*数据!#REF!</f>
        <v>#REF!</v>
      </c>
      <c r="D29" s="5" t="s">
        <v>5</v>
      </c>
      <c r="E29" s="3" t="e">
        <f>数据!#REF!*0.01</f>
        <v>#REF!</v>
      </c>
      <c r="F29" s="3" t="e">
        <f t="shared" si="0"/>
        <v>#REF!</v>
      </c>
      <c r="G29" s="2" t="e">
        <f>数据!#REF!/数据!#REF!</f>
        <v>#REF!</v>
      </c>
      <c r="H29" s="9" t="e">
        <f>VLOOKUP(A28,#REF!,COLUMN(#REF!))</f>
        <v>#REF!</v>
      </c>
      <c r="I29" s="3" t="e">
        <f>数据!#REF!*0.01</f>
        <v>#REF!</v>
      </c>
      <c r="J29" s="6" t="e">
        <f t="shared" si="1"/>
        <v>#REF!</v>
      </c>
      <c r="K29" s="2" t="e">
        <f>CORREL(#REF!,数据!#REF!)</f>
        <v>#REF!</v>
      </c>
      <c r="L29" t="e">
        <f>CORREL(#REF!,数据!#REF!)</f>
        <v>#REF!</v>
      </c>
      <c r="N29" s="10" t="e">
        <f>数据!B31/数据!#REF!</f>
        <v>#REF!</v>
      </c>
      <c r="O29" s="10" t="e">
        <f>数据!C31/数据!#REF!</f>
        <v>#REF!</v>
      </c>
      <c r="P29" s="10" t="e">
        <f>数据!#REF!/数据!#REF!</f>
        <v>#REF!</v>
      </c>
      <c r="Q29" s="2"/>
      <c r="R29" s="2"/>
      <c r="S29" s="2"/>
    </row>
    <row r="30" spans="1:19" x14ac:dyDescent="0.15">
      <c r="A30" s="8">
        <f>数据!A33</f>
        <v>37042</v>
      </c>
      <c r="B30" s="3">
        <f>1/数据!E32</f>
        <v>9.0930583592485495E-4</v>
      </c>
      <c r="C30" s="3" t="e">
        <f>0.01*数据!#REF!</f>
        <v>#REF!</v>
      </c>
      <c r="D30" s="5" t="s">
        <v>5</v>
      </c>
      <c r="E30" s="3" t="e">
        <f>数据!#REF!*0.01</f>
        <v>#REF!</v>
      </c>
      <c r="F30" s="3" t="e">
        <f t="shared" si="0"/>
        <v>#REF!</v>
      </c>
      <c r="G30" s="2" t="e">
        <f>数据!#REF!/数据!#REF!</f>
        <v>#REF!</v>
      </c>
      <c r="H30" s="9" t="e">
        <f>VLOOKUP(A29,#REF!,COLUMN(#REF!))</f>
        <v>#REF!</v>
      </c>
      <c r="I30" s="3" t="e">
        <f>数据!#REF!*0.01</f>
        <v>#REF!</v>
      </c>
      <c r="J30" s="6" t="e">
        <f t="shared" si="1"/>
        <v>#REF!</v>
      </c>
      <c r="K30" s="2" t="e">
        <f>CORREL(#REF!,数据!#REF!)</f>
        <v>#REF!</v>
      </c>
      <c r="L30" t="e">
        <f>CORREL(#REF!,数据!#REF!)</f>
        <v>#REF!</v>
      </c>
      <c r="N30" s="10" t="e">
        <f>数据!B32/数据!#REF!</f>
        <v>#REF!</v>
      </c>
      <c r="O30" s="10" t="e">
        <f>数据!C32/数据!#REF!</f>
        <v>#REF!</v>
      </c>
      <c r="P30" s="10" t="e">
        <f>数据!#REF!/数据!#REF!</f>
        <v>#REF!</v>
      </c>
      <c r="Q30" s="2"/>
      <c r="R30" s="2"/>
      <c r="S30" s="2"/>
    </row>
    <row r="31" spans="1:19" x14ac:dyDescent="0.15">
      <c r="A31" s="8">
        <f>数据!A34</f>
        <v>37071</v>
      </c>
      <c r="B31" s="3">
        <f>1/数据!E33</f>
        <v>9.0647860257258618E-4</v>
      </c>
      <c r="C31" s="3" t="e">
        <f>0.01*数据!#REF!</f>
        <v>#REF!</v>
      </c>
      <c r="D31" s="5" t="s">
        <v>5</v>
      </c>
      <c r="E31" s="3" t="e">
        <f>数据!#REF!*0.01</f>
        <v>#REF!</v>
      </c>
      <c r="F31" s="3" t="e">
        <f t="shared" si="0"/>
        <v>#REF!</v>
      </c>
      <c r="G31" s="2" t="e">
        <f>数据!#REF!/数据!#REF!</f>
        <v>#REF!</v>
      </c>
      <c r="H31" s="9" t="e">
        <f>VLOOKUP(A30,#REF!,COLUMN(#REF!))</f>
        <v>#REF!</v>
      </c>
      <c r="I31" s="3" t="e">
        <f>数据!#REF!*0.01</f>
        <v>#REF!</v>
      </c>
      <c r="J31" s="6" t="e">
        <f t="shared" si="1"/>
        <v>#REF!</v>
      </c>
      <c r="K31" s="2" t="e">
        <f>CORREL(#REF!,数据!#REF!)</f>
        <v>#REF!</v>
      </c>
      <c r="L31" t="e">
        <f>CORREL(#REF!,数据!#REF!)</f>
        <v>#REF!</v>
      </c>
      <c r="N31" s="10" t="e">
        <f>数据!B33/数据!#REF!</f>
        <v>#REF!</v>
      </c>
      <c r="O31" s="10" t="e">
        <f>数据!C33/数据!#REF!</f>
        <v>#REF!</v>
      </c>
      <c r="P31" s="10" t="e">
        <f>数据!#REF!/数据!#REF!</f>
        <v>#REF!</v>
      </c>
      <c r="Q31" s="2"/>
      <c r="R31" s="2"/>
      <c r="S31" s="2"/>
    </row>
    <row r="32" spans="1:19" x14ac:dyDescent="0.15">
      <c r="A32" s="8">
        <f>数据!A35</f>
        <v>37103</v>
      </c>
      <c r="B32" s="3">
        <f>1/数据!E34</f>
        <v>9.0164008331154375E-4</v>
      </c>
      <c r="C32" s="3" t="e">
        <f>0.01*数据!#REF!</f>
        <v>#REF!</v>
      </c>
      <c r="D32" s="5" t="s">
        <v>5</v>
      </c>
      <c r="E32" s="3" t="e">
        <f>数据!#REF!*0.01</f>
        <v>#REF!</v>
      </c>
      <c r="F32" s="3" t="e">
        <f t="shared" si="0"/>
        <v>#REF!</v>
      </c>
      <c r="G32" s="2" t="e">
        <f>数据!#REF!/数据!#REF!</f>
        <v>#REF!</v>
      </c>
      <c r="H32" s="9" t="e">
        <f>VLOOKUP(A31,#REF!,COLUMN(#REF!))</f>
        <v>#REF!</v>
      </c>
      <c r="I32" s="3" t="e">
        <f>数据!#REF!*0.01</f>
        <v>#REF!</v>
      </c>
      <c r="J32" s="6" t="e">
        <f t="shared" si="1"/>
        <v>#REF!</v>
      </c>
      <c r="K32" s="2" t="e">
        <f>CORREL(#REF!,数据!#REF!)</f>
        <v>#REF!</v>
      </c>
      <c r="L32" t="e">
        <f>CORREL(#REF!,数据!#REF!)</f>
        <v>#REF!</v>
      </c>
      <c r="N32" s="10" t="e">
        <f>数据!B34/数据!#REF!</f>
        <v>#REF!</v>
      </c>
      <c r="O32" s="10" t="e">
        <f>数据!C34/数据!#REF!</f>
        <v>#REF!</v>
      </c>
      <c r="P32" s="10" t="e">
        <f>数据!#REF!/数据!#REF!</f>
        <v>#REF!</v>
      </c>
      <c r="Q32" s="2"/>
      <c r="R32" s="2"/>
      <c r="S32" s="2"/>
    </row>
    <row r="33" spans="1:19" x14ac:dyDescent="0.15">
      <c r="A33" s="8">
        <f>数据!A36</f>
        <v>37134</v>
      </c>
      <c r="B33" s="3">
        <f>1/数据!E35</f>
        <v>8.7969316302473702E-4</v>
      </c>
      <c r="C33" s="3" t="e">
        <f>0.01*数据!#REF!</f>
        <v>#REF!</v>
      </c>
      <c r="D33" s="5" t="s">
        <v>5</v>
      </c>
      <c r="E33" s="3" t="e">
        <f>数据!#REF!*0.01</f>
        <v>#REF!</v>
      </c>
      <c r="F33" s="3" t="e">
        <f t="shared" si="0"/>
        <v>#REF!</v>
      </c>
      <c r="G33" s="2" t="e">
        <f>数据!#REF!/数据!#REF!</f>
        <v>#REF!</v>
      </c>
      <c r="H33" s="9" t="e">
        <f>VLOOKUP(A32,#REF!,COLUMN(#REF!))</f>
        <v>#REF!</v>
      </c>
      <c r="I33" s="3" t="e">
        <f>数据!#REF!*0.01</f>
        <v>#REF!</v>
      </c>
      <c r="J33" s="6" t="e">
        <f t="shared" si="1"/>
        <v>#REF!</v>
      </c>
      <c r="K33" s="2" t="e">
        <f>CORREL(#REF!,数据!#REF!)</f>
        <v>#REF!</v>
      </c>
      <c r="L33" t="e">
        <f>CORREL(#REF!,数据!#REF!)</f>
        <v>#REF!</v>
      </c>
      <c r="N33" s="10" t="e">
        <f>数据!B35/数据!#REF!</f>
        <v>#REF!</v>
      </c>
      <c r="O33" s="10" t="e">
        <f>数据!C35/数据!#REF!</f>
        <v>#REF!</v>
      </c>
      <c r="P33" s="10" t="e">
        <f>数据!#REF!/数据!#REF!</f>
        <v>#REF!</v>
      </c>
      <c r="Q33" s="2"/>
      <c r="R33" s="2"/>
      <c r="S33" s="2"/>
    </row>
    <row r="34" spans="1:19" x14ac:dyDescent="0.15">
      <c r="A34" s="8">
        <f>数据!A37</f>
        <v>37162</v>
      </c>
      <c r="B34" s="3">
        <f>1/数据!E36</f>
        <v>8.681912104321856E-4</v>
      </c>
      <c r="C34" s="3" t="e">
        <f>0.01*数据!#REF!</f>
        <v>#REF!</v>
      </c>
      <c r="D34" s="5" t="s">
        <v>5</v>
      </c>
      <c r="E34" s="3" t="e">
        <f>数据!#REF!*0.01</f>
        <v>#REF!</v>
      </c>
      <c r="F34" s="3" t="e">
        <f t="shared" si="0"/>
        <v>#REF!</v>
      </c>
      <c r="G34" s="2" t="e">
        <f>数据!#REF!/数据!#REF!</f>
        <v>#REF!</v>
      </c>
      <c r="H34" s="9" t="e">
        <f>VLOOKUP(A33,#REF!,COLUMN(#REF!))</f>
        <v>#REF!</v>
      </c>
      <c r="I34" s="3" t="e">
        <f>数据!#REF!*0.01</f>
        <v>#REF!</v>
      </c>
      <c r="J34" s="6" t="e">
        <f t="shared" si="1"/>
        <v>#REF!</v>
      </c>
      <c r="K34" s="2" t="e">
        <f>CORREL(#REF!,数据!#REF!)</f>
        <v>#REF!</v>
      </c>
      <c r="L34" t="e">
        <f>CORREL(#REF!,数据!#REF!)</f>
        <v>#REF!</v>
      </c>
      <c r="N34" s="10" t="e">
        <f>数据!B36/数据!#REF!</f>
        <v>#REF!</v>
      </c>
      <c r="O34" s="10" t="e">
        <f>数据!C36/数据!#REF!</f>
        <v>#REF!</v>
      </c>
      <c r="P34" s="10" t="e">
        <f>数据!#REF!/数据!#REF!</f>
        <v>#REF!</v>
      </c>
      <c r="Q34" s="2"/>
      <c r="R34" s="2"/>
      <c r="S34" s="2"/>
    </row>
    <row r="35" spans="1:19" x14ac:dyDescent="0.15">
      <c r="A35" s="8">
        <f>数据!A38</f>
        <v>37195</v>
      </c>
      <c r="B35" s="3">
        <f>1/数据!E37</f>
        <v>8.5462780958892406E-4</v>
      </c>
      <c r="C35" s="3" t="e">
        <f>0.01*数据!#REF!</f>
        <v>#REF!</v>
      </c>
      <c r="D35" s="5" t="s">
        <v>5</v>
      </c>
      <c r="E35" s="3" t="e">
        <f>数据!#REF!*0.01</f>
        <v>#REF!</v>
      </c>
      <c r="F35" s="3" t="e">
        <f t="shared" si="0"/>
        <v>#REF!</v>
      </c>
      <c r="G35" s="2" t="e">
        <f>数据!#REF!/数据!#REF!</f>
        <v>#REF!</v>
      </c>
      <c r="H35" s="9" t="e">
        <f>VLOOKUP(A34,#REF!,COLUMN(#REF!))</f>
        <v>#REF!</v>
      </c>
      <c r="I35" s="3" t="e">
        <f>数据!#REF!*0.01</f>
        <v>#REF!</v>
      </c>
      <c r="J35" s="6" t="e">
        <f t="shared" si="1"/>
        <v>#REF!</v>
      </c>
      <c r="K35" s="2" t="e">
        <f>CORREL(#REF!,数据!#REF!)</f>
        <v>#REF!</v>
      </c>
      <c r="L35" t="e">
        <f>CORREL(#REF!,数据!#REF!)</f>
        <v>#REF!</v>
      </c>
      <c r="N35" s="10" t="e">
        <f>数据!B37/数据!#REF!</f>
        <v>#REF!</v>
      </c>
      <c r="O35" s="10" t="e">
        <f>数据!C37/数据!#REF!</f>
        <v>#REF!</v>
      </c>
      <c r="P35" s="10" t="e">
        <f>数据!#REF!/数据!#REF!</f>
        <v>#REF!</v>
      </c>
      <c r="Q35" s="2"/>
      <c r="R35" s="2"/>
      <c r="S35" s="2"/>
    </row>
    <row r="36" spans="1:19" x14ac:dyDescent="0.15">
      <c r="A36" s="8">
        <f>数据!A39</f>
        <v>37225</v>
      </c>
      <c r="B36" s="3">
        <f>1/数据!E38</f>
        <v>8.3159391605891009E-4</v>
      </c>
      <c r="C36" s="3" t="e">
        <f>0.01*数据!#REF!</f>
        <v>#REF!</v>
      </c>
      <c r="D36" s="5" t="s">
        <v>5</v>
      </c>
      <c r="E36" s="3" t="e">
        <f>数据!#REF!*0.01</f>
        <v>#REF!</v>
      </c>
      <c r="F36" s="3" t="e">
        <f t="shared" si="0"/>
        <v>#REF!</v>
      </c>
      <c r="G36" s="2" t="e">
        <f>数据!#REF!/数据!#REF!</f>
        <v>#REF!</v>
      </c>
      <c r="H36" s="9" t="e">
        <f>VLOOKUP(A35,#REF!,COLUMN(#REF!))</f>
        <v>#REF!</v>
      </c>
      <c r="I36" s="3" t="e">
        <f>数据!#REF!*0.01</f>
        <v>#REF!</v>
      </c>
      <c r="J36" s="6" t="e">
        <f t="shared" si="1"/>
        <v>#REF!</v>
      </c>
      <c r="K36" s="2" t="e">
        <f>CORREL(#REF!,数据!#REF!)</f>
        <v>#REF!</v>
      </c>
      <c r="L36" t="e">
        <f>CORREL(#REF!,数据!#REF!)</f>
        <v>#REF!</v>
      </c>
      <c r="N36" s="10" t="e">
        <f>数据!B38/数据!#REF!</f>
        <v>#REF!</v>
      </c>
      <c r="O36" s="10" t="e">
        <f>数据!C38/数据!#REF!</f>
        <v>#REF!</v>
      </c>
      <c r="P36" s="10" t="e">
        <f>数据!#REF!/数据!#REF!</f>
        <v>#REF!</v>
      </c>
      <c r="Q36" s="2"/>
      <c r="R36" s="2"/>
      <c r="S36" s="2"/>
    </row>
    <row r="37" spans="1:19" x14ac:dyDescent="0.15">
      <c r="A37" s="8">
        <f>数据!A40</f>
        <v>37256</v>
      </c>
      <c r="B37" s="3">
        <f>1/数据!E39</f>
        <v>8.5270392414345893E-4</v>
      </c>
      <c r="C37" s="3" t="e">
        <f>0.01*数据!#REF!</f>
        <v>#REF!</v>
      </c>
      <c r="D37" s="5" t="s">
        <v>5</v>
      </c>
      <c r="E37" s="3" t="e">
        <f>数据!#REF!*0.01</f>
        <v>#REF!</v>
      </c>
      <c r="F37" s="3" t="e">
        <f t="shared" si="0"/>
        <v>#REF!</v>
      </c>
      <c r="G37" s="2" t="e">
        <f>数据!#REF!/数据!#REF!</f>
        <v>#REF!</v>
      </c>
      <c r="H37" s="9" t="e">
        <f>VLOOKUP(A36,#REF!,COLUMN(#REF!))</f>
        <v>#REF!</v>
      </c>
      <c r="I37" s="3" t="e">
        <f>数据!#REF!*0.01</f>
        <v>#REF!</v>
      </c>
      <c r="J37" s="6" t="e">
        <f t="shared" si="1"/>
        <v>#REF!</v>
      </c>
      <c r="K37" s="2" t="e">
        <f>CORREL(#REF!,数据!#REF!)</f>
        <v>#REF!</v>
      </c>
      <c r="L37" t="e">
        <f>CORREL(#REF!,数据!#REF!)</f>
        <v>#REF!</v>
      </c>
      <c r="N37" s="10" t="e">
        <f>数据!B39/数据!#REF!</f>
        <v>#REF!</v>
      </c>
      <c r="O37" s="10" t="e">
        <f>数据!C39/数据!#REF!</f>
        <v>#REF!</v>
      </c>
      <c r="P37" s="10" t="e">
        <f>数据!#REF!/数据!#REF!</f>
        <v>#REF!</v>
      </c>
      <c r="Q37" s="2"/>
      <c r="R37" s="2"/>
      <c r="S37" s="2"/>
    </row>
    <row r="38" spans="1:19" x14ac:dyDescent="0.15">
      <c r="A38" s="8">
        <f>数据!A41</f>
        <v>37287</v>
      </c>
      <c r="B38" s="3">
        <f>1/数据!E40</f>
        <v>8.610891055006373E-4</v>
      </c>
      <c r="C38" s="3" t="e">
        <f>0.01*数据!#REF!</f>
        <v>#REF!</v>
      </c>
      <c r="D38" s="3" t="e">
        <f>数据!#REF!</f>
        <v>#REF!</v>
      </c>
      <c r="E38" s="3" t="e">
        <f>数据!#REF!*0.01</f>
        <v>#REF!</v>
      </c>
      <c r="F38" s="3" t="e">
        <f t="shared" si="0"/>
        <v>#REF!</v>
      </c>
      <c r="G38" s="2" t="e">
        <f>数据!#REF!/数据!#REF!</f>
        <v>#REF!</v>
      </c>
      <c r="H38" s="9" t="e">
        <f>VLOOKUP(A37,#REF!,COLUMN(#REF!))</f>
        <v>#REF!</v>
      </c>
      <c r="I38" s="3" t="e">
        <f>数据!#REF!*0.01</f>
        <v>#REF!</v>
      </c>
      <c r="J38" s="6" t="e">
        <f t="shared" si="1"/>
        <v>#REF!</v>
      </c>
      <c r="K38" s="2" t="e">
        <f>CORREL(#REF!,数据!#REF!)</f>
        <v>#REF!</v>
      </c>
      <c r="L38" t="e">
        <f>CORREL(#REF!,数据!#REF!)</f>
        <v>#REF!</v>
      </c>
      <c r="N38" s="10" t="e">
        <f>数据!B40/数据!#REF!</f>
        <v>#REF!</v>
      </c>
      <c r="O38" s="10" t="e">
        <f>数据!C40/数据!#REF!</f>
        <v>#REF!</v>
      </c>
      <c r="P38" s="10" t="e">
        <f>数据!#REF!/数据!#REF!</f>
        <v>#REF!</v>
      </c>
      <c r="Q38" s="2"/>
      <c r="R38" s="2"/>
      <c r="S38" s="2"/>
    </row>
    <row r="39" spans="1:19" x14ac:dyDescent="0.15">
      <c r="A39" s="8">
        <f>数据!A42</f>
        <v>37315</v>
      </c>
      <c r="B39" s="3">
        <f>1/数据!E41</f>
        <v>8.5532955847888179E-4</v>
      </c>
      <c r="C39" s="3" t="e">
        <f>0.01*数据!#REF!</f>
        <v>#REF!</v>
      </c>
      <c r="D39" s="3" t="e">
        <f>数据!#REF!</f>
        <v>#REF!</v>
      </c>
      <c r="E39" s="3" t="e">
        <f>数据!#REF!*0.01</f>
        <v>#REF!</v>
      </c>
      <c r="F39" s="3" t="e">
        <f t="shared" si="0"/>
        <v>#REF!</v>
      </c>
      <c r="G39" s="2" t="e">
        <f>数据!#REF!/数据!#REF!</f>
        <v>#REF!</v>
      </c>
      <c r="H39" s="9" t="e">
        <f>VLOOKUP(A38,#REF!,COLUMN(#REF!))</f>
        <v>#REF!</v>
      </c>
      <c r="I39" s="3" t="e">
        <f>数据!#REF!*0.01</f>
        <v>#REF!</v>
      </c>
      <c r="J39" s="6" t="e">
        <f t="shared" si="1"/>
        <v>#REF!</v>
      </c>
      <c r="K39" s="2" t="e">
        <f>CORREL(#REF!,数据!#REF!)</f>
        <v>#REF!</v>
      </c>
      <c r="L39" t="e">
        <f>CORREL(#REF!,数据!#REF!)</f>
        <v>#REF!</v>
      </c>
      <c r="N39" s="10" t="e">
        <f>数据!B41/数据!#REF!</f>
        <v>#REF!</v>
      </c>
      <c r="O39" s="10" t="e">
        <f>数据!C41/数据!#REF!</f>
        <v>#REF!</v>
      </c>
      <c r="P39" s="10" t="e">
        <f>数据!#REF!/数据!#REF!</f>
        <v>#REF!</v>
      </c>
      <c r="Q39" s="2"/>
      <c r="R39" s="2"/>
      <c r="S39" s="2"/>
    </row>
    <row r="40" spans="1:19" x14ac:dyDescent="0.15">
      <c r="A40" s="8">
        <f>数据!A43</f>
        <v>37344</v>
      </c>
      <c r="B40" s="3">
        <f>1/数据!E42</f>
        <v>8.4769469427890842E-4</v>
      </c>
      <c r="C40" s="3" t="e">
        <f>0.01*数据!#REF!</f>
        <v>#REF!</v>
      </c>
      <c r="D40" s="3" t="e">
        <f>数据!#REF!</f>
        <v>#REF!</v>
      </c>
      <c r="E40" s="3" t="e">
        <f>数据!#REF!*0.01</f>
        <v>#REF!</v>
      </c>
      <c r="F40" s="3" t="e">
        <f t="shared" si="0"/>
        <v>#REF!</v>
      </c>
      <c r="G40" s="2" t="e">
        <f>数据!#REF!/数据!#REF!</f>
        <v>#REF!</v>
      </c>
      <c r="H40" s="9" t="e">
        <f>VLOOKUP(A39,#REF!,COLUMN(#REF!))</f>
        <v>#REF!</v>
      </c>
      <c r="I40" s="3" t="e">
        <f>数据!#REF!*0.01</f>
        <v>#REF!</v>
      </c>
      <c r="J40" s="6" t="e">
        <f t="shared" si="1"/>
        <v>#REF!</v>
      </c>
      <c r="K40" s="2" t="e">
        <f>CORREL(#REF!,数据!#REF!)</f>
        <v>#REF!</v>
      </c>
      <c r="L40" t="e">
        <f>CORREL(#REF!,数据!#REF!)</f>
        <v>#REF!</v>
      </c>
      <c r="N40" s="10" t="e">
        <f>数据!B42/数据!#REF!</f>
        <v>#REF!</v>
      </c>
      <c r="O40" s="10" t="e">
        <f>数据!C42/数据!#REF!</f>
        <v>#REF!</v>
      </c>
      <c r="P40" s="10" t="e">
        <f>数据!#REF!/数据!#REF!</f>
        <v>#REF!</v>
      </c>
      <c r="Q40" s="2"/>
      <c r="R40" s="2"/>
      <c r="S40" s="2"/>
    </row>
    <row r="41" spans="1:19" x14ac:dyDescent="0.15">
      <c r="A41" s="8">
        <f>数据!A44</f>
        <v>37376</v>
      </c>
      <c r="B41" s="3">
        <f>1/数据!E43</f>
        <v>8.6859088500725273E-4</v>
      </c>
      <c r="C41" s="3" t="e">
        <f>0.01*数据!#REF!</f>
        <v>#REF!</v>
      </c>
      <c r="D41" s="3" t="e">
        <f>数据!#REF!</f>
        <v>#REF!</v>
      </c>
      <c r="E41" s="3" t="e">
        <f>数据!#REF!*0.01</f>
        <v>#REF!</v>
      </c>
      <c r="F41" s="3" t="e">
        <f t="shared" si="0"/>
        <v>#REF!</v>
      </c>
      <c r="G41" s="2" t="e">
        <f>数据!#REF!/数据!#REF!</f>
        <v>#REF!</v>
      </c>
      <c r="H41" s="9" t="e">
        <f>VLOOKUP(A40,#REF!,COLUMN(#REF!))</f>
        <v>#REF!</v>
      </c>
      <c r="I41" s="3" t="e">
        <f>数据!#REF!*0.01</f>
        <v>#REF!</v>
      </c>
      <c r="J41" s="6" t="e">
        <f t="shared" si="1"/>
        <v>#REF!</v>
      </c>
      <c r="K41" s="2" t="e">
        <f>CORREL(#REF!,数据!#REF!)</f>
        <v>#REF!</v>
      </c>
      <c r="L41" t="e">
        <f>CORREL(#REF!,数据!#REF!)</f>
        <v>#REF!</v>
      </c>
      <c r="N41" s="10" t="e">
        <f>数据!B43/数据!#REF!</f>
        <v>#REF!</v>
      </c>
      <c r="O41" s="10" t="e">
        <f>数据!C43/数据!#REF!</f>
        <v>#REF!</v>
      </c>
      <c r="P41" s="10" t="e">
        <f>数据!#REF!/数据!#REF!</f>
        <v>#REF!</v>
      </c>
      <c r="Q41" s="2"/>
      <c r="R41" s="2"/>
      <c r="S41" s="2"/>
    </row>
    <row r="42" spans="1:19" x14ac:dyDescent="0.15">
      <c r="A42" s="8">
        <f>数据!A45</f>
        <v>37407</v>
      </c>
      <c r="B42" s="3">
        <f>1/数据!E44</f>
        <v>8.475079030111955E-4</v>
      </c>
      <c r="C42" s="3" t="e">
        <f>0.01*数据!#REF!</f>
        <v>#REF!</v>
      </c>
      <c r="D42" s="3" t="e">
        <f>数据!#REF!</f>
        <v>#REF!</v>
      </c>
      <c r="E42" s="3" t="e">
        <f>数据!#REF!*0.01</f>
        <v>#REF!</v>
      </c>
      <c r="F42" s="3" t="e">
        <f t="shared" si="0"/>
        <v>#REF!</v>
      </c>
      <c r="G42" s="2" t="e">
        <f>数据!#REF!/数据!#REF!</f>
        <v>#REF!</v>
      </c>
      <c r="H42" s="9" t="e">
        <f>VLOOKUP(A41,#REF!,COLUMN(#REF!))</f>
        <v>#REF!</v>
      </c>
      <c r="I42" s="3" t="e">
        <f>数据!#REF!*0.01</f>
        <v>#REF!</v>
      </c>
      <c r="J42" s="6" t="e">
        <f t="shared" si="1"/>
        <v>#REF!</v>
      </c>
      <c r="K42" s="2" t="e">
        <f>CORREL(#REF!,数据!#REF!)</f>
        <v>#REF!</v>
      </c>
      <c r="L42" t="e">
        <f>CORREL(#REF!,数据!#REF!)</f>
        <v>#REF!</v>
      </c>
      <c r="N42" s="10" t="e">
        <f>数据!B44/数据!#REF!</f>
        <v>#REF!</v>
      </c>
      <c r="O42" s="10" t="e">
        <f>数据!C44/数据!#REF!</f>
        <v>#REF!</v>
      </c>
      <c r="P42" s="10" t="e">
        <f>数据!#REF!/数据!#REF!</f>
        <v>#REF!</v>
      </c>
      <c r="Q42" s="2"/>
      <c r="R42" s="2"/>
      <c r="S42" s="2"/>
    </row>
    <row r="43" spans="1:19" x14ac:dyDescent="0.15">
      <c r="A43" s="8">
        <f>数据!A46</f>
        <v>37435</v>
      </c>
      <c r="B43" s="3">
        <f>1/数据!E45</f>
        <v>8.4278658957978668E-4</v>
      </c>
      <c r="C43" s="3" t="e">
        <f>0.01*数据!#REF!</f>
        <v>#REF!</v>
      </c>
      <c r="D43" s="3" t="e">
        <f>数据!#REF!</f>
        <v>#REF!</v>
      </c>
      <c r="E43" s="3" t="e">
        <f>数据!#REF!*0.01</f>
        <v>#REF!</v>
      </c>
      <c r="F43" s="3" t="e">
        <f t="shared" si="0"/>
        <v>#REF!</v>
      </c>
      <c r="G43" s="2" t="e">
        <f>数据!#REF!/数据!#REF!</f>
        <v>#REF!</v>
      </c>
      <c r="H43" s="9" t="e">
        <f>VLOOKUP(A42,#REF!,COLUMN(#REF!))</f>
        <v>#REF!</v>
      </c>
      <c r="I43" s="3" t="e">
        <f>数据!#REF!*0.01</f>
        <v>#REF!</v>
      </c>
      <c r="J43" s="6" t="e">
        <f t="shared" si="1"/>
        <v>#REF!</v>
      </c>
      <c r="K43" s="2" t="e">
        <f>CORREL(#REF!,数据!#REF!)</f>
        <v>#REF!</v>
      </c>
      <c r="L43" t="e">
        <f>CORREL(#REF!,数据!#REF!)</f>
        <v>#REF!</v>
      </c>
      <c r="N43" s="10" t="e">
        <f>数据!B45/数据!#REF!</f>
        <v>#REF!</v>
      </c>
      <c r="O43" s="10" t="e">
        <f>数据!C45/数据!#REF!</f>
        <v>#REF!</v>
      </c>
      <c r="P43" s="10" t="e">
        <f>数据!#REF!/数据!#REF!</f>
        <v>#REF!</v>
      </c>
      <c r="Q43" s="2"/>
      <c r="R43" s="2"/>
      <c r="S43" s="2"/>
    </row>
    <row r="44" spans="1:19" x14ac:dyDescent="0.15">
      <c r="A44" s="8">
        <f>数据!A47</f>
        <v>37468</v>
      </c>
      <c r="B44" s="3">
        <f>1/数据!E46</f>
        <v>8.3105485793117208E-4</v>
      </c>
      <c r="C44" s="3" t="e">
        <f>0.01*数据!#REF!</f>
        <v>#REF!</v>
      </c>
      <c r="D44" s="3" t="e">
        <f>数据!#REF!</f>
        <v>#REF!</v>
      </c>
      <c r="E44" s="3" t="e">
        <f>数据!#REF!*0.01</f>
        <v>#REF!</v>
      </c>
      <c r="F44" s="3" t="e">
        <f t="shared" si="0"/>
        <v>#REF!</v>
      </c>
      <c r="G44" s="2" t="e">
        <f>数据!#REF!/数据!#REF!</f>
        <v>#REF!</v>
      </c>
      <c r="H44" s="9" t="e">
        <f>VLOOKUP(A43,#REF!,COLUMN(#REF!))</f>
        <v>#REF!</v>
      </c>
      <c r="I44" s="3" t="e">
        <f>数据!#REF!*0.01</f>
        <v>#REF!</v>
      </c>
      <c r="J44" s="6" t="e">
        <f t="shared" si="1"/>
        <v>#REF!</v>
      </c>
      <c r="K44" s="2" t="e">
        <f>CORREL(#REF!,数据!#REF!)</f>
        <v>#REF!</v>
      </c>
      <c r="L44" t="e">
        <f>CORREL(#REF!,数据!#REF!)</f>
        <v>#REF!</v>
      </c>
      <c r="N44" s="10" t="e">
        <f>数据!B46/数据!#REF!</f>
        <v>#REF!</v>
      </c>
      <c r="O44" s="10" t="e">
        <f>数据!C46/数据!#REF!</f>
        <v>#REF!</v>
      </c>
      <c r="P44" s="10" t="e">
        <f>数据!#REF!/数据!#REF!</f>
        <v>#REF!</v>
      </c>
      <c r="Q44" s="2"/>
      <c r="R44" s="2"/>
      <c r="S44" s="2"/>
    </row>
    <row r="45" spans="1:19" x14ac:dyDescent="0.15">
      <c r="A45" s="8">
        <f>数据!A48</f>
        <v>37498</v>
      </c>
      <c r="B45" s="3">
        <f>1/数据!E47</f>
        <v>8.1182010066569246E-4</v>
      </c>
      <c r="C45" s="3" t="e">
        <f>0.01*数据!#REF!</f>
        <v>#REF!</v>
      </c>
      <c r="D45" s="3" t="e">
        <f>数据!#REF!</f>
        <v>#REF!</v>
      </c>
      <c r="E45" s="3" t="e">
        <f>数据!#REF!*0.01</f>
        <v>#REF!</v>
      </c>
      <c r="F45" s="3" t="e">
        <f t="shared" si="0"/>
        <v>#REF!</v>
      </c>
      <c r="G45" s="2" t="e">
        <f>数据!#REF!/数据!#REF!</f>
        <v>#REF!</v>
      </c>
      <c r="H45" s="9" t="e">
        <f>VLOOKUP(A44,#REF!,COLUMN(#REF!))</f>
        <v>#REF!</v>
      </c>
      <c r="I45" s="3" t="e">
        <f>数据!#REF!*0.01</f>
        <v>#REF!</v>
      </c>
      <c r="J45" s="6" t="e">
        <f t="shared" si="1"/>
        <v>#REF!</v>
      </c>
      <c r="K45" s="2" t="e">
        <f>CORREL(#REF!,数据!#REF!)</f>
        <v>#REF!</v>
      </c>
      <c r="L45" t="e">
        <f>CORREL(#REF!,数据!#REF!)</f>
        <v>#REF!</v>
      </c>
      <c r="N45" s="10" t="e">
        <f>数据!B47/数据!#REF!</f>
        <v>#REF!</v>
      </c>
      <c r="O45" s="10" t="e">
        <f>数据!C47/数据!#REF!</f>
        <v>#REF!</v>
      </c>
      <c r="P45" s="10" t="e">
        <f>数据!#REF!/数据!#REF!</f>
        <v>#REF!</v>
      </c>
      <c r="Q45" s="2"/>
      <c r="R45" s="2"/>
      <c r="S45" s="2"/>
    </row>
    <row r="46" spans="1:19" x14ac:dyDescent="0.15">
      <c r="A46" s="8">
        <f>数据!A49</f>
        <v>37529</v>
      </c>
      <c r="B46" s="3">
        <f>1/数据!E48</f>
        <v>7.9464094149058742E-4</v>
      </c>
      <c r="C46" s="3" t="e">
        <f>0.01*数据!#REF!</f>
        <v>#REF!</v>
      </c>
      <c r="D46" s="3" t="e">
        <f>数据!#REF!</f>
        <v>#REF!</v>
      </c>
      <c r="E46" s="3" t="e">
        <f>数据!#REF!*0.01</f>
        <v>#REF!</v>
      </c>
      <c r="F46" s="3" t="e">
        <f t="shared" si="0"/>
        <v>#REF!</v>
      </c>
      <c r="G46" s="2" t="e">
        <f>数据!#REF!/数据!#REF!</f>
        <v>#REF!</v>
      </c>
      <c r="H46" s="9" t="e">
        <f>VLOOKUP(A45,#REF!,COLUMN(#REF!))</f>
        <v>#REF!</v>
      </c>
      <c r="I46" s="3" t="e">
        <f>数据!#REF!*0.01</f>
        <v>#REF!</v>
      </c>
      <c r="J46" s="6" t="e">
        <f t="shared" si="1"/>
        <v>#REF!</v>
      </c>
      <c r="K46" s="2" t="e">
        <f>CORREL(#REF!,数据!#REF!)</f>
        <v>#REF!</v>
      </c>
      <c r="L46" t="e">
        <f>CORREL(#REF!,数据!#REF!)</f>
        <v>#REF!</v>
      </c>
      <c r="N46" s="10" t="e">
        <f>数据!B48/数据!#REF!</f>
        <v>#REF!</v>
      </c>
      <c r="O46" s="10" t="e">
        <f>数据!C48/数据!#REF!</f>
        <v>#REF!</v>
      </c>
      <c r="P46" s="10" t="e">
        <f>数据!#REF!/数据!#REF!</f>
        <v>#REF!</v>
      </c>
      <c r="Q46" s="2"/>
      <c r="R46" s="2"/>
      <c r="S46" s="2"/>
    </row>
    <row r="47" spans="1:19" x14ac:dyDescent="0.15">
      <c r="A47" s="8">
        <f>数据!A50</f>
        <v>37560</v>
      </c>
      <c r="B47" s="3">
        <f>1/数据!E49</f>
        <v>7.737782042155437E-4</v>
      </c>
      <c r="C47" s="3" t="e">
        <f>0.01*数据!#REF!</f>
        <v>#REF!</v>
      </c>
      <c r="D47" s="3" t="e">
        <f>数据!#REF!</f>
        <v>#REF!</v>
      </c>
      <c r="E47" s="3" t="e">
        <f>数据!#REF!*0.01</f>
        <v>#REF!</v>
      </c>
      <c r="F47" s="3" t="e">
        <f t="shared" si="0"/>
        <v>#REF!</v>
      </c>
      <c r="G47" s="2" t="e">
        <f>数据!#REF!/数据!#REF!</f>
        <v>#REF!</v>
      </c>
      <c r="H47" s="9" t="e">
        <f>VLOOKUP(A46,#REF!,COLUMN(#REF!))</f>
        <v>#REF!</v>
      </c>
      <c r="I47" s="3" t="e">
        <f>数据!#REF!*0.01</f>
        <v>#REF!</v>
      </c>
      <c r="J47" s="6" t="e">
        <f t="shared" si="1"/>
        <v>#REF!</v>
      </c>
      <c r="K47" s="2" t="e">
        <f>CORREL(#REF!,数据!#REF!)</f>
        <v>#REF!</v>
      </c>
      <c r="L47" t="e">
        <f>CORREL(#REF!,数据!#REF!)</f>
        <v>#REF!</v>
      </c>
      <c r="N47" s="10" t="e">
        <f>数据!B49/数据!#REF!</f>
        <v>#REF!</v>
      </c>
      <c r="O47" s="10" t="e">
        <f>数据!C49/数据!#REF!</f>
        <v>#REF!</v>
      </c>
      <c r="P47" s="10" t="e">
        <f>数据!#REF!/数据!#REF!</f>
        <v>#REF!</v>
      </c>
      <c r="Q47" s="2"/>
      <c r="R47" s="2"/>
      <c r="S47" s="2"/>
    </row>
    <row r="48" spans="1:19" x14ac:dyDescent="0.15">
      <c r="A48" s="8">
        <f>数据!A51</f>
        <v>37589</v>
      </c>
      <c r="B48" s="3">
        <f>1/数据!E50</f>
        <v>7.824358793796849E-4</v>
      </c>
      <c r="C48" s="3" t="e">
        <f>0.01*数据!#REF!</f>
        <v>#REF!</v>
      </c>
      <c r="D48" s="3" t="e">
        <f>数据!#REF!</f>
        <v>#REF!</v>
      </c>
      <c r="E48" s="3" t="e">
        <f>数据!#REF!*0.01</f>
        <v>#REF!</v>
      </c>
      <c r="F48" s="3" t="e">
        <f t="shared" si="0"/>
        <v>#REF!</v>
      </c>
      <c r="G48" s="2" t="e">
        <f>数据!#REF!/数据!#REF!</f>
        <v>#REF!</v>
      </c>
      <c r="H48" s="9" t="e">
        <f>VLOOKUP(A47,#REF!,COLUMN(#REF!))</f>
        <v>#REF!</v>
      </c>
      <c r="I48" s="3" t="e">
        <f>数据!#REF!*0.01</f>
        <v>#REF!</v>
      </c>
      <c r="J48" s="6" t="e">
        <f t="shared" si="1"/>
        <v>#REF!</v>
      </c>
      <c r="K48" s="2" t="e">
        <f>CORREL(#REF!,数据!#REF!)</f>
        <v>#REF!</v>
      </c>
      <c r="L48" t="e">
        <f>CORREL(#REF!,数据!#REF!)</f>
        <v>#REF!</v>
      </c>
      <c r="N48" s="10" t="e">
        <f>数据!B50/数据!#REF!</f>
        <v>#REF!</v>
      </c>
      <c r="O48" s="10" t="e">
        <f>数据!C50/数据!#REF!</f>
        <v>#REF!</v>
      </c>
      <c r="P48" s="10" t="e">
        <f>数据!#REF!/数据!#REF!</f>
        <v>#REF!</v>
      </c>
      <c r="Q48" s="2"/>
      <c r="R48" s="2"/>
      <c r="S48" s="2"/>
    </row>
    <row r="49" spans="1:19" x14ac:dyDescent="0.15">
      <c r="A49" s="8">
        <f>数据!A52</f>
        <v>37621</v>
      </c>
      <c r="B49" s="3">
        <f>1/数据!E51</f>
        <v>7.9026394815868495E-4</v>
      </c>
      <c r="C49" s="3" t="e">
        <f>0.01*数据!#REF!</f>
        <v>#REF!</v>
      </c>
      <c r="D49" s="3" t="e">
        <f>数据!#REF!</f>
        <v>#REF!</v>
      </c>
      <c r="E49" s="3" t="e">
        <f>数据!#REF!*0.01</f>
        <v>#REF!</v>
      </c>
      <c r="F49" s="3" t="e">
        <f t="shared" si="0"/>
        <v>#REF!</v>
      </c>
      <c r="G49" s="2" t="e">
        <f>数据!#REF!/数据!#REF!</f>
        <v>#REF!</v>
      </c>
      <c r="H49" s="9" t="e">
        <f>VLOOKUP(A48,#REF!,COLUMN(#REF!))</f>
        <v>#REF!</v>
      </c>
      <c r="I49" s="3" t="e">
        <f>数据!#REF!*0.01</f>
        <v>#REF!</v>
      </c>
      <c r="J49" s="6" t="e">
        <f t="shared" si="1"/>
        <v>#REF!</v>
      </c>
      <c r="K49" s="2" t="e">
        <f>CORREL(#REF!,数据!#REF!)</f>
        <v>#REF!</v>
      </c>
      <c r="L49" t="e">
        <f>CORREL(#REF!,数据!#REF!)</f>
        <v>#REF!</v>
      </c>
      <c r="N49" s="10" t="e">
        <f>数据!B51/数据!#REF!</f>
        <v>#REF!</v>
      </c>
      <c r="O49" s="10" t="e">
        <f>数据!C51/数据!#REF!</f>
        <v>#REF!</v>
      </c>
      <c r="P49" s="10" t="e">
        <f>数据!#REF!/数据!#REF!</f>
        <v>#REF!</v>
      </c>
      <c r="Q49" s="2"/>
      <c r="R49" s="2"/>
      <c r="S49" s="2"/>
    </row>
    <row r="50" spans="1:19" x14ac:dyDescent="0.15">
      <c r="A50" s="8">
        <f>数据!A53</f>
        <v>37652</v>
      </c>
      <c r="B50" s="3">
        <f>1/数据!E52</f>
        <v>7.7024986905752232E-4</v>
      </c>
      <c r="C50" s="3" t="e">
        <f>0.01*数据!#REF!</f>
        <v>#REF!</v>
      </c>
      <c r="D50" s="3" t="e">
        <f>数据!#REF!</f>
        <v>#REF!</v>
      </c>
      <c r="E50" s="3" t="e">
        <f>数据!#REF!*0.01</f>
        <v>#REF!</v>
      </c>
      <c r="F50" s="3" t="e">
        <f t="shared" si="0"/>
        <v>#REF!</v>
      </c>
      <c r="G50" s="2" t="e">
        <f>数据!#REF!/数据!#REF!</f>
        <v>#REF!</v>
      </c>
      <c r="H50" s="9" t="e">
        <f>VLOOKUP(A49,#REF!,COLUMN(#REF!))</f>
        <v>#REF!</v>
      </c>
      <c r="I50" s="3" t="e">
        <f>数据!#REF!*0.01</f>
        <v>#REF!</v>
      </c>
      <c r="J50" s="6" t="e">
        <f t="shared" si="1"/>
        <v>#REF!</v>
      </c>
      <c r="K50" s="2" t="e">
        <f>CORREL(#REF!,数据!#REF!)</f>
        <v>#REF!</v>
      </c>
      <c r="L50" t="e">
        <f>CORREL(#REF!,数据!#REF!)</f>
        <v>#REF!</v>
      </c>
      <c r="N50" s="10" t="e">
        <f>数据!B52/数据!#REF!</f>
        <v>#REF!</v>
      </c>
      <c r="O50" s="10" t="e">
        <f>数据!C52/数据!#REF!</f>
        <v>#REF!</v>
      </c>
      <c r="P50" s="10" t="e">
        <f>数据!#REF!/数据!#REF!</f>
        <v>#REF!</v>
      </c>
      <c r="Q50" s="2"/>
      <c r="R50" s="2"/>
      <c r="S50" s="2"/>
    </row>
    <row r="51" spans="1:19" x14ac:dyDescent="0.15">
      <c r="A51" s="8">
        <f>数据!A54</f>
        <v>37680</v>
      </c>
      <c r="B51" s="3">
        <f>1/数据!E53</f>
        <v>7.7260049600951853E-4</v>
      </c>
      <c r="C51" s="3" t="e">
        <f>0.01*数据!#REF!</f>
        <v>#REF!</v>
      </c>
      <c r="D51" s="3" t="e">
        <f>数据!#REF!</f>
        <v>#REF!</v>
      </c>
      <c r="E51" s="3" t="e">
        <f>数据!#REF!*0.01</f>
        <v>#REF!</v>
      </c>
      <c r="F51" s="3" t="e">
        <f t="shared" si="0"/>
        <v>#REF!</v>
      </c>
      <c r="G51" s="2" t="e">
        <f>数据!#REF!/数据!#REF!</f>
        <v>#REF!</v>
      </c>
      <c r="H51" s="9" t="e">
        <f>VLOOKUP(A50,#REF!,COLUMN(#REF!))</f>
        <v>#REF!</v>
      </c>
      <c r="I51" s="3" t="e">
        <f>数据!#REF!*0.01</f>
        <v>#REF!</v>
      </c>
      <c r="J51" s="6" t="e">
        <f t="shared" si="1"/>
        <v>#REF!</v>
      </c>
      <c r="K51" s="2" t="e">
        <f>CORREL(#REF!,数据!#REF!)</f>
        <v>#REF!</v>
      </c>
      <c r="L51" t="e">
        <f>CORREL(#REF!,数据!#REF!)</f>
        <v>#REF!</v>
      </c>
      <c r="N51" s="10" t="e">
        <f>数据!B53/数据!#REF!</f>
        <v>#REF!</v>
      </c>
      <c r="O51" s="10" t="e">
        <f>数据!C53/数据!#REF!</f>
        <v>#REF!</v>
      </c>
      <c r="P51" s="10" t="e">
        <f>数据!#REF!/数据!#REF!</f>
        <v>#REF!</v>
      </c>
      <c r="Q51" s="2"/>
      <c r="R51" s="2"/>
      <c r="S51" s="2"/>
    </row>
    <row r="52" spans="1:19" x14ac:dyDescent="0.15">
      <c r="A52" s="8">
        <f>数据!A55</f>
        <v>37711</v>
      </c>
      <c r="B52" s="3">
        <f>1/数据!E54</f>
        <v>7.595321282090233E-4</v>
      </c>
      <c r="C52" s="3" t="e">
        <f>0.01*数据!#REF!</f>
        <v>#REF!</v>
      </c>
      <c r="D52" s="3" t="e">
        <f>数据!#REF!</f>
        <v>#REF!</v>
      </c>
      <c r="E52" s="3" t="e">
        <f>数据!#REF!*0.01</f>
        <v>#REF!</v>
      </c>
      <c r="F52" s="3" t="e">
        <f t="shared" si="0"/>
        <v>#REF!</v>
      </c>
      <c r="G52" s="2" t="e">
        <f>数据!#REF!/数据!#REF!</f>
        <v>#REF!</v>
      </c>
      <c r="H52" s="9" t="e">
        <f>VLOOKUP(A51,#REF!,COLUMN(#REF!))</f>
        <v>#REF!</v>
      </c>
      <c r="I52" s="3" t="e">
        <f>数据!#REF!*0.01</f>
        <v>#REF!</v>
      </c>
      <c r="J52" s="6" t="e">
        <f t="shared" si="1"/>
        <v>#REF!</v>
      </c>
      <c r="K52" s="2" t="e">
        <f>CORREL(#REF!,数据!#REF!)</f>
        <v>#REF!</v>
      </c>
      <c r="L52" t="e">
        <f>CORREL(#REF!,数据!#REF!)</f>
        <v>#REF!</v>
      </c>
      <c r="N52" s="10" t="e">
        <f>数据!B54/数据!#REF!</f>
        <v>#REF!</v>
      </c>
      <c r="O52" s="10" t="e">
        <f>数据!C54/数据!#REF!</f>
        <v>#REF!</v>
      </c>
      <c r="P52" s="10" t="e">
        <f>数据!#REF!/数据!#REF!</f>
        <v>#REF!</v>
      </c>
      <c r="Q52" s="2"/>
      <c r="R52" s="2"/>
      <c r="S52" s="2"/>
    </row>
    <row r="53" spans="1:19" x14ac:dyDescent="0.15">
      <c r="A53" s="8">
        <f>数据!A56</f>
        <v>37741</v>
      </c>
      <c r="B53" s="3">
        <f>1/数据!E55</f>
        <v>7.6270669351394238E-4</v>
      </c>
      <c r="C53" s="3" t="e">
        <f>0.01*数据!#REF!</f>
        <v>#REF!</v>
      </c>
      <c r="D53" s="3" t="e">
        <f>数据!#REF!</f>
        <v>#REF!</v>
      </c>
      <c r="E53" s="3" t="e">
        <f>数据!#REF!*0.01</f>
        <v>#REF!</v>
      </c>
      <c r="F53" s="3" t="e">
        <f t="shared" si="0"/>
        <v>#REF!</v>
      </c>
      <c r="G53" s="2" t="e">
        <f>数据!#REF!/数据!#REF!</f>
        <v>#REF!</v>
      </c>
      <c r="H53" s="9" t="e">
        <f>VLOOKUP(A52,#REF!,COLUMN(#REF!))</f>
        <v>#REF!</v>
      </c>
      <c r="I53" s="3" t="e">
        <f>数据!#REF!*0.01</f>
        <v>#REF!</v>
      </c>
      <c r="J53" s="6" t="e">
        <f t="shared" si="1"/>
        <v>#REF!</v>
      </c>
      <c r="K53" s="2" t="e">
        <f>CORREL(#REF!,数据!#REF!)</f>
        <v>#REF!</v>
      </c>
      <c r="L53" t="e">
        <f>CORREL(#REF!,数据!#REF!)</f>
        <v>#REF!</v>
      </c>
      <c r="N53" s="10" t="e">
        <f>数据!B55/数据!#REF!</f>
        <v>#REF!</v>
      </c>
      <c r="O53" s="10" t="e">
        <f>数据!C55/数据!#REF!</f>
        <v>#REF!</v>
      </c>
      <c r="P53" s="10" t="e">
        <f>数据!#REF!/数据!#REF!</f>
        <v>#REF!</v>
      </c>
      <c r="Q53" s="2"/>
      <c r="R53" s="2"/>
      <c r="S53" s="2"/>
    </row>
    <row r="54" spans="1:19" x14ac:dyDescent="0.15">
      <c r="A54" s="8">
        <f>数据!A57</f>
        <v>37771</v>
      </c>
      <c r="B54" s="3">
        <f>1/数据!E56</f>
        <v>7.5917462534732237E-4</v>
      </c>
      <c r="C54" s="3" t="e">
        <f>0.01*数据!#REF!</f>
        <v>#REF!</v>
      </c>
      <c r="D54" s="3" t="e">
        <f>数据!#REF!</f>
        <v>#REF!</v>
      </c>
      <c r="E54" s="3" t="e">
        <f>数据!#REF!*0.01</f>
        <v>#REF!</v>
      </c>
      <c r="F54" s="3" t="e">
        <f t="shared" si="0"/>
        <v>#REF!</v>
      </c>
      <c r="G54" s="2" t="e">
        <f>数据!#REF!/数据!#REF!</f>
        <v>#REF!</v>
      </c>
      <c r="H54" s="9" t="e">
        <f>VLOOKUP(A53,#REF!,COLUMN(#REF!))</f>
        <v>#REF!</v>
      </c>
      <c r="I54" s="3" t="e">
        <f>数据!#REF!*0.01</f>
        <v>#REF!</v>
      </c>
      <c r="J54" s="6" t="e">
        <f t="shared" si="1"/>
        <v>#REF!</v>
      </c>
      <c r="K54" s="2" t="e">
        <f>CORREL(#REF!,数据!#REF!)</f>
        <v>#REF!</v>
      </c>
      <c r="L54" t="e">
        <f>CORREL(#REF!,数据!#REF!)</f>
        <v>#REF!</v>
      </c>
      <c r="N54" s="10" t="e">
        <f>数据!B56/数据!#REF!</f>
        <v>#REF!</v>
      </c>
      <c r="O54" s="10" t="e">
        <f>数据!C56/数据!#REF!</f>
        <v>#REF!</v>
      </c>
      <c r="P54" s="10" t="e">
        <f>数据!#REF!/数据!#REF!</f>
        <v>#REF!</v>
      </c>
      <c r="Q54" s="2"/>
      <c r="R54" s="2"/>
      <c r="S54" s="2"/>
    </row>
    <row r="55" spans="1:19" x14ac:dyDescent="0.15">
      <c r="A55" s="8">
        <f>数据!A58</f>
        <v>37802</v>
      </c>
      <c r="B55" s="3">
        <f>1/数据!E57</f>
        <v>7.3789302026992126E-4</v>
      </c>
      <c r="C55" s="3" t="e">
        <f>0.01*数据!#REF!</f>
        <v>#REF!</v>
      </c>
      <c r="D55" s="3" t="e">
        <f>数据!#REF!</f>
        <v>#REF!</v>
      </c>
      <c r="E55" s="3" t="e">
        <f>数据!#REF!*0.01</f>
        <v>#REF!</v>
      </c>
      <c r="F55" s="3" t="e">
        <f t="shared" si="0"/>
        <v>#REF!</v>
      </c>
      <c r="G55" s="2" t="e">
        <f>数据!#REF!/数据!#REF!</f>
        <v>#REF!</v>
      </c>
      <c r="H55" s="9" t="e">
        <f>VLOOKUP(A54,#REF!,COLUMN(#REF!))</f>
        <v>#REF!</v>
      </c>
      <c r="I55" s="3" t="e">
        <f>数据!#REF!*0.01</f>
        <v>#REF!</v>
      </c>
      <c r="J55" s="6" t="e">
        <f t="shared" si="1"/>
        <v>#REF!</v>
      </c>
      <c r="K55" s="2" t="e">
        <f>CORREL(#REF!,数据!#REF!)</f>
        <v>#REF!</v>
      </c>
      <c r="L55" t="e">
        <f>CORREL(#REF!,数据!#REF!)</f>
        <v>#REF!</v>
      </c>
      <c r="N55" s="10" t="e">
        <f>数据!B57/数据!#REF!</f>
        <v>#REF!</v>
      </c>
      <c r="O55" s="10" t="e">
        <f>数据!C57/数据!#REF!</f>
        <v>#REF!</v>
      </c>
      <c r="P55" s="10" t="e">
        <f>数据!#REF!/数据!#REF!</f>
        <v>#REF!</v>
      </c>
      <c r="Q55" s="2"/>
      <c r="R55" s="2"/>
      <c r="S55" s="2"/>
    </row>
    <row r="56" spans="1:19" x14ac:dyDescent="0.15">
      <c r="A56" s="8">
        <f>数据!A59</f>
        <v>37833</v>
      </c>
      <c r="B56" s="3">
        <f>1/数据!E58</f>
        <v>7.4244010364463847E-4</v>
      </c>
      <c r="C56" s="3" t="e">
        <f>0.01*数据!#REF!</f>
        <v>#REF!</v>
      </c>
      <c r="D56" s="3" t="e">
        <f>数据!#REF!</f>
        <v>#REF!</v>
      </c>
      <c r="E56" s="3" t="e">
        <f>数据!#REF!*0.01</f>
        <v>#REF!</v>
      </c>
      <c r="F56" s="3" t="e">
        <f t="shared" si="0"/>
        <v>#REF!</v>
      </c>
      <c r="G56" s="2" t="e">
        <f>数据!#REF!/数据!#REF!</f>
        <v>#REF!</v>
      </c>
      <c r="H56" s="9" t="e">
        <f>VLOOKUP(A55,#REF!,COLUMN(#REF!))</f>
        <v>#REF!</v>
      </c>
      <c r="I56" s="3" t="e">
        <f>数据!#REF!*0.01</f>
        <v>#REF!</v>
      </c>
      <c r="J56" s="6" t="e">
        <f t="shared" si="1"/>
        <v>#REF!</v>
      </c>
      <c r="K56" s="2" t="e">
        <f>CORREL(#REF!,数据!#REF!)</f>
        <v>#REF!</v>
      </c>
      <c r="L56" t="e">
        <f>CORREL(#REF!,数据!#REF!)</f>
        <v>#REF!</v>
      </c>
      <c r="N56" s="10" t="e">
        <f>数据!B58/数据!#REF!</f>
        <v>#REF!</v>
      </c>
      <c r="O56" s="10" t="e">
        <f>数据!C58/数据!#REF!</f>
        <v>#REF!</v>
      </c>
      <c r="P56" s="10" t="e">
        <f>数据!#REF!/数据!#REF!</f>
        <v>#REF!</v>
      </c>
      <c r="Q56" s="2"/>
      <c r="R56" s="2"/>
      <c r="S56" s="2"/>
    </row>
    <row r="57" spans="1:19" x14ac:dyDescent="0.15">
      <c r="A57" s="8">
        <f>数据!A60</f>
        <v>37862</v>
      </c>
      <c r="B57" s="3">
        <f>1/数据!E59</f>
        <v>7.7654824305960007E-4</v>
      </c>
      <c r="C57" s="3" t="e">
        <f>0.01*数据!#REF!</f>
        <v>#REF!</v>
      </c>
      <c r="D57" s="3" t="e">
        <f>数据!#REF!</f>
        <v>#REF!</v>
      </c>
      <c r="E57" s="3" t="e">
        <f>数据!#REF!*0.01</f>
        <v>#REF!</v>
      </c>
      <c r="F57" s="3" t="e">
        <f t="shared" si="0"/>
        <v>#REF!</v>
      </c>
      <c r="G57" s="2" t="e">
        <f>数据!#REF!/数据!#REF!</f>
        <v>#REF!</v>
      </c>
      <c r="H57" s="9" t="e">
        <f>VLOOKUP(A56,#REF!,COLUMN(#REF!))</f>
        <v>#REF!</v>
      </c>
      <c r="I57" s="3" t="e">
        <f>数据!#REF!*0.01</f>
        <v>#REF!</v>
      </c>
      <c r="J57" s="6" t="e">
        <f t="shared" si="1"/>
        <v>#REF!</v>
      </c>
      <c r="K57" s="2" t="e">
        <f>CORREL(#REF!,数据!#REF!)</f>
        <v>#REF!</v>
      </c>
      <c r="L57" t="e">
        <f>CORREL(#REF!,数据!#REF!)</f>
        <v>#REF!</v>
      </c>
      <c r="N57" s="10" t="e">
        <f>数据!B59/数据!#REF!</f>
        <v>#REF!</v>
      </c>
      <c r="O57" s="10" t="e">
        <f>数据!C59/数据!#REF!</f>
        <v>#REF!</v>
      </c>
      <c r="P57" s="10" t="e">
        <f>数据!#REF!/数据!#REF!</f>
        <v>#REF!</v>
      </c>
      <c r="Q57" s="2"/>
      <c r="R57" s="2"/>
      <c r="S57" s="2"/>
    </row>
    <row r="58" spans="1:19" x14ac:dyDescent="0.15">
      <c r="A58" s="8">
        <f>数据!A61</f>
        <v>37894</v>
      </c>
      <c r="B58" s="3">
        <f>1/数据!E60</f>
        <v>7.7196828754274769E-4</v>
      </c>
      <c r="C58" s="3" t="e">
        <f>0.01*数据!#REF!</f>
        <v>#REF!</v>
      </c>
      <c r="D58" s="3" t="e">
        <f>数据!#REF!</f>
        <v>#REF!</v>
      </c>
      <c r="E58" s="3" t="e">
        <f>数据!#REF!*0.01</f>
        <v>#REF!</v>
      </c>
      <c r="F58" s="3" t="e">
        <f t="shared" si="0"/>
        <v>#REF!</v>
      </c>
      <c r="G58" s="2" t="e">
        <f>数据!#REF!/数据!#REF!</f>
        <v>#REF!</v>
      </c>
      <c r="H58" s="9" t="e">
        <f>VLOOKUP(A57,#REF!,COLUMN(#REF!))</f>
        <v>#REF!</v>
      </c>
      <c r="I58" s="3" t="e">
        <f>数据!#REF!*0.01</f>
        <v>#REF!</v>
      </c>
      <c r="J58" s="6" t="e">
        <f t="shared" si="1"/>
        <v>#REF!</v>
      </c>
      <c r="K58" s="2" t="e">
        <f>CORREL(#REF!,数据!#REF!)</f>
        <v>#REF!</v>
      </c>
      <c r="L58" t="e">
        <f>CORREL(#REF!,数据!#REF!)</f>
        <v>#REF!</v>
      </c>
      <c r="N58" s="10" t="e">
        <f>数据!B60/数据!#REF!</f>
        <v>#REF!</v>
      </c>
      <c r="O58" s="10" t="e">
        <f>数据!C60/数据!#REF!</f>
        <v>#REF!</v>
      </c>
      <c r="P58" s="10" t="e">
        <f>数据!#REF!/数据!#REF!</f>
        <v>#REF!</v>
      </c>
      <c r="Q58" s="2"/>
      <c r="R58" s="2"/>
      <c r="S58" s="2"/>
    </row>
    <row r="59" spans="1:19" x14ac:dyDescent="0.15">
      <c r="A59" s="8">
        <f>数据!A62</f>
        <v>37925</v>
      </c>
      <c r="B59" s="3">
        <f>1/数据!E61</f>
        <v>7.4937240061448537E-4</v>
      </c>
      <c r="C59" s="3" t="e">
        <f>0.01*数据!#REF!</f>
        <v>#REF!</v>
      </c>
      <c r="D59" s="3" t="e">
        <f>数据!#REF!</f>
        <v>#REF!</v>
      </c>
      <c r="E59" s="3" t="e">
        <f>数据!#REF!*0.01</f>
        <v>#REF!</v>
      </c>
      <c r="F59" s="3" t="e">
        <f t="shared" si="0"/>
        <v>#REF!</v>
      </c>
      <c r="G59" s="2" t="e">
        <f>数据!#REF!/数据!#REF!</f>
        <v>#REF!</v>
      </c>
      <c r="H59" s="9" t="e">
        <f>VLOOKUP(A58,#REF!,COLUMN(#REF!))</f>
        <v>#REF!</v>
      </c>
      <c r="I59" s="3" t="e">
        <f>数据!#REF!*0.01</f>
        <v>#REF!</v>
      </c>
      <c r="J59" s="6" t="e">
        <f t="shared" si="1"/>
        <v>#REF!</v>
      </c>
      <c r="K59" s="2" t="e">
        <f>CORREL(#REF!,数据!#REF!)</f>
        <v>#REF!</v>
      </c>
      <c r="L59" t="e">
        <f>CORREL(#REF!,数据!#REF!)</f>
        <v>#REF!</v>
      </c>
      <c r="N59" s="10" t="e">
        <f>数据!B61/数据!#REF!</f>
        <v>#REF!</v>
      </c>
      <c r="O59" s="10" t="e">
        <f>数据!C61/数据!#REF!</f>
        <v>#REF!</v>
      </c>
      <c r="P59" s="10" t="e">
        <f>数据!#REF!/数据!#REF!</f>
        <v>#REF!</v>
      </c>
      <c r="Q59" s="2"/>
      <c r="R59" s="2"/>
      <c r="S59" s="2"/>
    </row>
    <row r="60" spans="1:19" x14ac:dyDescent="0.15">
      <c r="A60" s="8">
        <f>数据!A63</f>
        <v>37953</v>
      </c>
      <c r="B60" s="3">
        <f>1/数据!E62</f>
        <v>7.6098288549490526E-4</v>
      </c>
      <c r="C60" s="3" t="e">
        <f>0.01*数据!#REF!</f>
        <v>#REF!</v>
      </c>
      <c r="D60" s="3" t="e">
        <f>数据!#REF!</f>
        <v>#REF!</v>
      </c>
      <c r="E60" s="3" t="e">
        <f>数据!#REF!*0.01</f>
        <v>#REF!</v>
      </c>
      <c r="F60" s="3" t="e">
        <f t="shared" si="0"/>
        <v>#REF!</v>
      </c>
      <c r="G60" s="2" t="e">
        <f>数据!#REF!/数据!#REF!</f>
        <v>#REF!</v>
      </c>
      <c r="H60" s="9" t="e">
        <f>VLOOKUP(A59,#REF!,COLUMN(#REF!))</f>
        <v>#REF!</v>
      </c>
      <c r="I60" s="3" t="e">
        <f>数据!#REF!*0.01</f>
        <v>#REF!</v>
      </c>
      <c r="J60" s="6" t="e">
        <f t="shared" si="1"/>
        <v>#REF!</v>
      </c>
      <c r="K60" s="2" t="e">
        <f>CORREL(#REF!,数据!#REF!)</f>
        <v>#REF!</v>
      </c>
      <c r="L60" t="e">
        <f>CORREL(#REF!,数据!#REF!)</f>
        <v>#REF!</v>
      </c>
      <c r="N60" s="10" t="e">
        <f>数据!B62/数据!#REF!</f>
        <v>#REF!</v>
      </c>
      <c r="O60" s="10" t="e">
        <f>数据!C62/数据!#REF!</f>
        <v>#REF!</v>
      </c>
      <c r="P60" s="10" t="e">
        <f>数据!#REF!/数据!#REF!</f>
        <v>#REF!</v>
      </c>
      <c r="Q60" s="2"/>
      <c r="R60" s="2"/>
      <c r="S60" s="2"/>
    </row>
    <row r="61" spans="1:19" x14ac:dyDescent="0.15">
      <c r="A61" s="8">
        <f>数据!A64</f>
        <v>37986</v>
      </c>
      <c r="B61" s="3">
        <f>1/数据!E63</f>
        <v>7.6003435355278062E-4</v>
      </c>
      <c r="C61" s="3" t="e">
        <f>0.01*数据!#REF!</f>
        <v>#REF!</v>
      </c>
      <c r="D61" s="3" t="e">
        <f>数据!#REF!</f>
        <v>#REF!</v>
      </c>
      <c r="E61" s="3" t="e">
        <f>数据!#REF!*0.01</f>
        <v>#REF!</v>
      </c>
      <c r="F61" s="3" t="e">
        <f t="shared" si="0"/>
        <v>#REF!</v>
      </c>
      <c r="G61" s="2" t="e">
        <f>数据!#REF!/数据!#REF!</f>
        <v>#REF!</v>
      </c>
      <c r="H61" s="9" t="e">
        <f>VLOOKUP(A60,#REF!,COLUMN(#REF!))</f>
        <v>#REF!</v>
      </c>
      <c r="I61" s="3" t="e">
        <f>数据!#REF!*0.01</f>
        <v>#REF!</v>
      </c>
      <c r="J61" s="6" t="e">
        <f t="shared" si="1"/>
        <v>#REF!</v>
      </c>
      <c r="K61" s="2" t="e">
        <f>CORREL(#REF!,数据!#REF!)</f>
        <v>#REF!</v>
      </c>
      <c r="L61" t="e">
        <f>CORREL(#REF!,数据!#REF!)</f>
        <v>#REF!</v>
      </c>
      <c r="N61" s="10" t="e">
        <f>数据!B63/数据!#REF!</f>
        <v>#REF!</v>
      </c>
      <c r="O61" s="10" t="e">
        <f>数据!C63/数据!#REF!</f>
        <v>#REF!</v>
      </c>
      <c r="P61" s="10" t="e">
        <f>数据!#REF!/数据!#REF!</f>
        <v>#REF!</v>
      </c>
      <c r="Q61" s="2"/>
      <c r="R61" s="2"/>
      <c r="S61" s="2"/>
    </row>
    <row r="62" spans="1:19" x14ac:dyDescent="0.15">
      <c r="A62" s="8">
        <f>数据!A65</f>
        <v>38016</v>
      </c>
      <c r="B62" s="3">
        <f>1/数据!E64</f>
        <v>7.5336376922961019E-4</v>
      </c>
      <c r="C62" s="3" t="e">
        <f>0.01*数据!#REF!</f>
        <v>#REF!</v>
      </c>
      <c r="D62" s="3" t="e">
        <f>数据!#REF!</f>
        <v>#REF!</v>
      </c>
      <c r="E62" s="3" t="e">
        <f>数据!#REF!*0.01</f>
        <v>#REF!</v>
      </c>
      <c r="F62" s="3" t="e">
        <f t="shared" si="0"/>
        <v>#REF!</v>
      </c>
      <c r="G62" s="2" t="e">
        <f>数据!#REF!/数据!#REF!</f>
        <v>#REF!</v>
      </c>
      <c r="H62" s="9" t="e">
        <f>VLOOKUP(A61,#REF!,COLUMN(#REF!))</f>
        <v>#REF!</v>
      </c>
      <c r="I62" s="3" t="e">
        <f>数据!#REF!*0.01</f>
        <v>#REF!</v>
      </c>
      <c r="J62" s="6" t="e">
        <f t="shared" si="1"/>
        <v>#REF!</v>
      </c>
      <c r="K62" s="2" t="e">
        <f>CORREL(#REF!,数据!#REF!)</f>
        <v>#REF!</v>
      </c>
      <c r="L62" t="e">
        <f>CORREL(#REF!,数据!#REF!)</f>
        <v>#REF!</v>
      </c>
      <c r="N62" s="10" t="e">
        <f>数据!B64/数据!#REF!</f>
        <v>#REF!</v>
      </c>
      <c r="O62" s="10" t="e">
        <f>数据!C64/数据!#REF!</f>
        <v>#REF!</v>
      </c>
      <c r="P62" s="10" t="e">
        <f>数据!#REF!/数据!#REF!</f>
        <v>#REF!</v>
      </c>
      <c r="Q62" s="2"/>
      <c r="R62" s="2"/>
      <c r="S62" s="2"/>
    </row>
    <row r="63" spans="1:19" x14ac:dyDescent="0.15">
      <c r="A63" s="8">
        <f>数据!A66</f>
        <v>38044</v>
      </c>
      <c r="B63" s="3">
        <f>1/数据!E65</f>
        <v>7.4699893179152753E-4</v>
      </c>
      <c r="C63" s="3" t="e">
        <f>0.01*数据!#REF!</f>
        <v>#REF!</v>
      </c>
      <c r="D63" s="3" t="e">
        <f>数据!#REF!</f>
        <v>#REF!</v>
      </c>
      <c r="E63" s="3" t="e">
        <f>数据!#REF!*0.01</f>
        <v>#REF!</v>
      </c>
      <c r="F63" s="3" t="e">
        <f t="shared" si="0"/>
        <v>#REF!</v>
      </c>
      <c r="G63" s="2" t="e">
        <f>数据!#REF!/数据!#REF!</f>
        <v>#REF!</v>
      </c>
      <c r="H63" s="9" t="e">
        <f>VLOOKUP(A62,#REF!,COLUMN(#REF!))</f>
        <v>#REF!</v>
      </c>
      <c r="I63" s="3" t="e">
        <f>数据!#REF!*0.01</f>
        <v>#REF!</v>
      </c>
      <c r="J63" s="6" t="e">
        <f t="shared" si="1"/>
        <v>#REF!</v>
      </c>
      <c r="K63" s="2" t="e">
        <f>CORREL(#REF!,数据!#REF!)</f>
        <v>#REF!</v>
      </c>
      <c r="L63" t="e">
        <f>CORREL(#REF!,数据!#REF!)</f>
        <v>#REF!</v>
      </c>
      <c r="N63" s="10" t="e">
        <f>数据!B65/数据!#REF!</f>
        <v>#REF!</v>
      </c>
      <c r="O63" s="10" t="e">
        <f>数据!C65/数据!#REF!</f>
        <v>#REF!</v>
      </c>
      <c r="P63" s="10" t="e">
        <f>数据!#REF!/数据!#REF!</f>
        <v>#REF!</v>
      </c>
      <c r="Q63" s="2"/>
      <c r="R63" s="2"/>
      <c r="S63" s="2"/>
    </row>
    <row r="64" spans="1:19" x14ac:dyDescent="0.15">
      <c r="A64" s="8">
        <f>数据!A67</f>
        <v>38077</v>
      </c>
      <c r="B64" s="3">
        <f>1/数据!E66</f>
        <v>7.3785490821084944E-4</v>
      </c>
      <c r="C64" s="3" t="e">
        <f>0.01*数据!#REF!</f>
        <v>#REF!</v>
      </c>
      <c r="D64" s="3" t="e">
        <f>数据!#REF!</f>
        <v>#REF!</v>
      </c>
      <c r="E64" s="3" t="e">
        <f>数据!#REF!*0.01</f>
        <v>#REF!</v>
      </c>
      <c r="F64" s="3" t="e">
        <f t="shared" si="0"/>
        <v>#REF!</v>
      </c>
      <c r="G64" s="2" t="e">
        <f>数据!#REF!/数据!#REF!</f>
        <v>#REF!</v>
      </c>
      <c r="H64" s="9" t="e">
        <f>VLOOKUP(A63,#REF!,COLUMN(#REF!))</f>
        <v>#REF!</v>
      </c>
      <c r="I64" s="3" t="e">
        <f>数据!#REF!*0.01</f>
        <v>#REF!</v>
      </c>
      <c r="J64" s="6" t="e">
        <f t="shared" si="1"/>
        <v>#REF!</v>
      </c>
      <c r="K64" s="2" t="e">
        <f>CORREL(#REF!,数据!#REF!)</f>
        <v>#REF!</v>
      </c>
      <c r="L64" t="e">
        <f>CORREL(#REF!,数据!#REF!)</f>
        <v>#REF!</v>
      </c>
      <c r="N64" s="10" t="e">
        <f>数据!B66/数据!#REF!</f>
        <v>#REF!</v>
      </c>
      <c r="O64" s="10" t="e">
        <f>数据!C66/数据!#REF!</f>
        <v>#REF!</v>
      </c>
      <c r="P64" s="10" t="e">
        <f>数据!#REF!/数据!#REF!</f>
        <v>#REF!</v>
      </c>
      <c r="Q64" s="2"/>
      <c r="R64" s="2"/>
      <c r="S64" s="2"/>
    </row>
    <row r="65" spans="1:19" x14ac:dyDescent="0.15">
      <c r="A65" s="8">
        <f>数据!A68</f>
        <v>38107</v>
      </c>
      <c r="B65" s="3">
        <f>1/数据!E67</f>
        <v>7.3099415204678359E-4</v>
      </c>
      <c r="C65" s="3" t="e">
        <f>0.01*数据!#REF!</f>
        <v>#REF!</v>
      </c>
      <c r="D65" s="3" t="e">
        <f>数据!#REF!</f>
        <v>#REF!</v>
      </c>
      <c r="E65" s="3" t="e">
        <f>数据!#REF!*0.01</f>
        <v>#REF!</v>
      </c>
      <c r="F65" s="3" t="e">
        <f t="shared" si="0"/>
        <v>#REF!</v>
      </c>
      <c r="G65" s="2" t="e">
        <f>数据!#REF!/数据!#REF!</f>
        <v>#REF!</v>
      </c>
      <c r="H65" s="9" t="e">
        <f>VLOOKUP(A64,#REF!,COLUMN(#REF!))</f>
        <v>#REF!</v>
      </c>
      <c r="I65" s="3" t="e">
        <f>数据!#REF!*0.01</f>
        <v>#REF!</v>
      </c>
      <c r="J65" s="6" t="e">
        <f t="shared" si="1"/>
        <v>#REF!</v>
      </c>
      <c r="K65" s="2" t="e">
        <f>CORREL(#REF!,数据!#REF!)</f>
        <v>#REF!</v>
      </c>
      <c r="L65" t="e">
        <f>CORREL(#REF!,数据!#REF!)</f>
        <v>#REF!</v>
      </c>
      <c r="N65" s="10" t="e">
        <f>数据!B67/数据!#REF!</f>
        <v>#REF!</v>
      </c>
      <c r="O65" s="10" t="e">
        <f>数据!C67/数据!#REF!</f>
        <v>#REF!</v>
      </c>
      <c r="P65" s="10" t="e">
        <f>数据!#REF!/数据!#REF!</f>
        <v>#REF!</v>
      </c>
      <c r="Q65" s="2"/>
      <c r="R65" s="2"/>
      <c r="S65" s="2"/>
    </row>
    <row r="66" spans="1:19" x14ac:dyDescent="0.15">
      <c r="A66" s="8">
        <f>数据!A69</f>
        <v>38138</v>
      </c>
      <c r="B66" s="3">
        <f>1/数据!E68</f>
        <v>7.5528700906344411E-4</v>
      </c>
      <c r="C66" s="3" t="e">
        <f>0.01*数据!#REF!</f>
        <v>#REF!</v>
      </c>
      <c r="D66" s="3" t="e">
        <f>数据!#REF!</f>
        <v>#REF!</v>
      </c>
      <c r="E66" s="3" t="e">
        <f>数据!#REF!*0.01</f>
        <v>#REF!</v>
      </c>
      <c r="F66" s="3" t="e">
        <f t="shared" ref="F66:F129" si="2">B66-C66</f>
        <v>#REF!</v>
      </c>
      <c r="G66" s="2" t="e">
        <f>数据!#REF!/数据!#REF!</f>
        <v>#REF!</v>
      </c>
      <c r="H66" s="9" t="e">
        <f>VLOOKUP(A65,#REF!,COLUMN(#REF!))</f>
        <v>#REF!</v>
      </c>
      <c r="I66" s="3" t="e">
        <f>数据!#REF!*0.01</f>
        <v>#REF!</v>
      </c>
      <c r="J66" s="6" t="e">
        <f t="shared" ref="J66:J129" si="3">I66-C66</f>
        <v>#REF!</v>
      </c>
      <c r="K66" s="2" t="e">
        <f>CORREL(#REF!,数据!#REF!)</f>
        <v>#REF!</v>
      </c>
      <c r="L66" t="e">
        <f>CORREL(#REF!,数据!#REF!)</f>
        <v>#REF!</v>
      </c>
      <c r="N66" s="10" t="e">
        <f>数据!B68/数据!#REF!</f>
        <v>#REF!</v>
      </c>
      <c r="O66" s="10" t="e">
        <f>数据!C68/数据!#REF!</f>
        <v>#REF!</v>
      </c>
      <c r="P66" s="10" t="e">
        <f>数据!#REF!/数据!#REF!</f>
        <v>#REF!</v>
      </c>
      <c r="Q66" s="2"/>
      <c r="R66" s="2"/>
      <c r="S66" s="2"/>
    </row>
    <row r="67" spans="1:19" x14ac:dyDescent="0.15">
      <c r="A67" s="8">
        <f>数据!A70</f>
        <v>38168</v>
      </c>
      <c r="B67" s="3">
        <f>1/数据!E69</f>
        <v>7.5789154571980746E-4</v>
      </c>
      <c r="C67" s="3" t="e">
        <f>0.01*数据!#REF!</f>
        <v>#REF!</v>
      </c>
      <c r="D67" s="3" t="e">
        <f>数据!#REF!</f>
        <v>#REF!</v>
      </c>
      <c r="E67" s="3" t="e">
        <f>数据!#REF!*0.01</f>
        <v>#REF!</v>
      </c>
      <c r="F67" s="3" t="e">
        <f t="shared" si="2"/>
        <v>#REF!</v>
      </c>
      <c r="G67" s="2" t="e">
        <f>数据!#REF!/数据!#REF!</f>
        <v>#REF!</v>
      </c>
      <c r="H67" s="9" t="e">
        <f>VLOOKUP(A66,#REF!,COLUMN(#REF!))</f>
        <v>#REF!</v>
      </c>
      <c r="I67" s="3" t="e">
        <f>数据!#REF!*0.01</f>
        <v>#REF!</v>
      </c>
      <c r="J67" s="6" t="e">
        <f t="shared" si="3"/>
        <v>#REF!</v>
      </c>
      <c r="K67" s="2" t="e">
        <f>CORREL(#REF!,数据!#REF!)</f>
        <v>#REF!</v>
      </c>
      <c r="L67" t="e">
        <f>CORREL(#REF!,数据!#REF!)</f>
        <v>#REF!</v>
      </c>
      <c r="N67" s="10" t="e">
        <f>数据!B69/数据!#REF!</f>
        <v>#REF!</v>
      </c>
      <c r="O67" s="10" t="e">
        <f>数据!C69/数据!#REF!</f>
        <v>#REF!</v>
      </c>
      <c r="P67" s="10" t="e">
        <f>数据!#REF!/数据!#REF!</f>
        <v>#REF!</v>
      </c>
      <c r="Q67" s="2"/>
      <c r="R67" s="2"/>
      <c r="S67" s="2"/>
    </row>
    <row r="68" spans="1:19" x14ac:dyDescent="0.15">
      <c r="A68" s="8">
        <f>数据!A71</f>
        <v>38198</v>
      </c>
      <c r="B68" s="3">
        <f>1/数据!E70</f>
        <v>7.5485940743536515E-4</v>
      </c>
      <c r="C68" s="3" t="e">
        <f>0.01*数据!#REF!</f>
        <v>#REF!</v>
      </c>
      <c r="D68" s="3" t="e">
        <f>数据!#REF!</f>
        <v>#REF!</v>
      </c>
      <c r="E68" s="3" t="e">
        <f>数据!#REF!*0.01</f>
        <v>#REF!</v>
      </c>
      <c r="F68" s="3" t="e">
        <f t="shared" si="2"/>
        <v>#REF!</v>
      </c>
      <c r="G68" s="2" t="e">
        <f>数据!#REF!/数据!#REF!</f>
        <v>#REF!</v>
      </c>
      <c r="H68" s="9" t="e">
        <f>VLOOKUP(A67,#REF!,COLUMN(#REF!))</f>
        <v>#REF!</v>
      </c>
      <c r="I68" s="3" t="e">
        <f>数据!#REF!*0.01</f>
        <v>#REF!</v>
      </c>
      <c r="J68" s="6" t="e">
        <f t="shared" si="3"/>
        <v>#REF!</v>
      </c>
      <c r="K68" s="2" t="e">
        <f>CORREL(#REF!,数据!#REF!)</f>
        <v>#REF!</v>
      </c>
      <c r="L68" t="e">
        <f>CORREL(#REF!,数据!#REF!)</f>
        <v>#REF!</v>
      </c>
      <c r="N68" s="10" t="e">
        <f>数据!B70/数据!#REF!</f>
        <v>#REF!</v>
      </c>
      <c r="O68" s="10" t="e">
        <f>数据!C70/数据!#REF!</f>
        <v>#REF!</v>
      </c>
      <c r="P68" s="10" t="e">
        <f>数据!#REF!/数据!#REF!</f>
        <v>#REF!</v>
      </c>
      <c r="Q68" s="2"/>
      <c r="R68" s="2"/>
      <c r="S68" s="2"/>
    </row>
    <row r="69" spans="1:19" x14ac:dyDescent="0.15">
      <c r="A69" s="8">
        <f>数据!A72</f>
        <v>38230</v>
      </c>
      <c r="B69" s="3">
        <f>1/数据!E71</f>
        <v>7.4774181970449244E-4</v>
      </c>
      <c r="C69" s="3" t="e">
        <f>0.01*数据!#REF!</f>
        <v>#REF!</v>
      </c>
      <c r="D69" s="3" t="e">
        <f>数据!#REF!</f>
        <v>#REF!</v>
      </c>
      <c r="E69" s="3" t="e">
        <f>数据!#REF!*0.01</f>
        <v>#REF!</v>
      </c>
      <c r="F69" s="3" t="e">
        <f t="shared" si="2"/>
        <v>#REF!</v>
      </c>
      <c r="G69" s="2" t="e">
        <f>数据!#REF!/数据!#REF!</f>
        <v>#REF!</v>
      </c>
      <c r="H69" s="9" t="e">
        <f>VLOOKUP(A68,#REF!,COLUMN(#REF!))</f>
        <v>#REF!</v>
      </c>
      <c r="I69" s="3" t="e">
        <f>数据!#REF!*0.01</f>
        <v>#REF!</v>
      </c>
      <c r="J69" s="6" t="e">
        <f t="shared" si="3"/>
        <v>#REF!</v>
      </c>
      <c r="K69" s="2" t="e">
        <f>CORREL(#REF!,数据!#REF!)</f>
        <v>#REF!</v>
      </c>
      <c r="L69" t="e">
        <f>CORREL(#REF!,数据!#REF!)</f>
        <v>#REF!</v>
      </c>
      <c r="N69" s="10" t="e">
        <f>数据!B71/数据!#REF!</f>
        <v>#REF!</v>
      </c>
      <c r="O69" s="10" t="e">
        <f>数据!C71/数据!#REF!</f>
        <v>#REF!</v>
      </c>
      <c r="P69" s="10" t="e">
        <f>数据!#REF!/数据!#REF!</f>
        <v>#REF!</v>
      </c>
      <c r="Q69" s="2"/>
      <c r="R69" s="2"/>
      <c r="S69" s="2"/>
    </row>
    <row r="70" spans="1:19" x14ac:dyDescent="0.15">
      <c r="A70" s="8">
        <f>数据!A73</f>
        <v>38260</v>
      </c>
      <c r="B70" s="3">
        <f>1/数据!E72</f>
        <v>7.32589998681338E-4</v>
      </c>
      <c r="C70" s="3" t="e">
        <f>0.01*数据!#REF!</f>
        <v>#REF!</v>
      </c>
      <c r="D70" s="3" t="e">
        <f>数据!#REF!</f>
        <v>#REF!</v>
      </c>
      <c r="E70" s="3" t="e">
        <f>数据!#REF!*0.01</f>
        <v>#REF!</v>
      </c>
      <c r="F70" s="3" t="e">
        <f t="shared" si="2"/>
        <v>#REF!</v>
      </c>
      <c r="G70" s="2" t="e">
        <f>数据!#REF!/数据!#REF!</f>
        <v>#REF!</v>
      </c>
      <c r="H70" s="9" t="e">
        <f>VLOOKUP(A69,#REF!,COLUMN(#REF!))</f>
        <v>#REF!</v>
      </c>
      <c r="I70" s="3" t="e">
        <f>数据!#REF!*0.01</f>
        <v>#REF!</v>
      </c>
      <c r="J70" s="6" t="e">
        <f t="shared" si="3"/>
        <v>#REF!</v>
      </c>
      <c r="K70" s="2" t="e">
        <f>CORREL(#REF!,数据!#REF!)</f>
        <v>#REF!</v>
      </c>
      <c r="L70" t="e">
        <f>CORREL(#REF!,数据!#REF!)</f>
        <v>#REF!</v>
      </c>
      <c r="N70" s="10" t="e">
        <f>数据!B72/数据!#REF!</f>
        <v>#REF!</v>
      </c>
      <c r="O70" s="10" t="e">
        <f>数据!C72/数据!#REF!</f>
        <v>#REF!</v>
      </c>
      <c r="P70" s="10" t="e">
        <f>数据!#REF!/数据!#REF!</f>
        <v>#REF!</v>
      </c>
      <c r="Q70" s="2"/>
      <c r="R70" s="2"/>
      <c r="S70" s="2"/>
    </row>
    <row r="71" spans="1:19" x14ac:dyDescent="0.15">
      <c r="A71" s="8">
        <f>数据!A74</f>
        <v>38289</v>
      </c>
      <c r="B71" s="3">
        <f>1/数据!E73</f>
        <v>7.3071105492755002E-4</v>
      </c>
      <c r="C71" s="3" t="e">
        <f>0.01*数据!#REF!</f>
        <v>#REF!</v>
      </c>
      <c r="D71" s="3" t="e">
        <f>数据!#REF!</f>
        <v>#REF!</v>
      </c>
      <c r="E71" s="3" t="e">
        <f>数据!#REF!*0.01</f>
        <v>#REF!</v>
      </c>
      <c r="F71" s="3" t="e">
        <f t="shared" si="2"/>
        <v>#REF!</v>
      </c>
      <c r="G71" s="2" t="e">
        <f>数据!#REF!/数据!#REF!</f>
        <v>#REF!</v>
      </c>
      <c r="H71" s="9" t="e">
        <f>VLOOKUP(A70,#REF!,COLUMN(#REF!))</f>
        <v>#REF!</v>
      </c>
      <c r="I71" s="3" t="e">
        <f>数据!#REF!*0.01</f>
        <v>#REF!</v>
      </c>
      <c r="J71" s="6" t="e">
        <f t="shared" si="3"/>
        <v>#REF!</v>
      </c>
      <c r="K71" s="2" t="e">
        <f>CORREL(#REF!,数据!#REF!)</f>
        <v>#REF!</v>
      </c>
      <c r="L71" t="e">
        <f>CORREL(#REF!,数据!#REF!)</f>
        <v>#REF!</v>
      </c>
      <c r="N71" s="10" t="e">
        <f>数据!B73/数据!#REF!</f>
        <v>#REF!</v>
      </c>
      <c r="O71" s="10" t="e">
        <f>数据!C73/数据!#REF!</f>
        <v>#REF!</v>
      </c>
      <c r="P71" s="10" t="e">
        <f>数据!#REF!/数据!#REF!</f>
        <v>#REF!</v>
      </c>
      <c r="Q71" s="2"/>
      <c r="R71" s="2"/>
      <c r="S71" s="2"/>
    </row>
    <row r="72" spans="1:19" x14ac:dyDescent="0.15">
      <c r="A72" s="8">
        <f>数据!A75</f>
        <v>38321</v>
      </c>
      <c r="B72" s="3">
        <f>1/数据!E74</f>
        <v>7.249633893488378E-4</v>
      </c>
      <c r="C72" s="3" t="e">
        <f>0.01*数据!#REF!</f>
        <v>#REF!</v>
      </c>
      <c r="D72" s="3" t="e">
        <f>数据!#REF!</f>
        <v>#REF!</v>
      </c>
      <c r="E72" s="3" t="e">
        <f>数据!#REF!*0.01</f>
        <v>#REF!</v>
      </c>
      <c r="F72" s="3" t="e">
        <f t="shared" si="2"/>
        <v>#REF!</v>
      </c>
      <c r="G72" s="2" t="e">
        <f>数据!#REF!/数据!#REF!</f>
        <v>#REF!</v>
      </c>
      <c r="H72" s="9" t="e">
        <f>VLOOKUP(A71,#REF!,COLUMN(#REF!))</f>
        <v>#REF!</v>
      </c>
      <c r="I72" s="3" t="e">
        <f>数据!#REF!*0.01</f>
        <v>#REF!</v>
      </c>
      <c r="J72" s="6" t="e">
        <f t="shared" si="3"/>
        <v>#REF!</v>
      </c>
      <c r="K72" s="2" t="e">
        <f>CORREL(#REF!,数据!#REF!)</f>
        <v>#REF!</v>
      </c>
      <c r="L72" t="e">
        <f>CORREL(#REF!,数据!#REF!)</f>
        <v>#REF!</v>
      </c>
      <c r="N72" s="10" t="e">
        <f>数据!B74/数据!#REF!</f>
        <v>#REF!</v>
      </c>
      <c r="O72" s="10" t="e">
        <f>数据!C74/数据!#REF!</f>
        <v>#REF!</v>
      </c>
      <c r="P72" s="10" t="e">
        <f>数据!#REF!/数据!#REF!</f>
        <v>#REF!</v>
      </c>
      <c r="Q72" s="2"/>
      <c r="R72" s="2"/>
      <c r="S72" s="2"/>
    </row>
    <row r="73" spans="1:19" x14ac:dyDescent="0.15">
      <c r="A73" s="8">
        <f>数据!A76</f>
        <v>38352</v>
      </c>
      <c r="B73" s="3">
        <f>1/数据!E75</f>
        <v>7.3483484586839114E-4</v>
      </c>
      <c r="C73" s="3" t="e">
        <f>0.01*数据!#REF!</f>
        <v>#REF!</v>
      </c>
      <c r="D73" s="3" t="e">
        <f>数据!#REF!</f>
        <v>#REF!</v>
      </c>
      <c r="E73" s="3" t="e">
        <f>数据!#REF!*0.01</f>
        <v>#REF!</v>
      </c>
      <c r="F73" s="3" t="e">
        <f t="shared" si="2"/>
        <v>#REF!</v>
      </c>
      <c r="G73" s="2" t="e">
        <f>数据!#REF!/数据!#REF!</f>
        <v>#REF!</v>
      </c>
      <c r="H73" s="9" t="e">
        <f>VLOOKUP(A72,#REF!,COLUMN(#REF!))</f>
        <v>#REF!</v>
      </c>
      <c r="I73" s="3" t="e">
        <f>数据!#REF!*0.01</f>
        <v>#REF!</v>
      </c>
      <c r="J73" s="6" t="e">
        <f t="shared" si="3"/>
        <v>#REF!</v>
      </c>
      <c r="K73" s="2" t="e">
        <f>CORREL(#REF!,数据!#REF!)</f>
        <v>#REF!</v>
      </c>
      <c r="L73" t="e">
        <f>CORREL(#REF!,数据!#REF!)</f>
        <v>#REF!</v>
      </c>
      <c r="N73" s="10" t="e">
        <f>数据!B75/数据!#REF!</f>
        <v>#REF!</v>
      </c>
      <c r="O73" s="10" t="e">
        <f>数据!C75/数据!#REF!</f>
        <v>#REF!</v>
      </c>
      <c r="P73" s="10" t="e">
        <f>数据!#REF!/数据!#REF!</f>
        <v>#REF!</v>
      </c>
      <c r="Q73" s="2"/>
      <c r="R73" s="2"/>
      <c r="S73" s="2"/>
    </row>
    <row r="74" spans="1:19" x14ac:dyDescent="0.15">
      <c r="A74" s="8">
        <f>数据!A77</f>
        <v>38383</v>
      </c>
      <c r="B74" s="3">
        <f>1/数据!E76</f>
        <v>7.2762198582592373E-4</v>
      </c>
      <c r="C74" s="3" t="e">
        <f>0.01*数据!#REF!</f>
        <v>#REF!</v>
      </c>
      <c r="D74" s="3" t="e">
        <f>数据!#REF!</f>
        <v>#REF!</v>
      </c>
      <c r="E74" s="3" t="e">
        <f>数据!#REF!*0.01</f>
        <v>#REF!</v>
      </c>
      <c r="F74" s="3" t="e">
        <f t="shared" si="2"/>
        <v>#REF!</v>
      </c>
      <c r="G74" s="2" t="e">
        <f>数据!#REF!/数据!#REF!</f>
        <v>#REF!</v>
      </c>
      <c r="H74" s="9" t="e">
        <f>VLOOKUP(A73,#REF!,COLUMN(#REF!))</f>
        <v>#REF!</v>
      </c>
      <c r="I74" s="3" t="e">
        <f>数据!#REF!*0.01</f>
        <v>#REF!</v>
      </c>
      <c r="J74" s="6" t="e">
        <f t="shared" si="3"/>
        <v>#REF!</v>
      </c>
      <c r="K74" s="2" t="e">
        <f>CORREL(#REF!,数据!#REF!)</f>
        <v>#REF!</v>
      </c>
      <c r="L74" t="e">
        <f>CORREL(#REF!,数据!#REF!)</f>
        <v>#REF!</v>
      </c>
      <c r="N74" s="10" t="e">
        <f>数据!B76/数据!#REF!</f>
        <v>#REF!</v>
      </c>
      <c r="O74" s="10" t="e">
        <f>数据!C76/数据!#REF!</f>
        <v>#REF!</v>
      </c>
      <c r="P74" s="10" t="e">
        <f>数据!#REF!/数据!#REF!</f>
        <v>#REF!</v>
      </c>
      <c r="Q74" s="2"/>
      <c r="R74" s="2"/>
      <c r="S74" s="2"/>
    </row>
    <row r="75" spans="1:19" x14ac:dyDescent="0.15">
      <c r="A75" s="8">
        <f>数据!A78</f>
        <v>38411</v>
      </c>
      <c r="B75" s="3">
        <f>1/数据!E77</f>
        <v>7.2235023873675397E-4</v>
      </c>
      <c r="C75" s="3" t="e">
        <f>0.01*数据!#REF!</f>
        <v>#REF!</v>
      </c>
      <c r="D75" s="3" t="e">
        <f>数据!#REF!</f>
        <v>#REF!</v>
      </c>
      <c r="E75" s="3" t="e">
        <f>数据!#REF!*0.01</f>
        <v>#REF!</v>
      </c>
      <c r="F75" s="3" t="e">
        <f t="shared" si="2"/>
        <v>#REF!</v>
      </c>
      <c r="G75" s="2" t="e">
        <f>数据!#REF!/数据!#REF!</f>
        <v>#REF!</v>
      </c>
      <c r="H75" s="9" t="e">
        <f>VLOOKUP(A74,#REF!,COLUMN(#REF!))</f>
        <v>#REF!</v>
      </c>
      <c r="I75" s="3" t="e">
        <f>数据!#REF!*0.01</f>
        <v>#REF!</v>
      </c>
      <c r="J75" s="6" t="e">
        <f t="shared" si="3"/>
        <v>#REF!</v>
      </c>
      <c r="K75" s="2" t="e">
        <f>CORREL(#REF!,数据!#REF!)</f>
        <v>#REF!</v>
      </c>
      <c r="L75" t="e">
        <f>CORREL(#REF!,数据!#REF!)</f>
        <v>#REF!</v>
      </c>
      <c r="N75" s="10" t="e">
        <f>数据!B77/数据!#REF!</f>
        <v>#REF!</v>
      </c>
      <c r="O75" s="10" t="e">
        <f>数据!C77/数据!#REF!</f>
        <v>#REF!</v>
      </c>
      <c r="P75" s="10" t="e">
        <f>数据!#REF!/数据!#REF!</f>
        <v>#REF!</v>
      </c>
      <c r="Q75" s="2"/>
      <c r="R75" s="2"/>
      <c r="S75" s="2"/>
    </row>
    <row r="76" spans="1:19" x14ac:dyDescent="0.15">
      <c r="A76" s="8">
        <f>数据!A79</f>
        <v>38442</v>
      </c>
      <c r="B76" s="3">
        <f>1/数据!E78</f>
        <v>7.282949886021835E-4</v>
      </c>
      <c r="C76" s="3" t="e">
        <f>0.01*数据!#REF!</f>
        <v>#REF!</v>
      </c>
      <c r="D76" s="3" t="e">
        <f>数据!#REF!</f>
        <v>#REF!</v>
      </c>
      <c r="E76" s="3" t="e">
        <f>数据!#REF!*0.01</f>
        <v>#REF!</v>
      </c>
      <c r="F76" s="3" t="e">
        <f t="shared" si="2"/>
        <v>#REF!</v>
      </c>
      <c r="G76" s="2" t="e">
        <f>数据!#REF!/数据!#REF!</f>
        <v>#REF!</v>
      </c>
      <c r="H76" s="9" t="e">
        <f>VLOOKUP(A75,#REF!,COLUMN(#REF!))</f>
        <v>#REF!</v>
      </c>
      <c r="I76" s="3" t="e">
        <f>数据!#REF!*0.01</f>
        <v>#REF!</v>
      </c>
      <c r="J76" s="6" t="e">
        <f t="shared" si="3"/>
        <v>#REF!</v>
      </c>
      <c r="K76" s="2" t="e">
        <f>CORREL(#REF!,数据!#REF!)</f>
        <v>#REF!</v>
      </c>
      <c r="L76" t="e">
        <f>CORREL(#REF!,数据!#REF!)</f>
        <v>#REF!</v>
      </c>
      <c r="N76" s="10" t="e">
        <f>数据!B78/数据!#REF!</f>
        <v>#REF!</v>
      </c>
      <c r="O76" s="10" t="e">
        <f>数据!C78/数据!#REF!</f>
        <v>#REF!</v>
      </c>
      <c r="P76" s="10" t="e">
        <f>数据!#REF!/数据!#REF!</f>
        <v>#REF!</v>
      </c>
      <c r="Q76" s="2"/>
      <c r="R76" s="2"/>
      <c r="S76" s="2"/>
    </row>
    <row r="77" spans="1:19" x14ac:dyDescent="0.15">
      <c r="A77" s="8">
        <f>数据!A80</f>
        <v>38471</v>
      </c>
      <c r="B77" s="3">
        <f>1/数据!E79</f>
        <v>7.3067368113400558E-4</v>
      </c>
      <c r="C77" s="3" t="e">
        <f>0.01*数据!#REF!</f>
        <v>#REF!</v>
      </c>
      <c r="D77" s="3" t="e">
        <f>数据!#REF!</f>
        <v>#REF!</v>
      </c>
      <c r="E77" s="3" t="e">
        <f>数据!#REF!*0.01</f>
        <v>#REF!</v>
      </c>
      <c r="F77" s="3" t="e">
        <f t="shared" si="2"/>
        <v>#REF!</v>
      </c>
      <c r="G77" s="2" t="e">
        <f>数据!#REF!/数据!#REF!</f>
        <v>#REF!</v>
      </c>
      <c r="H77" s="9" t="e">
        <f>VLOOKUP(A76,#REF!,COLUMN(#REF!))</f>
        <v>#REF!</v>
      </c>
      <c r="I77" s="3" t="e">
        <f>数据!#REF!*0.01</f>
        <v>#REF!</v>
      </c>
      <c r="J77" s="6" t="e">
        <f t="shared" si="3"/>
        <v>#REF!</v>
      </c>
      <c r="K77" s="2" t="e">
        <f>CORREL(#REF!,数据!#REF!)</f>
        <v>#REF!</v>
      </c>
      <c r="L77" t="e">
        <f>CORREL(#REF!,数据!#REF!)</f>
        <v>#REF!</v>
      </c>
      <c r="N77" s="10" t="e">
        <f>数据!B79/数据!#REF!</f>
        <v>#REF!</v>
      </c>
      <c r="O77" s="10" t="e">
        <f>数据!C79/数据!#REF!</f>
        <v>#REF!</v>
      </c>
      <c r="P77" s="10" t="e">
        <f>数据!#REF!/数据!#REF!</f>
        <v>#REF!</v>
      </c>
      <c r="Q77" s="2"/>
      <c r="R77" s="2"/>
      <c r="S77" s="2"/>
    </row>
    <row r="78" spans="1:19" x14ac:dyDescent="0.15">
      <c r="A78" s="8">
        <f>数据!A81</f>
        <v>38503</v>
      </c>
      <c r="B78" s="3">
        <f>1/数据!E80</f>
        <v>7.1805034969052027E-4</v>
      </c>
      <c r="C78" s="3" t="e">
        <f>0.01*数据!#REF!</f>
        <v>#REF!</v>
      </c>
      <c r="D78" s="3" t="e">
        <f>数据!#REF!</f>
        <v>#REF!</v>
      </c>
      <c r="E78" s="3" t="e">
        <f>数据!#REF!*0.01</f>
        <v>#REF!</v>
      </c>
      <c r="F78" s="3" t="e">
        <f t="shared" si="2"/>
        <v>#REF!</v>
      </c>
      <c r="G78" s="2" t="e">
        <f>数据!#REF!/数据!#REF!</f>
        <v>#REF!</v>
      </c>
      <c r="H78" s="9" t="e">
        <f>VLOOKUP(A77,#REF!,COLUMN(#REF!))</f>
        <v>#REF!</v>
      </c>
      <c r="I78" s="3" t="e">
        <f>数据!#REF!*0.01</f>
        <v>#REF!</v>
      </c>
      <c r="J78" s="6" t="e">
        <f t="shared" si="3"/>
        <v>#REF!</v>
      </c>
      <c r="K78" s="2" t="e">
        <f>CORREL(#REF!,数据!#REF!)</f>
        <v>#REF!</v>
      </c>
      <c r="L78" t="e">
        <f>CORREL(#REF!,数据!#REF!)</f>
        <v>#REF!</v>
      </c>
      <c r="N78" s="10" t="e">
        <f>数据!B80/数据!#REF!</f>
        <v>#REF!</v>
      </c>
      <c r="O78" s="10" t="e">
        <f>数据!C80/数据!#REF!</f>
        <v>#REF!</v>
      </c>
      <c r="P78" s="10" t="e">
        <f>数据!#REF!/数据!#REF!</f>
        <v>#REF!</v>
      </c>
      <c r="Q78" s="2"/>
      <c r="R78" s="2"/>
      <c r="S78" s="2"/>
    </row>
    <row r="79" spans="1:19" x14ac:dyDescent="0.15">
      <c r="A79" s="8">
        <f>数据!A82</f>
        <v>38533</v>
      </c>
      <c r="B79" s="3">
        <f>1/数据!E81</f>
        <v>7.0938588463966739E-4</v>
      </c>
      <c r="C79" s="3" t="e">
        <f>0.01*数据!#REF!</f>
        <v>#REF!</v>
      </c>
      <c r="D79" s="3" t="e">
        <f>数据!#REF!</f>
        <v>#REF!</v>
      </c>
      <c r="E79" s="3" t="e">
        <f>数据!#REF!*0.01</f>
        <v>#REF!</v>
      </c>
      <c r="F79" s="3" t="e">
        <f t="shared" si="2"/>
        <v>#REF!</v>
      </c>
      <c r="G79" s="2" t="e">
        <f>数据!#REF!/数据!#REF!</f>
        <v>#REF!</v>
      </c>
      <c r="H79" s="9" t="e">
        <f>VLOOKUP(A78,#REF!,COLUMN(#REF!))</f>
        <v>#REF!</v>
      </c>
      <c r="I79" s="3" t="e">
        <f>数据!#REF!*0.01</f>
        <v>#REF!</v>
      </c>
      <c r="J79" s="6" t="e">
        <f t="shared" si="3"/>
        <v>#REF!</v>
      </c>
      <c r="K79" s="2" t="e">
        <f>CORREL(#REF!,数据!#REF!)</f>
        <v>#REF!</v>
      </c>
      <c r="L79" t="e">
        <f>CORREL(#REF!,数据!#REF!)</f>
        <v>#REF!</v>
      </c>
      <c r="N79" s="10" t="e">
        <f>数据!B81/数据!#REF!</f>
        <v>#REF!</v>
      </c>
      <c r="O79" s="10" t="e">
        <f>数据!C81/数据!#REF!</f>
        <v>#REF!</v>
      </c>
      <c r="P79" s="10" t="e">
        <f>数据!#REF!/数据!#REF!</f>
        <v>#REF!</v>
      </c>
      <c r="Q79" s="2"/>
      <c r="R79" s="2"/>
      <c r="S79" s="2"/>
    </row>
    <row r="80" spans="1:19" x14ac:dyDescent="0.15">
      <c r="A80" s="8">
        <f>数据!A83</f>
        <v>38562</v>
      </c>
      <c r="B80" s="3">
        <f>1/数据!E82</f>
        <v>7.0506447814652653E-4</v>
      </c>
      <c r="C80" s="3" t="e">
        <f>0.01*数据!#REF!</f>
        <v>#REF!</v>
      </c>
      <c r="D80" s="3" t="e">
        <f>数据!#REF!</f>
        <v>#REF!</v>
      </c>
      <c r="E80" s="3" t="e">
        <f>数据!#REF!*0.01</f>
        <v>#REF!</v>
      </c>
      <c r="F80" s="3" t="e">
        <f t="shared" si="2"/>
        <v>#REF!</v>
      </c>
      <c r="G80" s="2" t="e">
        <f>数据!#REF!/数据!#REF!</f>
        <v>#REF!</v>
      </c>
      <c r="H80" s="9" t="e">
        <f>VLOOKUP(A79,#REF!,COLUMN(#REF!))</f>
        <v>#REF!</v>
      </c>
      <c r="I80" s="3" t="e">
        <f>数据!#REF!*0.01</f>
        <v>#REF!</v>
      </c>
      <c r="J80" s="6" t="e">
        <f t="shared" si="3"/>
        <v>#REF!</v>
      </c>
      <c r="K80" s="2" t="e">
        <f>CORREL(#REF!,数据!#REF!)</f>
        <v>#REF!</v>
      </c>
      <c r="L80" t="e">
        <f>CORREL(#REF!,数据!#REF!)</f>
        <v>#REF!</v>
      </c>
      <c r="N80" s="10" t="e">
        <f>数据!B82/数据!#REF!</f>
        <v>#REF!</v>
      </c>
      <c r="O80" s="10" t="e">
        <f>数据!C82/数据!#REF!</f>
        <v>#REF!</v>
      </c>
      <c r="P80" s="10" t="e">
        <f>数据!#REF!/数据!#REF!</f>
        <v>#REF!</v>
      </c>
      <c r="Q80" s="2"/>
      <c r="R80" s="2"/>
      <c r="S80" s="2"/>
    </row>
    <row r="81" spans="1:19" x14ac:dyDescent="0.15">
      <c r="A81" s="8">
        <f>数据!A84</f>
        <v>38595</v>
      </c>
      <c r="B81" s="3">
        <f>1/数据!E83</f>
        <v>7.1475541069845904E-4</v>
      </c>
      <c r="C81" s="3" t="e">
        <f>0.01*数据!#REF!</f>
        <v>#REF!</v>
      </c>
      <c r="D81" s="3" t="e">
        <f>数据!#REF!</f>
        <v>#REF!</v>
      </c>
      <c r="E81" s="3" t="e">
        <f>数据!#REF!*0.01</f>
        <v>#REF!</v>
      </c>
      <c r="F81" s="3" t="e">
        <f t="shared" si="2"/>
        <v>#REF!</v>
      </c>
      <c r="G81" s="2" t="e">
        <f>数据!#REF!/数据!#REF!</f>
        <v>#REF!</v>
      </c>
      <c r="H81" s="9" t="e">
        <f>VLOOKUP(A80,#REF!,COLUMN(#REF!))</f>
        <v>#REF!</v>
      </c>
      <c r="I81" s="3" t="e">
        <f>数据!#REF!*0.01</f>
        <v>#REF!</v>
      </c>
      <c r="J81" s="6" t="e">
        <f t="shared" si="3"/>
        <v>#REF!</v>
      </c>
      <c r="K81" s="2" t="e">
        <f>CORREL(#REF!,数据!#REF!)</f>
        <v>#REF!</v>
      </c>
      <c r="L81" t="e">
        <f>CORREL(#REF!,数据!#REF!)</f>
        <v>#REF!</v>
      </c>
      <c r="N81" s="10" t="e">
        <f>数据!B83/数据!#REF!</f>
        <v>#REF!</v>
      </c>
      <c r="O81" s="10" t="e">
        <f>数据!C83/数据!#REF!</f>
        <v>#REF!</v>
      </c>
      <c r="P81" s="10" t="e">
        <f>数据!#REF!/数据!#REF!</f>
        <v>#REF!</v>
      </c>
      <c r="Q81" s="2"/>
      <c r="R81" s="2"/>
      <c r="S81" s="2"/>
    </row>
    <row r="82" spans="1:19" x14ac:dyDescent="0.15">
      <c r="A82" s="8">
        <f>数据!A85</f>
        <v>38625</v>
      </c>
      <c r="B82" s="3">
        <f>1/数据!E84</f>
        <v>7.0358122845282491E-4</v>
      </c>
      <c r="C82" s="3" t="e">
        <f>0.01*数据!#REF!</f>
        <v>#REF!</v>
      </c>
      <c r="D82" s="3" t="e">
        <f>数据!#REF!</f>
        <v>#REF!</v>
      </c>
      <c r="E82" s="3" t="e">
        <f>数据!#REF!*0.01</f>
        <v>#REF!</v>
      </c>
      <c r="F82" s="3" t="e">
        <f t="shared" si="2"/>
        <v>#REF!</v>
      </c>
      <c r="G82" s="2" t="e">
        <f>数据!#REF!/数据!#REF!</f>
        <v>#REF!</v>
      </c>
      <c r="H82" s="9" t="e">
        <f>VLOOKUP(A81,#REF!,COLUMN(#REF!))</f>
        <v>#REF!</v>
      </c>
      <c r="I82" s="3" t="e">
        <f>数据!#REF!*0.01</f>
        <v>#REF!</v>
      </c>
      <c r="J82" s="6" t="e">
        <f t="shared" si="3"/>
        <v>#REF!</v>
      </c>
      <c r="K82" s="2" t="e">
        <f>CORREL(#REF!,数据!#REF!)</f>
        <v>#REF!</v>
      </c>
      <c r="L82" t="e">
        <f>CORREL(#REF!,数据!#REF!)</f>
        <v>#REF!</v>
      </c>
      <c r="N82" s="10" t="e">
        <f>数据!B84/数据!#REF!</f>
        <v>#REF!</v>
      </c>
      <c r="O82" s="10" t="e">
        <f>数据!C84/数据!#REF!</f>
        <v>#REF!</v>
      </c>
      <c r="P82" s="10" t="e">
        <f>数据!#REF!/数据!#REF!</f>
        <v>#REF!</v>
      </c>
      <c r="Q82" s="2"/>
      <c r="R82" s="2"/>
      <c r="S82" s="2"/>
    </row>
    <row r="83" spans="1:19" x14ac:dyDescent="0.15">
      <c r="A83" s="8">
        <f>数据!A86</f>
        <v>38656</v>
      </c>
      <c r="B83" s="3">
        <f>1/数据!E85</f>
        <v>7.1304298223096886E-4</v>
      </c>
      <c r="C83" s="3" t="e">
        <f>0.01*数据!#REF!</f>
        <v>#REF!</v>
      </c>
      <c r="D83" s="3" t="e">
        <f>数据!#REF!</f>
        <v>#REF!</v>
      </c>
      <c r="E83" s="3" t="e">
        <f>数据!#REF!*0.01</f>
        <v>#REF!</v>
      </c>
      <c r="F83" s="3" t="e">
        <f t="shared" si="2"/>
        <v>#REF!</v>
      </c>
      <c r="G83" s="2" t="e">
        <f>数据!#REF!/数据!#REF!</f>
        <v>#REF!</v>
      </c>
      <c r="H83" s="9" t="e">
        <f>VLOOKUP(A82,#REF!,COLUMN(#REF!))</f>
        <v>#REF!</v>
      </c>
      <c r="I83" s="3" t="e">
        <f>数据!#REF!*0.01</f>
        <v>#REF!</v>
      </c>
      <c r="J83" s="6" t="e">
        <f t="shared" si="3"/>
        <v>#REF!</v>
      </c>
      <c r="K83" s="2" t="e">
        <f>CORREL(#REF!,数据!#REF!)</f>
        <v>#REF!</v>
      </c>
      <c r="L83" t="e">
        <f>CORREL(#REF!,数据!#REF!)</f>
        <v>#REF!</v>
      </c>
      <c r="N83" s="10" t="e">
        <f>数据!B85/数据!#REF!</f>
        <v>#REF!</v>
      </c>
      <c r="O83" s="10" t="e">
        <f>数据!C85/数据!#REF!</f>
        <v>#REF!</v>
      </c>
      <c r="P83" s="10" t="e">
        <f>数据!#REF!/数据!#REF!</f>
        <v>#REF!</v>
      </c>
      <c r="Q83" s="2"/>
      <c r="R83" s="2"/>
      <c r="S83" s="2"/>
    </row>
    <row r="84" spans="1:19" x14ac:dyDescent="0.15">
      <c r="A84" s="8">
        <f>数据!A87</f>
        <v>38686</v>
      </c>
      <c r="B84" s="3">
        <f>1/数据!E86</f>
        <v>7.1866443401582495E-4</v>
      </c>
      <c r="C84" s="3" t="e">
        <f>0.01*数据!#REF!</f>
        <v>#REF!</v>
      </c>
      <c r="D84" s="3" t="e">
        <f>数据!#REF!</f>
        <v>#REF!</v>
      </c>
      <c r="E84" s="3" t="e">
        <f>数据!#REF!*0.01</f>
        <v>#REF!</v>
      </c>
      <c r="F84" s="3" t="e">
        <f t="shared" si="2"/>
        <v>#REF!</v>
      </c>
      <c r="G84" s="2" t="e">
        <f>数据!#REF!/数据!#REF!</f>
        <v>#REF!</v>
      </c>
      <c r="H84" s="9" t="e">
        <f>VLOOKUP(A83,#REF!,COLUMN(#REF!))</f>
        <v>#REF!</v>
      </c>
      <c r="I84" s="3" t="e">
        <f>数据!#REF!*0.01</f>
        <v>#REF!</v>
      </c>
      <c r="J84" s="6" t="e">
        <f t="shared" si="3"/>
        <v>#REF!</v>
      </c>
      <c r="K84" s="2" t="e">
        <f>CORREL(#REF!,数据!#REF!)</f>
        <v>#REF!</v>
      </c>
      <c r="L84" t="e">
        <f>CORREL(#REF!,数据!#REF!)</f>
        <v>#REF!</v>
      </c>
      <c r="N84" s="10" t="e">
        <f>数据!B86/数据!#REF!</f>
        <v>#REF!</v>
      </c>
      <c r="O84" s="10" t="e">
        <f>数据!C86/数据!#REF!</f>
        <v>#REF!</v>
      </c>
      <c r="P84" s="10" t="e">
        <f>数据!#REF!/数据!#REF!</f>
        <v>#REF!</v>
      </c>
      <c r="Q84" s="2" t="str">
        <f>Q1</f>
        <v>标普500</v>
      </c>
      <c r="R84" s="2" t="str">
        <f>R1</f>
        <v>10年期国债</v>
      </c>
      <c r="S84" s="2" t="str">
        <f>S1</f>
        <v>彭博商品指数</v>
      </c>
    </row>
    <row r="85" spans="1:19" x14ac:dyDescent="0.15">
      <c r="A85" s="8">
        <f>数据!A88</f>
        <v>38716</v>
      </c>
      <c r="B85" s="3">
        <f>1/数据!E87</f>
        <v>7.1519503368568603E-4</v>
      </c>
      <c r="C85" s="3" t="e">
        <f>0.01*数据!#REF!</f>
        <v>#REF!</v>
      </c>
      <c r="D85" s="3" t="e">
        <f>数据!#REF!</f>
        <v>#REF!</v>
      </c>
      <c r="E85" s="3" t="e">
        <f>数据!#REF!*0.01</f>
        <v>#REF!</v>
      </c>
      <c r="F85" s="3" t="e">
        <f t="shared" si="2"/>
        <v>#REF!</v>
      </c>
      <c r="G85" s="2" t="e">
        <f>数据!#REF!/数据!#REF!</f>
        <v>#REF!</v>
      </c>
      <c r="H85" s="9" t="e">
        <f>VLOOKUP(A84,#REF!,COLUMN(#REF!))</f>
        <v>#REF!</v>
      </c>
      <c r="I85" s="3" t="e">
        <f>数据!#REF!*0.01</f>
        <v>#REF!</v>
      </c>
      <c r="J85" s="6" t="e">
        <f t="shared" si="3"/>
        <v>#REF!</v>
      </c>
      <c r="K85" s="2" t="e">
        <f>CORREL(#REF!,数据!#REF!)</f>
        <v>#REF!</v>
      </c>
      <c r="L85" t="e">
        <f>CORREL(#REF!,数据!#REF!)</f>
        <v>#REF!</v>
      </c>
      <c r="N85" s="10" t="e">
        <f>数据!B87/数据!#REF!</f>
        <v>#REF!</v>
      </c>
      <c r="O85" s="10" t="e">
        <f>数据!C87/数据!#REF!</f>
        <v>#REF!</v>
      </c>
      <c r="P85" s="10" t="e">
        <f>数据!#REF!/数据!#REF!</f>
        <v>#REF!</v>
      </c>
      <c r="Q85" s="2">
        <v>1</v>
      </c>
      <c r="R85" s="2">
        <v>1</v>
      </c>
      <c r="S85" s="2">
        <v>1</v>
      </c>
    </row>
    <row r="86" spans="1:19" x14ac:dyDescent="0.15">
      <c r="A86" s="8">
        <f>数据!A89</f>
        <v>38748</v>
      </c>
      <c r="B86" s="3">
        <f>1/数据!E88</f>
        <v>7.0785936250185809E-4</v>
      </c>
      <c r="C86" s="3" t="e">
        <f>0.01*数据!#REF!</f>
        <v>#REF!</v>
      </c>
      <c r="D86" s="3" t="e">
        <f>数据!#REF!</f>
        <v>#REF!</v>
      </c>
      <c r="E86" s="3" t="e">
        <f>数据!#REF!*0.01</f>
        <v>#REF!</v>
      </c>
      <c r="F86" s="3" t="e">
        <f t="shared" si="2"/>
        <v>#REF!</v>
      </c>
      <c r="G86" s="2" t="e">
        <f>数据!#REF!/数据!#REF!</f>
        <v>#REF!</v>
      </c>
      <c r="H86" s="9" t="e">
        <f>VLOOKUP(A85,#REF!,COLUMN(#REF!))</f>
        <v>#REF!</v>
      </c>
      <c r="I86" s="3" t="e">
        <f>数据!#REF!*0.01</f>
        <v>#REF!</v>
      </c>
      <c r="J86" s="6" t="e">
        <f t="shared" si="3"/>
        <v>#REF!</v>
      </c>
      <c r="K86" s="2" t="e">
        <f>CORREL(#REF!,数据!#REF!)</f>
        <v>#REF!</v>
      </c>
      <c r="L86" t="e">
        <f>CORREL(#REF!,数据!#REF!)</f>
        <v>#REF!</v>
      </c>
      <c r="N86" s="10" t="e">
        <f>数据!B88/数据!#REF!</f>
        <v>#REF!</v>
      </c>
      <c r="O86" s="10" t="e">
        <f>数据!C88/数据!#REF!</f>
        <v>#REF!</v>
      </c>
      <c r="P86" s="10" t="e">
        <f>数据!#REF!/数据!#REF!</f>
        <v>#REF!</v>
      </c>
      <c r="Q86" s="2" t="e">
        <f>Q$85*N86/N$85</f>
        <v>#REF!</v>
      </c>
      <c r="R86" s="2" t="e">
        <f>R$85*O86/O$85</f>
        <v>#REF!</v>
      </c>
      <c r="S86" s="2" t="e">
        <f>S$85*P86/P$85</f>
        <v>#REF!</v>
      </c>
    </row>
    <row r="87" spans="1:19" x14ac:dyDescent="0.15">
      <c r="A87" s="8">
        <f>数据!A90</f>
        <v>38776</v>
      </c>
      <c r="B87" s="3">
        <f>1/数据!E89</f>
        <v>7.0997515086971955E-4</v>
      </c>
      <c r="C87" s="3" t="e">
        <f>0.01*数据!#REF!</f>
        <v>#REF!</v>
      </c>
      <c r="D87" s="3" t="e">
        <f>数据!#REF!</f>
        <v>#REF!</v>
      </c>
      <c r="E87" s="3" t="e">
        <f>数据!#REF!*0.01</f>
        <v>#REF!</v>
      </c>
      <c r="F87" s="3" t="e">
        <f t="shared" si="2"/>
        <v>#REF!</v>
      </c>
      <c r="G87" s="2" t="e">
        <f>数据!#REF!/数据!#REF!</f>
        <v>#REF!</v>
      </c>
      <c r="H87" s="9" t="e">
        <f>VLOOKUP(A86,#REF!,COLUMN(#REF!))</f>
        <v>#REF!</v>
      </c>
      <c r="I87" s="3" t="e">
        <f>数据!#REF!*0.01</f>
        <v>#REF!</v>
      </c>
      <c r="J87" s="6" t="e">
        <f t="shared" si="3"/>
        <v>#REF!</v>
      </c>
      <c r="K87" s="2" t="e">
        <f>CORREL(#REF!,数据!#REF!)</f>
        <v>#REF!</v>
      </c>
      <c r="L87" t="e">
        <f>CORREL(#REF!,数据!#REF!)</f>
        <v>#REF!</v>
      </c>
      <c r="N87" s="10" t="e">
        <f>数据!B89/数据!#REF!</f>
        <v>#REF!</v>
      </c>
      <c r="O87" s="10" t="e">
        <f>数据!C89/数据!#REF!</f>
        <v>#REF!</v>
      </c>
      <c r="P87" s="10" t="e">
        <f>数据!#REF!/数据!#REF!</f>
        <v>#REF!</v>
      </c>
      <c r="Q87" s="2" t="e">
        <f t="shared" ref="Q87:Q150" si="4">Q$85*N87/N$85</f>
        <v>#REF!</v>
      </c>
      <c r="R87" s="2" t="e">
        <f t="shared" ref="R87:R150" si="5">R$85*O87/O$85</f>
        <v>#REF!</v>
      </c>
      <c r="S87" s="2" t="e">
        <f t="shared" ref="S87:S150" si="6">S$85*P87/P$85</f>
        <v>#REF!</v>
      </c>
    </row>
    <row r="88" spans="1:19" x14ac:dyDescent="0.15">
      <c r="A88" s="8">
        <f>数据!A91</f>
        <v>38807</v>
      </c>
      <c r="B88" s="3">
        <f>1/数据!E90</f>
        <v>7.0894331998156747E-4</v>
      </c>
      <c r="C88" s="3" t="e">
        <f>0.01*数据!#REF!</f>
        <v>#REF!</v>
      </c>
      <c r="D88" s="3" t="e">
        <f>数据!#REF!</f>
        <v>#REF!</v>
      </c>
      <c r="E88" s="3" t="e">
        <f>数据!#REF!*0.01</f>
        <v>#REF!</v>
      </c>
      <c r="F88" s="3" t="e">
        <f t="shared" si="2"/>
        <v>#REF!</v>
      </c>
      <c r="G88" s="2" t="e">
        <f>数据!#REF!/数据!#REF!</f>
        <v>#REF!</v>
      </c>
      <c r="H88" s="9" t="e">
        <f>VLOOKUP(A87,#REF!,COLUMN(#REF!))</f>
        <v>#REF!</v>
      </c>
      <c r="I88" s="3" t="e">
        <f>数据!#REF!*0.01</f>
        <v>#REF!</v>
      </c>
      <c r="J88" s="6" t="e">
        <f t="shared" si="3"/>
        <v>#REF!</v>
      </c>
      <c r="K88" s="2" t="e">
        <f>CORREL(#REF!,数据!#REF!)</f>
        <v>#REF!</v>
      </c>
      <c r="L88" t="e">
        <f>CORREL(#REF!,数据!#REF!)</f>
        <v>#REF!</v>
      </c>
      <c r="N88" s="10" t="e">
        <f>数据!B90/数据!#REF!</f>
        <v>#REF!</v>
      </c>
      <c r="O88" s="10" t="e">
        <f>数据!C90/数据!#REF!</f>
        <v>#REF!</v>
      </c>
      <c r="P88" s="10" t="e">
        <f>数据!#REF!/数据!#REF!</f>
        <v>#REF!</v>
      </c>
      <c r="Q88" s="2" t="e">
        <f t="shared" si="4"/>
        <v>#REF!</v>
      </c>
      <c r="R88" s="2" t="e">
        <f t="shared" si="5"/>
        <v>#REF!</v>
      </c>
      <c r="S88" s="2" t="e">
        <f t="shared" si="6"/>
        <v>#REF!</v>
      </c>
    </row>
    <row r="89" spans="1:19" x14ac:dyDescent="0.15">
      <c r="A89" s="8">
        <f>数据!A92</f>
        <v>38835</v>
      </c>
      <c r="B89" s="3">
        <f>1/数据!E91</f>
        <v>7.1667634179728098E-4</v>
      </c>
      <c r="C89" s="3" t="e">
        <f>0.01*数据!#REF!</f>
        <v>#REF!</v>
      </c>
      <c r="D89" s="3" t="e">
        <f>数据!#REF!</f>
        <v>#REF!</v>
      </c>
      <c r="E89" s="3" t="e">
        <f>数据!#REF!*0.01</f>
        <v>#REF!</v>
      </c>
      <c r="F89" s="3" t="e">
        <f t="shared" si="2"/>
        <v>#REF!</v>
      </c>
      <c r="G89" s="2" t="e">
        <f>数据!#REF!/数据!#REF!</f>
        <v>#REF!</v>
      </c>
      <c r="H89" s="9" t="e">
        <f>VLOOKUP(A88,#REF!,COLUMN(#REF!))</f>
        <v>#REF!</v>
      </c>
      <c r="I89" s="3" t="e">
        <f>数据!#REF!*0.01</f>
        <v>#REF!</v>
      </c>
      <c r="J89" s="6" t="e">
        <f t="shared" si="3"/>
        <v>#REF!</v>
      </c>
      <c r="K89" s="2" t="e">
        <f>CORREL(#REF!,数据!#REF!)</f>
        <v>#REF!</v>
      </c>
      <c r="L89" t="e">
        <f>CORREL(#REF!,数据!#REF!)</f>
        <v>#REF!</v>
      </c>
      <c r="N89" s="10" t="e">
        <f>数据!B91/数据!#REF!</f>
        <v>#REF!</v>
      </c>
      <c r="O89" s="10" t="e">
        <f>数据!C91/数据!#REF!</f>
        <v>#REF!</v>
      </c>
      <c r="P89" s="10" t="e">
        <f>数据!#REF!/数据!#REF!</f>
        <v>#REF!</v>
      </c>
      <c r="Q89" s="2" t="e">
        <f t="shared" si="4"/>
        <v>#REF!</v>
      </c>
      <c r="R89" s="2" t="e">
        <f t="shared" si="5"/>
        <v>#REF!</v>
      </c>
      <c r="S89" s="2" t="e">
        <f t="shared" si="6"/>
        <v>#REF!</v>
      </c>
    </row>
    <row r="90" spans="1:19" x14ac:dyDescent="0.15">
      <c r="A90" s="8">
        <f>数据!A93</f>
        <v>38868</v>
      </c>
      <c r="B90" s="3">
        <f>1/数据!E92</f>
        <v>7.196419061874811E-4</v>
      </c>
      <c r="C90" s="3" t="e">
        <f>0.01*数据!#REF!</f>
        <v>#REF!</v>
      </c>
      <c r="D90" s="3" t="e">
        <f>数据!#REF!</f>
        <v>#REF!</v>
      </c>
      <c r="E90" s="3" t="e">
        <f>数据!#REF!*0.01</f>
        <v>#REF!</v>
      </c>
      <c r="F90" s="3" t="e">
        <f t="shared" si="2"/>
        <v>#REF!</v>
      </c>
      <c r="G90" s="2" t="e">
        <f>数据!#REF!/数据!#REF!</f>
        <v>#REF!</v>
      </c>
      <c r="H90" s="9" t="e">
        <f>VLOOKUP(A89,#REF!,COLUMN(#REF!))</f>
        <v>#REF!</v>
      </c>
      <c r="I90" s="3" t="e">
        <f>数据!#REF!*0.01</f>
        <v>#REF!</v>
      </c>
      <c r="J90" s="6" t="e">
        <f t="shared" si="3"/>
        <v>#REF!</v>
      </c>
      <c r="K90" s="2" t="e">
        <f>CORREL(#REF!,数据!#REF!)</f>
        <v>#REF!</v>
      </c>
      <c r="L90" t="e">
        <f>CORREL(#REF!,数据!#REF!)</f>
        <v>#REF!</v>
      </c>
      <c r="N90" s="10" t="e">
        <f>数据!B92/数据!#REF!</f>
        <v>#REF!</v>
      </c>
      <c r="O90" s="10" t="e">
        <f>数据!C92/数据!#REF!</f>
        <v>#REF!</v>
      </c>
      <c r="P90" s="10" t="e">
        <f>数据!#REF!/数据!#REF!</f>
        <v>#REF!</v>
      </c>
      <c r="Q90" s="2" t="e">
        <f t="shared" si="4"/>
        <v>#REF!</v>
      </c>
      <c r="R90" s="2" t="e">
        <f t="shared" si="5"/>
        <v>#REF!</v>
      </c>
      <c r="S90" s="2" t="e">
        <f t="shared" si="6"/>
        <v>#REF!</v>
      </c>
    </row>
    <row r="91" spans="1:19" x14ac:dyDescent="0.15">
      <c r="A91" s="8">
        <f>数据!A94</f>
        <v>38898</v>
      </c>
      <c r="B91" s="3">
        <f>1/数据!E93</f>
        <v>7.1940375816523271E-4</v>
      </c>
      <c r="C91" s="3" t="e">
        <f>0.01*数据!#REF!</f>
        <v>#REF!</v>
      </c>
      <c r="D91" s="3" t="e">
        <f>数据!#REF!</f>
        <v>#REF!</v>
      </c>
      <c r="E91" s="3" t="e">
        <f>数据!#REF!*0.01</f>
        <v>#REF!</v>
      </c>
      <c r="F91" s="3" t="e">
        <f t="shared" si="2"/>
        <v>#REF!</v>
      </c>
      <c r="G91" s="2" t="e">
        <f>数据!#REF!/数据!#REF!</f>
        <v>#REF!</v>
      </c>
      <c r="H91" s="9" t="e">
        <f>VLOOKUP(A90,#REF!,COLUMN(#REF!))</f>
        <v>#REF!</v>
      </c>
      <c r="I91" s="3" t="e">
        <f>数据!#REF!*0.01</f>
        <v>#REF!</v>
      </c>
      <c r="J91" s="6" t="e">
        <f t="shared" si="3"/>
        <v>#REF!</v>
      </c>
      <c r="K91" s="2" t="e">
        <f>CORREL(#REF!,数据!#REF!)</f>
        <v>#REF!</v>
      </c>
      <c r="L91" t="e">
        <f>CORREL(#REF!,数据!#REF!)</f>
        <v>#REF!</v>
      </c>
      <c r="N91" s="10" t="e">
        <f>数据!B93/数据!#REF!</f>
        <v>#REF!</v>
      </c>
      <c r="O91" s="10" t="e">
        <f>数据!C93/数据!#REF!</f>
        <v>#REF!</v>
      </c>
      <c r="P91" s="10" t="e">
        <f>数据!#REF!/数据!#REF!</f>
        <v>#REF!</v>
      </c>
      <c r="Q91" s="2" t="e">
        <f t="shared" si="4"/>
        <v>#REF!</v>
      </c>
      <c r="R91" s="2" t="e">
        <f t="shared" si="5"/>
        <v>#REF!</v>
      </c>
      <c r="S91" s="2" t="e">
        <f t="shared" si="6"/>
        <v>#REF!</v>
      </c>
    </row>
    <row r="92" spans="1:19" x14ac:dyDescent="0.15">
      <c r="A92" s="8">
        <f>数据!A95</f>
        <v>38929</v>
      </c>
      <c r="B92" s="3">
        <f>1/数据!E94</f>
        <v>7.1711833169591313E-4</v>
      </c>
      <c r="C92" s="3" t="e">
        <f>0.01*数据!#REF!</f>
        <v>#REF!</v>
      </c>
      <c r="D92" s="3" t="e">
        <f>数据!#REF!</f>
        <v>#REF!</v>
      </c>
      <c r="E92" s="3" t="e">
        <f>数据!#REF!*0.01</f>
        <v>#REF!</v>
      </c>
      <c r="F92" s="3" t="e">
        <f t="shared" si="2"/>
        <v>#REF!</v>
      </c>
      <c r="G92" s="2" t="e">
        <f>数据!#REF!/数据!#REF!</f>
        <v>#REF!</v>
      </c>
      <c r="H92" s="9" t="e">
        <f>VLOOKUP(A91,#REF!,COLUMN(#REF!))</f>
        <v>#REF!</v>
      </c>
      <c r="I92" s="3" t="e">
        <f>数据!#REF!*0.01</f>
        <v>#REF!</v>
      </c>
      <c r="J92" s="6" t="e">
        <f t="shared" si="3"/>
        <v>#REF!</v>
      </c>
      <c r="K92" s="2" t="e">
        <f>CORREL(#REF!,数据!#REF!)</f>
        <v>#REF!</v>
      </c>
      <c r="L92" t="e">
        <f>CORREL(#REF!,数据!#REF!)</f>
        <v>#REF!</v>
      </c>
      <c r="N92" s="10" t="e">
        <f>数据!B94/数据!#REF!</f>
        <v>#REF!</v>
      </c>
      <c r="O92" s="10" t="e">
        <f>数据!C94/数据!#REF!</f>
        <v>#REF!</v>
      </c>
      <c r="P92" s="10" t="e">
        <f>数据!#REF!/数据!#REF!</f>
        <v>#REF!</v>
      </c>
      <c r="Q92" s="2" t="e">
        <f t="shared" si="4"/>
        <v>#REF!</v>
      </c>
      <c r="R92" s="2" t="e">
        <f t="shared" si="5"/>
        <v>#REF!</v>
      </c>
      <c r="S92" s="2" t="e">
        <f t="shared" si="6"/>
        <v>#REF!</v>
      </c>
    </row>
    <row r="93" spans="1:19" x14ac:dyDescent="0.15">
      <c r="A93" s="8">
        <f>数据!A96</f>
        <v>38960</v>
      </c>
      <c r="B93" s="3">
        <f>1/数据!E95</f>
        <v>7.0834572938359756E-4</v>
      </c>
      <c r="C93" s="3" t="e">
        <f>0.01*数据!#REF!</f>
        <v>#REF!</v>
      </c>
      <c r="D93" s="3" t="e">
        <f>数据!#REF!</f>
        <v>#REF!</v>
      </c>
      <c r="E93" s="3" t="e">
        <f>数据!#REF!*0.01</f>
        <v>#REF!</v>
      </c>
      <c r="F93" s="3" t="e">
        <f t="shared" si="2"/>
        <v>#REF!</v>
      </c>
      <c r="G93" s="2" t="e">
        <f>数据!#REF!/数据!#REF!</f>
        <v>#REF!</v>
      </c>
      <c r="H93" s="9" t="e">
        <f>VLOOKUP(A92,#REF!,COLUMN(#REF!))</f>
        <v>#REF!</v>
      </c>
      <c r="I93" s="3" t="e">
        <f>数据!#REF!*0.01</f>
        <v>#REF!</v>
      </c>
      <c r="J93" s="6" t="e">
        <f t="shared" si="3"/>
        <v>#REF!</v>
      </c>
      <c r="K93" s="2" t="e">
        <f>CORREL(#REF!,数据!#REF!)</f>
        <v>#REF!</v>
      </c>
      <c r="L93" t="e">
        <f>CORREL(#REF!,数据!#REF!)</f>
        <v>#REF!</v>
      </c>
      <c r="N93" s="10" t="e">
        <f>数据!B95/数据!#REF!</f>
        <v>#REF!</v>
      </c>
      <c r="O93" s="10" t="e">
        <f>数据!C95/数据!#REF!</f>
        <v>#REF!</v>
      </c>
      <c r="P93" s="10" t="e">
        <f>数据!#REF!/数据!#REF!</f>
        <v>#REF!</v>
      </c>
      <c r="Q93" s="2" t="e">
        <f t="shared" si="4"/>
        <v>#REF!</v>
      </c>
      <c r="R93" s="2" t="e">
        <f t="shared" si="5"/>
        <v>#REF!</v>
      </c>
      <c r="S93" s="2" t="e">
        <f t="shared" si="6"/>
        <v>#REF!</v>
      </c>
    </row>
    <row r="94" spans="1:19" x14ac:dyDescent="0.15">
      <c r="A94" s="8">
        <f>数据!A97</f>
        <v>38989</v>
      </c>
      <c r="B94" s="3">
        <f>1/数据!E96</f>
        <v>6.9809977241947418E-4</v>
      </c>
      <c r="C94" s="3" t="e">
        <f>0.01*数据!#REF!</f>
        <v>#REF!</v>
      </c>
      <c r="D94" s="3" t="e">
        <f>数据!#REF!</f>
        <v>#REF!</v>
      </c>
      <c r="E94" s="3" t="e">
        <f>数据!#REF!*0.01</f>
        <v>#REF!</v>
      </c>
      <c r="F94" s="3" t="e">
        <f t="shared" si="2"/>
        <v>#REF!</v>
      </c>
      <c r="G94" s="2" t="e">
        <f>数据!#REF!/数据!#REF!</f>
        <v>#REF!</v>
      </c>
      <c r="H94" s="9" t="e">
        <f>VLOOKUP(A93,#REF!,COLUMN(#REF!))</f>
        <v>#REF!</v>
      </c>
      <c r="I94" s="3" t="e">
        <f>数据!#REF!*0.01</f>
        <v>#REF!</v>
      </c>
      <c r="J94" s="6" t="e">
        <f t="shared" si="3"/>
        <v>#REF!</v>
      </c>
      <c r="K94" s="2" t="e">
        <f>CORREL(#REF!,数据!#REF!)</f>
        <v>#REF!</v>
      </c>
      <c r="L94" t="e">
        <f>CORREL(#REF!,数据!#REF!)</f>
        <v>#REF!</v>
      </c>
      <c r="N94" s="10" t="e">
        <f>数据!B96/数据!#REF!</f>
        <v>#REF!</v>
      </c>
      <c r="O94" s="10" t="e">
        <f>数据!C96/数据!#REF!</f>
        <v>#REF!</v>
      </c>
      <c r="P94" s="10" t="e">
        <f>数据!#REF!/数据!#REF!</f>
        <v>#REF!</v>
      </c>
      <c r="Q94" s="2" t="e">
        <f t="shared" si="4"/>
        <v>#REF!</v>
      </c>
      <c r="R94" s="2" t="e">
        <f t="shared" si="5"/>
        <v>#REF!</v>
      </c>
      <c r="S94" s="2" t="e">
        <f t="shared" si="6"/>
        <v>#REF!</v>
      </c>
    </row>
    <row r="95" spans="1:19" x14ac:dyDescent="0.15">
      <c r="A95" s="8">
        <f>数据!A98</f>
        <v>39021</v>
      </c>
      <c r="B95" s="3">
        <f>1/数据!E97</f>
        <v>6.9167773351040283E-4</v>
      </c>
      <c r="C95" s="3" t="e">
        <f>0.01*数据!#REF!</f>
        <v>#REF!</v>
      </c>
      <c r="D95" s="3" t="e">
        <f>数据!#REF!</f>
        <v>#REF!</v>
      </c>
      <c r="E95" s="3" t="e">
        <f>数据!#REF!*0.01</f>
        <v>#REF!</v>
      </c>
      <c r="F95" s="3" t="e">
        <f t="shared" si="2"/>
        <v>#REF!</v>
      </c>
      <c r="G95" s="2" t="e">
        <f>数据!#REF!/数据!#REF!</f>
        <v>#REF!</v>
      </c>
      <c r="H95" s="9" t="e">
        <f>VLOOKUP(A94,#REF!,COLUMN(#REF!))</f>
        <v>#REF!</v>
      </c>
      <c r="I95" s="3" t="e">
        <f>数据!#REF!*0.01</f>
        <v>#REF!</v>
      </c>
      <c r="J95" s="6" t="e">
        <f t="shared" si="3"/>
        <v>#REF!</v>
      </c>
      <c r="K95" s="2" t="e">
        <f>CORREL(#REF!,数据!#REF!)</f>
        <v>#REF!</v>
      </c>
      <c r="L95" t="e">
        <f>CORREL(#REF!,数据!#REF!)</f>
        <v>#REF!</v>
      </c>
      <c r="N95" s="10" t="e">
        <f>数据!B97/数据!#REF!</f>
        <v>#REF!</v>
      </c>
      <c r="O95" s="10" t="e">
        <f>数据!C97/数据!#REF!</f>
        <v>#REF!</v>
      </c>
      <c r="P95" s="10" t="e">
        <f>数据!#REF!/数据!#REF!</f>
        <v>#REF!</v>
      </c>
      <c r="Q95" s="2" t="e">
        <f t="shared" si="4"/>
        <v>#REF!</v>
      </c>
      <c r="R95" s="2" t="e">
        <f t="shared" si="5"/>
        <v>#REF!</v>
      </c>
      <c r="S95" s="2" t="e">
        <f t="shared" si="6"/>
        <v>#REF!</v>
      </c>
    </row>
    <row r="96" spans="1:19" x14ac:dyDescent="0.15">
      <c r="A96" s="8">
        <f>数据!A99</f>
        <v>39051</v>
      </c>
      <c r="B96" s="3">
        <f>1/数据!E98</f>
        <v>6.8818388273346638E-4</v>
      </c>
      <c r="C96" s="3" t="e">
        <f>0.01*数据!#REF!</f>
        <v>#REF!</v>
      </c>
      <c r="D96" s="3" t="e">
        <f>数据!#REF!</f>
        <v>#REF!</v>
      </c>
      <c r="E96" s="3" t="e">
        <f>数据!#REF!*0.01</f>
        <v>#REF!</v>
      </c>
      <c r="F96" s="3" t="e">
        <f t="shared" si="2"/>
        <v>#REF!</v>
      </c>
      <c r="G96" s="2" t="e">
        <f>数据!#REF!/数据!#REF!</f>
        <v>#REF!</v>
      </c>
      <c r="H96" s="9" t="e">
        <f>VLOOKUP(A95,#REF!,COLUMN(#REF!))</f>
        <v>#REF!</v>
      </c>
      <c r="I96" s="3" t="e">
        <f>数据!#REF!*0.01</f>
        <v>#REF!</v>
      </c>
      <c r="J96" s="6" t="e">
        <f t="shared" si="3"/>
        <v>#REF!</v>
      </c>
      <c r="K96" s="2" t="e">
        <f>CORREL(#REF!,数据!#REF!)</f>
        <v>#REF!</v>
      </c>
      <c r="L96" t="e">
        <f>CORREL(#REF!,数据!#REF!)</f>
        <v>#REF!</v>
      </c>
      <c r="N96" s="10" t="e">
        <f>数据!B98/数据!#REF!</f>
        <v>#REF!</v>
      </c>
      <c r="O96" s="10" t="e">
        <f>数据!C98/数据!#REF!</f>
        <v>#REF!</v>
      </c>
      <c r="P96" s="10" t="e">
        <f>数据!#REF!/数据!#REF!</f>
        <v>#REF!</v>
      </c>
      <c r="Q96" s="2" t="e">
        <f t="shared" si="4"/>
        <v>#REF!</v>
      </c>
      <c r="R96" s="2" t="e">
        <f t="shared" si="5"/>
        <v>#REF!</v>
      </c>
      <c r="S96" s="2" t="e">
        <f t="shared" si="6"/>
        <v>#REF!</v>
      </c>
    </row>
    <row r="97" spans="1:19" x14ac:dyDescent="0.15">
      <c r="A97" s="8">
        <f>数据!A100</f>
        <v>39080</v>
      </c>
      <c r="B97" s="3">
        <f>1/数据!E99</f>
        <v>6.8106900591167899E-4</v>
      </c>
      <c r="C97" s="3" t="e">
        <f>0.01*数据!#REF!</f>
        <v>#REF!</v>
      </c>
      <c r="D97" s="3" t="e">
        <f>数据!#REF!</f>
        <v>#REF!</v>
      </c>
      <c r="E97" s="3" t="e">
        <f>数据!#REF!*0.01</f>
        <v>#REF!</v>
      </c>
      <c r="F97" s="3" t="e">
        <f t="shared" si="2"/>
        <v>#REF!</v>
      </c>
      <c r="G97" s="2" t="e">
        <f>数据!#REF!/数据!#REF!</f>
        <v>#REF!</v>
      </c>
      <c r="H97" s="9" t="e">
        <f>VLOOKUP(A96,#REF!,COLUMN(#REF!))</f>
        <v>#REF!</v>
      </c>
      <c r="I97" s="3" t="e">
        <f>数据!#REF!*0.01</f>
        <v>#REF!</v>
      </c>
      <c r="J97" s="6" t="e">
        <f t="shared" si="3"/>
        <v>#REF!</v>
      </c>
      <c r="K97" s="2" t="e">
        <f>CORREL(#REF!,数据!#REF!)</f>
        <v>#REF!</v>
      </c>
      <c r="L97" t="e">
        <f>CORREL(#REF!,数据!#REF!)</f>
        <v>#REF!</v>
      </c>
      <c r="N97" s="10" t="e">
        <f>数据!B99/数据!#REF!</f>
        <v>#REF!</v>
      </c>
      <c r="O97" s="10" t="e">
        <f>数据!C99/数据!#REF!</f>
        <v>#REF!</v>
      </c>
      <c r="P97" s="10" t="e">
        <f>数据!#REF!/数据!#REF!</f>
        <v>#REF!</v>
      </c>
      <c r="Q97" s="2" t="e">
        <f t="shared" si="4"/>
        <v>#REF!</v>
      </c>
      <c r="R97" s="2" t="e">
        <f t="shared" si="5"/>
        <v>#REF!</v>
      </c>
      <c r="S97" s="2" t="e">
        <f t="shared" si="6"/>
        <v>#REF!</v>
      </c>
    </row>
    <row r="98" spans="1:19" x14ac:dyDescent="0.15">
      <c r="A98" s="8">
        <f>数据!A101</f>
        <v>39113</v>
      </c>
      <c r="B98" s="3">
        <f>1/数据!E100</f>
        <v>6.8671414150431602E-4</v>
      </c>
      <c r="C98" s="3" t="e">
        <f>0.01*数据!#REF!</f>
        <v>#REF!</v>
      </c>
      <c r="D98" s="3" t="e">
        <f>数据!#REF!</f>
        <v>#REF!</v>
      </c>
      <c r="E98" s="3" t="e">
        <f>数据!#REF!*0.01</f>
        <v>#REF!</v>
      </c>
      <c r="F98" s="3" t="e">
        <f t="shared" si="2"/>
        <v>#REF!</v>
      </c>
      <c r="G98" s="2" t="e">
        <f>数据!#REF!/数据!#REF!</f>
        <v>#REF!</v>
      </c>
      <c r="H98" s="9" t="e">
        <f>VLOOKUP(A97,#REF!,COLUMN(#REF!))</f>
        <v>#REF!</v>
      </c>
      <c r="I98" s="3" t="e">
        <f>数据!#REF!*0.01</f>
        <v>#REF!</v>
      </c>
      <c r="J98" s="6" t="e">
        <f t="shared" si="3"/>
        <v>#REF!</v>
      </c>
      <c r="K98" s="2" t="e">
        <f>CORREL(#REF!,数据!#REF!)</f>
        <v>#REF!</v>
      </c>
      <c r="L98" t="e">
        <f>CORREL(#REF!,数据!#REF!)</f>
        <v>#REF!</v>
      </c>
      <c r="N98" s="10" t="e">
        <f>数据!B100/数据!#REF!</f>
        <v>#REF!</v>
      </c>
      <c r="O98" s="10" t="e">
        <f>数据!C100/数据!#REF!</f>
        <v>#REF!</v>
      </c>
      <c r="P98" s="10" t="e">
        <f>数据!#REF!/数据!#REF!</f>
        <v>#REF!</v>
      </c>
      <c r="Q98" s="2" t="e">
        <f t="shared" si="4"/>
        <v>#REF!</v>
      </c>
      <c r="R98" s="2" t="e">
        <f t="shared" si="5"/>
        <v>#REF!</v>
      </c>
      <c r="S98" s="2" t="e">
        <f t="shared" si="6"/>
        <v>#REF!</v>
      </c>
    </row>
    <row r="99" spans="1:19" x14ac:dyDescent="0.15">
      <c r="A99" s="8">
        <f>数据!A102</f>
        <v>39141</v>
      </c>
      <c r="B99" s="3">
        <f>1/数据!E101</f>
        <v>6.8780994435617545E-4</v>
      </c>
      <c r="C99" s="3" t="e">
        <f>0.01*数据!#REF!</f>
        <v>#REF!</v>
      </c>
      <c r="D99" s="3" t="e">
        <f>数据!#REF!</f>
        <v>#REF!</v>
      </c>
      <c r="E99" s="3" t="e">
        <f>数据!#REF!*0.01</f>
        <v>#REF!</v>
      </c>
      <c r="F99" s="3" t="e">
        <f t="shared" si="2"/>
        <v>#REF!</v>
      </c>
      <c r="G99" s="2" t="e">
        <f>数据!#REF!/数据!#REF!</f>
        <v>#REF!</v>
      </c>
      <c r="H99" s="9" t="e">
        <f>VLOOKUP(A98,#REF!,COLUMN(#REF!))</f>
        <v>#REF!</v>
      </c>
      <c r="I99" s="3" t="e">
        <f>数据!#REF!*0.01</f>
        <v>#REF!</v>
      </c>
      <c r="J99" s="6" t="e">
        <f t="shared" si="3"/>
        <v>#REF!</v>
      </c>
      <c r="K99" s="2" t="e">
        <f>CORREL(#REF!,数据!#REF!)</f>
        <v>#REF!</v>
      </c>
      <c r="L99" t="e">
        <f>CORREL(#REF!,数据!#REF!)</f>
        <v>#REF!</v>
      </c>
      <c r="N99" s="10" t="e">
        <f>数据!B101/数据!#REF!</f>
        <v>#REF!</v>
      </c>
      <c r="O99" s="10" t="e">
        <f>数据!C101/数据!#REF!</f>
        <v>#REF!</v>
      </c>
      <c r="P99" s="10" t="e">
        <f>数据!#REF!/数据!#REF!</f>
        <v>#REF!</v>
      </c>
      <c r="Q99" s="2" t="e">
        <f t="shared" si="4"/>
        <v>#REF!</v>
      </c>
      <c r="R99" s="2" t="e">
        <f t="shared" si="5"/>
        <v>#REF!</v>
      </c>
      <c r="S99" s="2" t="e">
        <f t="shared" si="6"/>
        <v>#REF!</v>
      </c>
    </row>
    <row r="100" spans="1:19" x14ac:dyDescent="0.15">
      <c r="A100" s="8">
        <f>数据!A103</f>
        <v>39171</v>
      </c>
      <c r="B100" s="3">
        <f>1/数据!E102</f>
        <v>6.7658998646820032E-4</v>
      </c>
      <c r="C100" s="3" t="e">
        <f>0.01*数据!#REF!</f>
        <v>#REF!</v>
      </c>
      <c r="D100" s="3" t="e">
        <f>数据!#REF!</f>
        <v>#REF!</v>
      </c>
      <c r="E100" s="3" t="e">
        <f>数据!#REF!*0.01</f>
        <v>#REF!</v>
      </c>
      <c r="F100" s="3" t="e">
        <f t="shared" si="2"/>
        <v>#REF!</v>
      </c>
      <c r="G100" s="2" t="e">
        <f>数据!#REF!/数据!#REF!</f>
        <v>#REF!</v>
      </c>
      <c r="H100" s="9" t="e">
        <f>VLOOKUP(A99,#REF!,COLUMN(#REF!))</f>
        <v>#REF!</v>
      </c>
      <c r="I100" s="3" t="e">
        <f>数据!#REF!*0.01</f>
        <v>#REF!</v>
      </c>
      <c r="J100" s="6" t="e">
        <f t="shared" si="3"/>
        <v>#REF!</v>
      </c>
      <c r="K100" s="2" t="e">
        <f>CORREL(#REF!,数据!#REF!)</f>
        <v>#REF!</v>
      </c>
      <c r="L100" t="e">
        <f>CORREL(#REF!,数据!#REF!)</f>
        <v>#REF!</v>
      </c>
      <c r="N100" s="10" t="e">
        <f>数据!B102/数据!#REF!</f>
        <v>#REF!</v>
      </c>
      <c r="O100" s="10" t="e">
        <f>数据!C102/数据!#REF!</f>
        <v>#REF!</v>
      </c>
      <c r="P100" s="10" t="e">
        <f>数据!#REF!/数据!#REF!</f>
        <v>#REF!</v>
      </c>
      <c r="Q100" s="2" t="e">
        <f t="shared" si="4"/>
        <v>#REF!</v>
      </c>
      <c r="R100" s="2" t="e">
        <f t="shared" si="5"/>
        <v>#REF!</v>
      </c>
      <c r="S100" s="2" t="e">
        <f t="shared" si="6"/>
        <v>#REF!</v>
      </c>
    </row>
    <row r="101" spans="1:19" x14ac:dyDescent="0.15">
      <c r="A101" s="8">
        <f>数据!A104</f>
        <v>39202</v>
      </c>
      <c r="B101" s="3">
        <f>1/数据!E103</f>
        <v>6.7691974439510448E-4</v>
      </c>
      <c r="C101" s="3" t="e">
        <f>0.01*数据!#REF!</f>
        <v>#REF!</v>
      </c>
      <c r="D101" s="3" t="e">
        <f>数据!#REF!</f>
        <v>#REF!</v>
      </c>
      <c r="E101" s="3" t="e">
        <f>数据!#REF!*0.01</f>
        <v>#REF!</v>
      </c>
      <c r="F101" s="3" t="e">
        <f t="shared" si="2"/>
        <v>#REF!</v>
      </c>
      <c r="G101" s="2" t="e">
        <f>数据!#REF!/数据!#REF!</f>
        <v>#REF!</v>
      </c>
      <c r="H101" s="9" t="e">
        <f>VLOOKUP(A100,#REF!,COLUMN(#REF!))</f>
        <v>#REF!</v>
      </c>
      <c r="I101" s="3" t="e">
        <f>数据!#REF!*0.01</f>
        <v>#REF!</v>
      </c>
      <c r="J101" s="6" t="e">
        <f t="shared" si="3"/>
        <v>#REF!</v>
      </c>
      <c r="K101" s="2" t="e">
        <f>CORREL(#REF!,数据!#REF!)</f>
        <v>#REF!</v>
      </c>
      <c r="L101" t="e">
        <f>CORREL(#REF!,数据!#REF!)</f>
        <v>#REF!</v>
      </c>
      <c r="N101" s="10" t="e">
        <f>数据!B103/数据!#REF!</f>
        <v>#REF!</v>
      </c>
      <c r="O101" s="10" t="e">
        <f>数据!C103/数据!#REF!</f>
        <v>#REF!</v>
      </c>
      <c r="P101" s="10" t="e">
        <f>数据!#REF!/数据!#REF!</f>
        <v>#REF!</v>
      </c>
      <c r="Q101" s="2" t="e">
        <f t="shared" si="4"/>
        <v>#REF!</v>
      </c>
      <c r="R101" s="2" t="e">
        <f t="shared" si="5"/>
        <v>#REF!</v>
      </c>
      <c r="S101" s="2" t="e">
        <f t="shared" si="6"/>
        <v>#REF!</v>
      </c>
    </row>
    <row r="102" spans="1:19" x14ac:dyDescent="0.15">
      <c r="A102" s="8">
        <f>数据!A105</f>
        <v>39233</v>
      </c>
      <c r="B102" s="3">
        <f>1/数据!E104</f>
        <v>6.7345055862723835E-4</v>
      </c>
      <c r="C102" s="3" t="e">
        <f>0.01*数据!#REF!</f>
        <v>#REF!</v>
      </c>
      <c r="D102" s="3" t="e">
        <f>数据!#REF!</f>
        <v>#REF!</v>
      </c>
      <c r="E102" s="3" t="e">
        <f>数据!#REF!*0.01</f>
        <v>#REF!</v>
      </c>
      <c r="F102" s="3" t="e">
        <f t="shared" si="2"/>
        <v>#REF!</v>
      </c>
      <c r="G102" s="2" t="e">
        <f>数据!#REF!/数据!#REF!</f>
        <v>#REF!</v>
      </c>
      <c r="H102" s="9" t="e">
        <f>VLOOKUP(A101,#REF!,COLUMN(#REF!))</f>
        <v>#REF!</v>
      </c>
      <c r="I102" s="3" t="e">
        <f>数据!#REF!*0.01</f>
        <v>#REF!</v>
      </c>
      <c r="J102" s="6" t="e">
        <f t="shared" si="3"/>
        <v>#REF!</v>
      </c>
      <c r="K102" s="2" t="e">
        <f>CORREL(#REF!,数据!#REF!)</f>
        <v>#REF!</v>
      </c>
      <c r="L102" t="e">
        <f>CORREL(#REF!,数据!#REF!)</f>
        <v>#REF!</v>
      </c>
      <c r="N102" s="10" t="e">
        <f>数据!B104/数据!#REF!</f>
        <v>#REF!</v>
      </c>
      <c r="O102" s="10" t="e">
        <f>数据!C104/数据!#REF!</f>
        <v>#REF!</v>
      </c>
      <c r="P102" s="10" t="e">
        <f>数据!#REF!/数据!#REF!</f>
        <v>#REF!</v>
      </c>
      <c r="Q102" s="2" t="e">
        <f t="shared" si="4"/>
        <v>#REF!</v>
      </c>
      <c r="R102" s="2" t="e">
        <f t="shared" si="5"/>
        <v>#REF!</v>
      </c>
      <c r="S102" s="2" t="e">
        <f t="shared" si="6"/>
        <v>#REF!</v>
      </c>
    </row>
    <row r="103" spans="1:19" x14ac:dyDescent="0.15">
      <c r="A103" s="8">
        <f>数据!A106</f>
        <v>39262</v>
      </c>
      <c r="B103" s="3">
        <f>1/数据!E105</f>
        <v>6.7955095273043579E-4</v>
      </c>
      <c r="C103" s="3" t="e">
        <f>0.01*数据!#REF!</f>
        <v>#REF!</v>
      </c>
      <c r="D103" s="3" t="e">
        <f>数据!#REF!</f>
        <v>#REF!</v>
      </c>
      <c r="E103" s="3" t="e">
        <f>数据!#REF!*0.01</f>
        <v>#REF!</v>
      </c>
      <c r="F103" s="3" t="e">
        <f t="shared" si="2"/>
        <v>#REF!</v>
      </c>
      <c r="G103" s="2" t="e">
        <f>数据!#REF!/数据!#REF!</f>
        <v>#REF!</v>
      </c>
      <c r="H103" s="9" t="e">
        <f>VLOOKUP(A102,#REF!,COLUMN(#REF!))</f>
        <v>#REF!</v>
      </c>
      <c r="I103" s="3" t="e">
        <f>数据!#REF!*0.01</f>
        <v>#REF!</v>
      </c>
      <c r="J103" s="6" t="e">
        <f t="shared" si="3"/>
        <v>#REF!</v>
      </c>
      <c r="K103" s="2" t="e">
        <f>CORREL(#REF!,数据!#REF!)</f>
        <v>#REF!</v>
      </c>
      <c r="L103" t="e">
        <f>CORREL(#REF!,数据!#REF!)</f>
        <v>#REF!</v>
      </c>
      <c r="N103" s="10" t="e">
        <f>数据!B105/数据!#REF!</f>
        <v>#REF!</v>
      </c>
      <c r="O103" s="10" t="e">
        <f>数据!C105/数据!#REF!</f>
        <v>#REF!</v>
      </c>
      <c r="P103" s="10" t="e">
        <f>数据!#REF!/数据!#REF!</f>
        <v>#REF!</v>
      </c>
      <c r="Q103" s="2" t="e">
        <f t="shared" si="4"/>
        <v>#REF!</v>
      </c>
      <c r="R103" s="2" t="e">
        <f t="shared" si="5"/>
        <v>#REF!</v>
      </c>
      <c r="S103" s="2" t="e">
        <f t="shared" si="6"/>
        <v>#REF!</v>
      </c>
    </row>
    <row r="104" spans="1:19" x14ac:dyDescent="0.15">
      <c r="A104" s="8">
        <f>数据!A107</f>
        <v>39294</v>
      </c>
      <c r="B104" s="3">
        <f>1/数据!E106</f>
        <v>6.7984662660103875E-4</v>
      </c>
      <c r="C104" s="3" t="e">
        <f>0.01*数据!#REF!</f>
        <v>#REF!</v>
      </c>
      <c r="D104" s="3" t="e">
        <f>数据!#REF!</f>
        <v>#REF!</v>
      </c>
      <c r="E104" s="3" t="e">
        <f>数据!#REF!*0.01</f>
        <v>#REF!</v>
      </c>
      <c r="F104" s="3" t="e">
        <f t="shared" si="2"/>
        <v>#REF!</v>
      </c>
      <c r="G104" s="2" t="e">
        <f>数据!#REF!/数据!#REF!</f>
        <v>#REF!</v>
      </c>
      <c r="H104" s="9" t="e">
        <f>VLOOKUP(A103,#REF!,COLUMN(#REF!))</f>
        <v>#REF!</v>
      </c>
      <c r="I104" s="3" t="e">
        <f>数据!#REF!*0.01</f>
        <v>#REF!</v>
      </c>
      <c r="J104" s="6" t="e">
        <f t="shared" si="3"/>
        <v>#REF!</v>
      </c>
      <c r="K104" s="2" t="e">
        <f>CORREL(#REF!,数据!#REF!)</f>
        <v>#REF!</v>
      </c>
      <c r="L104" t="e">
        <f>CORREL(#REF!,数据!#REF!)</f>
        <v>#REF!</v>
      </c>
      <c r="N104" s="10" t="e">
        <f>数据!B106/数据!#REF!</f>
        <v>#REF!</v>
      </c>
      <c r="O104" s="10" t="e">
        <f>数据!C106/数据!#REF!</f>
        <v>#REF!</v>
      </c>
      <c r="P104" s="10" t="e">
        <f>数据!#REF!/数据!#REF!</f>
        <v>#REF!</v>
      </c>
      <c r="Q104" s="2" t="e">
        <f t="shared" si="4"/>
        <v>#REF!</v>
      </c>
      <c r="R104" s="2" t="e">
        <f t="shared" si="5"/>
        <v>#REF!</v>
      </c>
      <c r="S104" s="2" t="e">
        <f t="shared" si="6"/>
        <v>#REF!</v>
      </c>
    </row>
    <row r="105" spans="1:19" x14ac:dyDescent="0.15">
      <c r="A105" s="8">
        <f>数据!A108</f>
        <v>39325</v>
      </c>
      <c r="B105" s="3">
        <f>1/数据!E107</f>
        <v>6.6875764891560947E-4</v>
      </c>
      <c r="C105" s="3" t="e">
        <f>0.01*数据!#REF!</f>
        <v>#REF!</v>
      </c>
      <c r="D105" s="3" t="e">
        <f>数据!#REF!</f>
        <v>#REF!</v>
      </c>
      <c r="E105" s="3" t="e">
        <f>数据!#REF!*0.01</f>
        <v>#REF!</v>
      </c>
      <c r="F105" s="3" t="e">
        <f t="shared" si="2"/>
        <v>#REF!</v>
      </c>
      <c r="G105" s="2" t="e">
        <f>数据!#REF!/数据!#REF!</f>
        <v>#REF!</v>
      </c>
      <c r="H105" s="9" t="e">
        <f>VLOOKUP(A104,#REF!,COLUMN(#REF!))</f>
        <v>#REF!</v>
      </c>
      <c r="I105" s="3" t="e">
        <f>数据!#REF!*0.01</f>
        <v>#REF!</v>
      </c>
      <c r="J105" s="6" t="e">
        <f t="shared" si="3"/>
        <v>#REF!</v>
      </c>
      <c r="K105" s="2" t="e">
        <f>CORREL(#REF!,数据!#REF!)</f>
        <v>#REF!</v>
      </c>
      <c r="L105" t="e">
        <f>CORREL(#REF!,数据!#REF!)</f>
        <v>#REF!</v>
      </c>
      <c r="N105" s="10" t="e">
        <f>数据!B107/数据!#REF!</f>
        <v>#REF!</v>
      </c>
      <c r="O105" s="10" t="e">
        <f>数据!C107/数据!#REF!</f>
        <v>#REF!</v>
      </c>
      <c r="P105" s="10" t="e">
        <f>数据!#REF!/数据!#REF!</f>
        <v>#REF!</v>
      </c>
      <c r="Q105" s="2" t="e">
        <f t="shared" si="4"/>
        <v>#REF!</v>
      </c>
      <c r="R105" s="2" t="e">
        <f t="shared" si="5"/>
        <v>#REF!</v>
      </c>
      <c r="S105" s="2" t="e">
        <f t="shared" si="6"/>
        <v>#REF!</v>
      </c>
    </row>
    <row r="106" spans="1:19" x14ac:dyDescent="0.15">
      <c r="A106" s="8">
        <f>数据!A109</f>
        <v>39353</v>
      </c>
      <c r="B106" s="3">
        <f>1/数据!E108</f>
        <v>6.584362139917696E-4</v>
      </c>
      <c r="C106" s="3" t="e">
        <f>0.01*数据!#REF!</f>
        <v>#REF!</v>
      </c>
      <c r="D106" s="3" t="e">
        <f>数据!#REF!</f>
        <v>#REF!</v>
      </c>
      <c r="E106" s="3" t="e">
        <f>数据!#REF!*0.01</f>
        <v>#REF!</v>
      </c>
      <c r="F106" s="3" t="e">
        <f t="shared" si="2"/>
        <v>#REF!</v>
      </c>
      <c r="G106" s="2" t="e">
        <f>数据!#REF!/数据!#REF!</f>
        <v>#REF!</v>
      </c>
      <c r="H106" s="9" t="e">
        <f>VLOOKUP(A105,#REF!,COLUMN(#REF!))</f>
        <v>#REF!</v>
      </c>
      <c r="I106" s="3" t="e">
        <f>数据!#REF!*0.01</f>
        <v>#REF!</v>
      </c>
      <c r="J106" s="6" t="e">
        <f t="shared" si="3"/>
        <v>#REF!</v>
      </c>
      <c r="K106" s="2" t="e">
        <f>CORREL(#REF!,数据!#REF!)</f>
        <v>#REF!</v>
      </c>
      <c r="L106" t="e">
        <f>CORREL(#REF!,数据!#REF!)</f>
        <v>#REF!</v>
      </c>
      <c r="N106" s="10" t="e">
        <f>数据!B108/数据!#REF!</f>
        <v>#REF!</v>
      </c>
      <c r="O106" s="10" t="e">
        <f>数据!C108/数据!#REF!</f>
        <v>#REF!</v>
      </c>
      <c r="P106" s="10" t="e">
        <f>数据!#REF!/数据!#REF!</f>
        <v>#REF!</v>
      </c>
      <c r="Q106" s="2" t="e">
        <f t="shared" si="4"/>
        <v>#REF!</v>
      </c>
      <c r="R106" s="2" t="e">
        <f t="shared" si="5"/>
        <v>#REF!</v>
      </c>
      <c r="S106" s="2" t="e">
        <f t="shared" si="6"/>
        <v>#REF!</v>
      </c>
    </row>
    <row r="107" spans="1:19" x14ac:dyDescent="0.15">
      <c r="A107" s="8">
        <f>数据!A110</f>
        <v>39386</v>
      </c>
      <c r="B107" s="3">
        <f>1/数据!E109</f>
        <v>6.5490458040263534E-4</v>
      </c>
      <c r="C107" s="3" t="e">
        <f>0.01*数据!#REF!</f>
        <v>#REF!</v>
      </c>
      <c r="D107" s="3" t="e">
        <f>数据!#REF!</f>
        <v>#REF!</v>
      </c>
      <c r="E107" s="3" t="e">
        <f>数据!#REF!*0.01</f>
        <v>#REF!</v>
      </c>
      <c r="F107" s="3" t="e">
        <f t="shared" si="2"/>
        <v>#REF!</v>
      </c>
      <c r="G107" s="2" t="e">
        <f>数据!#REF!/数据!#REF!</f>
        <v>#REF!</v>
      </c>
      <c r="H107" s="9" t="e">
        <f>VLOOKUP(A106,#REF!,COLUMN(#REF!))</f>
        <v>#REF!</v>
      </c>
      <c r="I107" s="3" t="e">
        <f>数据!#REF!*0.01</f>
        <v>#REF!</v>
      </c>
      <c r="J107" s="6" t="e">
        <f t="shared" si="3"/>
        <v>#REF!</v>
      </c>
      <c r="K107" s="2" t="e">
        <f>CORREL(#REF!,数据!#REF!)</f>
        <v>#REF!</v>
      </c>
      <c r="L107" t="e">
        <f>CORREL(#REF!,数据!#REF!)</f>
        <v>#REF!</v>
      </c>
      <c r="N107" s="10" t="e">
        <f>数据!B109/数据!#REF!</f>
        <v>#REF!</v>
      </c>
      <c r="O107" s="10" t="e">
        <f>数据!C109/数据!#REF!</f>
        <v>#REF!</v>
      </c>
      <c r="P107" s="10" t="e">
        <f>数据!#REF!/数据!#REF!</f>
        <v>#REF!</v>
      </c>
      <c r="Q107" s="2" t="e">
        <f t="shared" si="4"/>
        <v>#REF!</v>
      </c>
      <c r="R107" s="2" t="e">
        <f t="shared" si="5"/>
        <v>#REF!</v>
      </c>
      <c r="S107" s="2" t="e">
        <f t="shared" si="6"/>
        <v>#REF!</v>
      </c>
    </row>
    <row r="108" spans="1:19" x14ac:dyDescent="0.15">
      <c r="A108" s="8">
        <f>数据!A111</f>
        <v>39416</v>
      </c>
      <c r="B108" s="3">
        <f>1/数据!E110</f>
        <v>6.4979369050326521E-4</v>
      </c>
      <c r="C108" s="3" t="e">
        <f>0.01*数据!#REF!</f>
        <v>#REF!</v>
      </c>
      <c r="D108" s="3" t="e">
        <f>数据!#REF!</f>
        <v>#REF!</v>
      </c>
      <c r="E108" s="3" t="e">
        <f>数据!#REF!*0.01</f>
        <v>#REF!</v>
      </c>
      <c r="F108" s="3" t="e">
        <f t="shared" si="2"/>
        <v>#REF!</v>
      </c>
      <c r="G108" s="2" t="e">
        <f>数据!#REF!/数据!#REF!</f>
        <v>#REF!</v>
      </c>
      <c r="H108" s="9" t="e">
        <f>VLOOKUP(A107,#REF!,COLUMN(#REF!))</f>
        <v>#REF!</v>
      </c>
      <c r="I108" s="3" t="e">
        <f>数据!#REF!*0.01</f>
        <v>#REF!</v>
      </c>
      <c r="J108" s="6" t="e">
        <f t="shared" si="3"/>
        <v>#REF!</v>
      </c>
      <c r="K108" s="2" t="e">
        <f>CORREL(#REF!,数据!#REF!)</f>
        <v>#REF!</v>
      </c>
      <c r="L108" t="e">
        <f>CORREL(#REF!,数据!#REF!)</f>
        <v>#REF!</v>
      </c>
      <c r="N108" s="10" t="e">
        <f>数据!B110/数据!#REF!</f>
        <v>#REF!</v>
      </c>
      <c r="O108" s="10" t="e">
        <f>数据!C110/数据!#REF!</f>
        <v>#REF!</v>
      </c>
      <c r="P108" s="10" t="e">
        <f>数据!#REF!/数据!#REF!</f>
        <v>#REF!</v>
      </c>
      <c r="Q108" s="2" t="e">
        <f t="shared" si="4"/>
        <v>#REF!</v>
      </c>
      <c r="R108" s="2" t="e">
        <f t="shared" si="5"/>
        <v>#REF!</v>
      </c>
      <c r="S108" s="2" t="e">
        <f t="shared" si="6"/>
        <v>#REF!</v>
      </c>
    </row>
    <row r="109" spans="1:19" x14ac:dyDescent="0.15">
      <c r="A109" s="8">
        <f>数据!A112</f>
        <v>39447</v>
      </c>
      <c r="B109" s="3">
        <f>1/数据!E111</f>
        <v>6.3044547277106002E-4</v>
      </c>
      <c r="C109" s="3" t="e">
        <f>0.01*数据!#REF!</f>
        <v>#REF!</v>
      </c>
      <c r="D109" s="3" t="e">
        <f>数据!#REF!</f>
        <v>#REF!</v>
      </c>
      <c r="E109" s="3" t="e">
        <f>数据!#REF!*0.01</f>
        <v>#REF!</v>
      </c>
      <c r="F109" s="3" t="e">
        <f t="shared" si="2"/>
        <v>#REF!</v>
      </c>
      <c r="G109" s="2" t="e">
        <f>数据!#REF!/数据!#REF!</f>
        <v>#REF!</v>
      </c>
      <c r="H109" s="9" t="e">
        <f>VLOOKUP(A108,#REF!,COLUMN(#REF!))</f>
        <v>#REF!</v>
      </c>
      <c r="I109" s="3" t="e">
        <f>数据!#REF!*0.01</f>
        <v>#REF!</v>
      </c>
      <c r="J109" s="6" t="e">
        <f t="shared" si="3"/>
        <v>#REF!</v>
      </c>
      <c r="K109" s="2" t="e">
        <f>CORREL(#REF!,数据!#REF!)</f>
        <v>#REF!</v>
      </c>
      <c r="L109" t="e">
        <f>CORREL(#REF!,数据!#REF!)</f>
        <v>#REF!</v>
      </c>
      <c r="N109" s="10" t="e">
        <f>数据!B111/数据!#REF!</f>
        <v>#REF!</v>
      </c>
      <c r="O109" s="10" t="e">
        <f>数据!C111/数据!#REF!</f>
        <v>#REF!</v>
      </c>
      <c r="P109" s="10" t="e">
        <f>数据!#REF!/数据!#REF!</f>
        <v>#REF!</v>
      </c>
      <c r="Q109" s="2" t="e">
        <f t="shared" si="4"/>
        <v>#REF!</v>
      </c>
      <c r="R109" s="2" t="e">
        <f t="shared" si="5"/>
        <v>#REF!</v>
      </c>
      <c r="S109" s="2" t="e">
        <f t="shared" si="6"/>
        <v>#REF!</v>
      </c>
    </row>
    <row r="110" spans="1:19" x14ac:dyDescent="0.15">
      <c r="A110" s="8">
        <f>数据!A113</f>
        <v>39478</v>
      </c>
      <c r="B110" s="3">
        <f>1/数据!E112</f>
        <v>6.2994110050710261E-4</v>
      </c>
      <c r="C110" s="3" t="e">
        <f>0.01*数据!#REF!</f>
        <v>#REF!</v>
      </c>
      <c r="D110" s="3" t="e">
        <f>数据!#REF!</f>
        <v>#REF!</v>
      </c>
      <c r="E110" s="3" t="e">
        <f>数据!#REF!*0.01</f>
        <v>#REF!</v>
      </c>
      <c r="F110" s="3" t="e">
        <f t="shared" si="2"/>
        <v>#REF!</v>
      </c>
      <c r="G110" s="2" t="e">
        <f>数据!#REF!/数据!#REF!</f>
        <v>#REF!</v>
      </c>
      <c r="H110" s="9" t="e">
        <f>VLOOKUP(A109,#REF!,COLUMN(#REF!))</f>
        <v>#REF!</v>
      </c>
      <c r="I110" s="3" t="e">
        <f>数据!#REF!*0.01</f>
        <v>#REF!</v>
      </c>
      <c r="J110" s="6" t="e">
        <f t="shared" si="3"/>
        <v>#REF!</v>
      </c>
      <c r="K110" s="2" t="e">
        <f>CORREL(#REF!,数据!#REF!)</f>
        <v>#REF!</v>
      </c>
      <c r="L110" t="e">
        <f>CORREL(#REF!,数据!#REF!)</f>
        <v>#REF!</v>
      </c>
      <c r="N110" s="10" t="e">
        <f>数据!B112/数据!#REF!</f>
        <v>#REF!</v>
      </c>
      <c r="O110" s="10" t="e">
        <f>数据!C112/数据!#REF!</f>
        <v>#REF!</v>
      </c>
      <c r="P110" s="10" t="e">
        <f>数据!#REF!/数据!#REF!</f>
        <v>#REF!</v>
      </c>
      <c r="Q110" s="2" t="e">
        <f t="shared" si="4"/>
        <v>#REF!</v>
      </c>
      <c r="R110" s="2" t="e">
        <f t="shared" si="5"/>
        <v>#REF!</v>
      </c>
      <c r="S110" s="2" t="e">
        <f t="shared" si="6"/>
        <v>#REF!</v>
      </c>
    </row>
    <row r="111" spans="1:19" x14ac:dyDescent="0.15">
      <c r="A111" s="8">
        <f>数据!A114</f>
        <v>39507</v>
      </c>
      <c r="B111" s="3">
        <f>1/数据!E113</f>
        <v>6.1434495469205963E-4</v>
      </c>
      <c r="C111" s="3" t="e">
        <f>0.01*数据!#REF!</f>
        <v>#REF!</v>
      </c>
      <c r="D111" s="3" t="e">
        <f>数据!#REF!</f>
        <v>#REF!</v>
      </c>
      <c r="E111" s="3" t="e">
        <f>数据!#REF!*0.01</f>
        <v>#REF!</v>
      </c>
      <c r="F111" s="3" t="e">
        <f t="shared" si="2"/>
        <v>#REF!</v>
      </c>
      <c r="G111" s="2" t="e">
        <f>数据!#REF!/数据!#REF!</f>
        <v>#REF!</v>
      </c>
      <c r="H111" s="9" t="e">
        <f>VLOOKUP(A110,#REF!,COLUMN(#REF!))</f>
        <v>#REF!</v>
      </c>
      <c r="I111" s="3" t="e">
        <f>数据!#REF!*0.01</f>
        <v>#REF!</v>
      </c>
      <c r="J111" s="6" t="e">
        <f t="shared" si="3"/>
        <v>#REF!</v>
      </c>
      <c r="K111" s="2" t="e">
        <f>CORREL(#REF!,数据!#REF!)</f>
        <v>#REF!</v>
      </c>
      <c r="L111" t="e">
        <f>CORREL(#REF!,数据!#REF!)</f>
        <v>#REF!</v>
      </c>
      <c r="N111" s="10" t="e">
        <f>数据!B113/数据!#REF!</f>
        <v>#REF!</v>
      </c>
      <c r="O111" s="10" t="e">
        <f>数据!C113/数据!#REF!</f>
        <v>#REF!</v>
      </c>
      <c r="P111" s="10" t="e">
        <f>数据!#REF!/数据!#REF!</f>
        <v>#REF!</v>
      </c>
      <c r="Q111" s="2" t="e">
        <f t="shared" si="4"/>
        <v>#REF!</v>
      </c>
      <c r="R111" s="2" t="e">
        <f t="shared" si="5"/>
        <v>#REF!</v>
      </c>
      <c r="S111" s="2" t="e">
        <f t="shared" si="6"/>
        <v>#REF!</v>
      </c>
    </row>
    <row r="112" spans="1:19" x14ac:dyDescent="0.15">
      <c r="A112" s="8">
        <f>数据!A115</f>
        <v>39538</v>
      </c>
      <c r="B112" s="3">
        <f>1/数据!E114</f>
        <v>6.0742270546073013E-4</v>
      </c>
      <c r="C112" s="3" t="e">
        <f>0.01*数据!#REF!</f>
        <v>#REF!</v>
      </c>
      <c r="D112" s="3" t="e">
        <f>数据!#REF!</f>
        <v>#REF!</v>
      </c>
      <c r="E112" s="3" t="e">
        <f>数据!#REF!*0.01</f>
        <v>#REF!</v>
      </c>
      <c r="F112" s="3" t="e">
        <f t="shared" si="2"/>
        <v>#REF!</v>
      </c>
      <c r="G112" s="2" t="e">
        <f>数据!#REF!/数据!#REF!</f>
        <v>#REF!</v>
      </c>
      <c r="H112" s="9" t="e">
        <f>VLOOKUP(A111,#REF!,COLUMN(#REF!))</f>
        <v>#REF!</v>
      </c>
      <c r="I112" s="3" t="e">
        <f>数据!#REF!*0.01</f>
        <v>#REF!</v>
      </c>
      <c r="J112" s="6" t="e">
        <f t="shared" si="3"/>
        <v>#REF!</v>
      </c>
      <c r="K112" s="2" t="e">
        <f>CORREL(#REF!,数据!#REF!)</f>
        <v>#REF!</v>
      </c>
      <c r="L112" t="e">
        <f>CORREL(#REF!,数据!#REF!)</f>
        <v>#REF!</v>
      </c>
      <c r="N112" s="10" t="e">
        <f>数据!B114/数据!#REF!</f>
        <v>#REF!</v>
      </c>
      <c r="O112" s="10" t="e">
        <f>数据!C114/数据!#REF!</f>
        <v>#REF!</v>
      </c>
      <c r="P112" s="10" t="e">
        <f>数据!#REF!/数据!#REF!</f>
        <v>#REF!</v>
      </c>
      <c r="Q112" s="2" t="e">
        <f t="shared" si="4"/>
        <v>#REF!</v>
      </c>
      <c r="R112" s="2" t="e">
        <f t="shared" si="5"/>
        <v>#REF!</v>
      </c>
      <c r="S112" s="2" t="e">
        <f t="shared" si="6"/>
        <v>#REF!</v>
      </c>
    </row>
    <row r="113" spans="1:19" x14ac:dyDescent="0.15">
      <c r="A113" s="8">
        <f>数据!A116</f>
        <v>39568</v>
      </c>
      <c r="B113" s="3">
        <f>1/数据!E115</f>
        <v>6.032381825640036E-4</v>
      </c>
      <c r="C113" s="3" t="e">
        <f>0.01*数据!#REF!</f>
        <v>#REF!</v>
      </c>
      <c r="D113" s="3" t="e">
        <f>数据!#REF!</f>
        <v>#REF!</v>
      </c>
      <c r="E113" s="3" t="e">
        <f>数据!#REF!*0.01</f>
        <v>#REF!</v>
      </c>
      <c r="F113" s="3" t="e">
        <f t="shared" si="2"/>
        <v>#REF!</v>
      </c>
      <c r="G113" s="2" t="e">
        <f>数据!#REF!/数据!#REF!</f>
        <v>#REF!</v>
      </c>
      <c r="H113" s="9" t="e">
        <f>VLOOKUP(A112,#REF!,COLUMN(#REF!))</f>
        <v>#REF!</v>
      </c>
      <c r="I113" s="3" t="e">
        <f>数据!#REF!*0.01</f>
        <v>#REF!</v>
      </c>
      <c r="J113" s="6" t="e">
        <f t="shared" si="3"/>
        <v>#REF!</v>
      </c>
      <c r="K113" s="2" t="e">
        <f>CORREL(#REF!,数据!#REF!)</f>
        <v>#REF!</v>
      </c>
      <c r="L113" t="e">
        <f>CORREL(#REF!,数据!#REF!)</f>
        <v>#REF!</v>
      </c>
      <c r="N113" s="10" t="e">
        <f>数据!B115/数据!#REF!</f>
        <v>#REF!</v>
      </c>
      <c r="O113" s="10" t="e">
        <f>数据!C115/数据!#REF!</f>
        <v>#REF!</v>
      </c>
      <c r="P113" s="10" t="e">
        <f>数据!#REF!/数据!#REF!</f>
        <v>#REF!</v>
      </c>
      <c r="Q113" s="2" t="e">
        <f t="shared" si="4"/>
        <v>#REF!</v>
      </c>
      <c r="R113" s="2" t="e">
        <f t="shared" si="5"/>
        <v>#REF!</v>
      </c>
      <c r="S113" s="2" t="e">
        <f t="shared" si="6"/>
        <v>#REF!</v>
      </c>
    </row>
    <row r="114" spans="1:19" x14ac:dyDescent="0.15">
      <c r="A114" s="8">
        <f>数据!A117</f>
        <v>39598</v>
      </c>
      <c r="B114" s="3">
        <f>1/数据!E116</f>
        <v>6.1378688091920722E-4</v>
      </c>
      <c r="C114" s="3" t="e">
        <f>0.01*数据!#REF!</f>
        <v>#REF!</v>
      </c>
      <c r="D114" s="3" t="e">
        <f>数据!#REF!</f>
        <v>#REF!</v>
      </c>
      <c r="E114" s="3" t="e">
        <f>数据!#REF!*0.01</f>
        <v>#REF!</v>
      </c>
      <c r="F114" s="3" t="e">
        <f t="shared" si="2"/>
        <v>#REF!</v>
      </c>
      <c r="G114" s="2" t="e">
        <f>数据!#REF!/数据!#REF!</f>
        <v>#REF!</v>
      </c>
      <c r="H114" s="9" t="e">
        <f>VLOOKUP(A113,#REF!,COLUMN(#REF!))</f>
        <v>#REF!</v>
      </c>
      <c r="I114" s="3" t="e">
        <f>数据!#REF!*0.01</f>
        <v>#REF!</v>
      </c>
      <c r="J114" s="6" t="e">
        <f t="shared" si="3"/>
        <v>#REF!</v>
      </c>
      <c r="K114" s="2" t="e">
        <f>CORREL(#REF!,数据!#REF!)</f>
        <v>#REF!</v>
      </c>
      <c r="L114" t="e">
        <f>CORREL(#REF!,数据!#REF!)</f>
        <v>#REF!</v>
      </c>
      <c r="N114" s="10" t="e">
        <f>数据!B116/数据!#REF!</f>
        <v>#REF!</v>
      </c>
      <c r="O114" s="10" t="e">
        <f>数据!C116/数据!#REF!</f>
        <v>#REF!</v>
      </c>
      <c r="P114" s="10" t="e">
        <f>数据!#REF!/数据!#REF!</f>
        <v>#REF!</v>
      </c>
      <c r="Q114" s="2" t="e">
        <f t="shared" si="4"/>
        <v>#REF!</v>
      </c>
      <c r="R114" s="2" t="e">
        <f t="shared" si="5"/>
        <v>#REF!</v>
      </c>
      <c r="S114" s="2" t="e">
        <f t="shared" si="6"/>
        <v>#REF!</v>
      </c>
    </row>
    <row r="115" spans="1:19" x14ac:dyDescent="0.15">
      <c r="A115" s="8">
        <f>数据!A118</f>
        <v>39629</v>
      </c>
      <c r="B115" s="3">
        <f>1/数据!E117</f>
        <v>6.2103700759528254E-4</v>
      </c>
      <c r="C115" s="3" t="e">
        <f>0.01*数据!#REF!</f>
        <v>#REF!</v>
      </c>
      <c r="D115" s="3" t="e">
        <f>数据!#REF!</f>
        <v>#REF!</v>
      </c>
      <c r="E115" s="3" t="e">
        <f>数据!#REF!*0.01</f>
        <v>#REF!</v>
      </c>
      <c r="F115" s="3" t="e">
        <f t="shared" si="2"/>
        <v>#REF!</v>
      </c>
      <c r="G115" s="2" t="e">
        <f>数据!#REF!/数据!#REF!</f>
        <v>#REF!</v>
      </c>
      <c r="H115" s="9" t="e">
        <f>VLOOKUP(A114,#REF!,COLUMN(#REF!))</f>
        <v>#REF!</v>
      </c>
      <c r="I115" s="3" t="e">
        <f>数据!#REF!*0.01</f>
        <v>#REF!</v>
      </c>
      <c r="J115" s="6" t="e">
        <f t="shared" si="3"/>
        <v>#REF!</v>
      </c>
      <c r="K115" s="2" t="e">
        <f>CORREL(#REF!,数据!#REF!)</f>
        <v>#REF!</v>
      </c>
      <c r="L115" t="e">
        <f>CORREL(#REF!,数据!#REF!)</f>
        <v>#REF!</v>
      </c>
      <c r="N115" s="10" t="e">
        <f>数据!B117/数据!#REF!</f>
        <v>#REF!</v>
      </c>
      <c r="O115" s="10" t="e">
        <f>数据!C117/数据!#REF!</f>
        <v>#REF!</v>
      </c>
      <c r="P115" s="10" t="e">
        <f>数据!#REF!/数据!#REF!</f>
        <v>#REF!</v>
      </c>
      <c r="Q115" s="2" t="e">
        <f t="shared" si="4"/>
        <v>#REF!</v>
      </c>
      <c r="R115" s="2" t="e">
        <f t="shared" si="5"/>
        <v>#REF!</v>
      </c>
      <c r="S115" s="2" t="e">
        <f t="shared" si="6"/>
        <v>#REF!</v>
      </c>
    </row>
    <row r="116" spans="1:19" x14ac:dyDescent="0.15">
      <c r="A116" s="8">
        <f>数据!A119</f>
        <v>39660</v>
      </c>
      <c r="B116" s="3">
        <f>1/数据!E118</f>
        <v>6.161960982463059E-4</v>
      </c>
      <c r="C116" s="3" t="e">
        <f>0.01*数据!#REF!</f>
        <v>#REF!</v>
      </c>
      <c r="D116" s="3" t="e">
        <f>数据!#REF!</f>
        <v>#REF!</v>
      </c>
      <c r="E116" s="3" t="e">
        <f>数据!#REF!*0.01</f>
        <v>#REF!</v>
      </c>
      <c r="F116" s="3" t="e">
        <f t="shared" si="2"/>
        <v>#REF!</v>
      </c>
      <c r="G116" s="2" t="e">
        <f>数据!#REF!/数据!#REF!</f>
        <v>#REF!</v>
      </c>
      <c r="H116" s="9" t="e">
        <f>VLOOKUP(A115,#REF!,COLUMN(#REF!))</f>
        <v>#REF!</v>
      </c>
      <c r="I116" s="3" t="e">
        <f>数据!#REF!*0.01</f>
        <v>#REF!</v>
      </c>
      <c r="J116" s="6" t="e">
        <f t="shared" si="3"/>
        <v>#REF!</v>
      </c>
      <c r="K116" s="2" t="e">
        <f>CORREL(#REF!,数据!#REF!)</f>
        <v>#REF!</v>
      </c>
      <c r="L116" t="e">
        <f>CORREL(#REF!,数据!#REF!)</f>
        <v>#REF!</v>
      </c>
      <c r="N116" s="10" t="e">
        <f>数据!B118/数据!#REF!</f>
        <v>#REF!</v>
      </c>
      <c r="O116" s="10" t="e">
        <f>数据!C118/数据!#REF!</f>
        <v>#REF!</v>
      </c>
      <c r="P116" s="10" t="e">
        <f>数据!#REF!/数据!#REF!</f>
        <v>#REF!</v>
      </c>
      <c r="Q116" s="2" t="e">
        <f t="shared" si="4"/>
        <v>#REF!</v>
      </c>
      <c r="R116" s="2" t="e">
        <f t="shared" si="5"/>
        <v>#REF!</v>
      </c>
      <c r="S116" s="2" t="e">
        <f t="shared" si="6"/>
        <v>#REF!</v>
      </c>
    </row>
    <row r="117" spans="1:19" x14ac:dyDescent="0.15">
      <c r="A117" s="8">
        <f>数据!A120</f>
        <v>39689</v>
      </c>
      <c r="B117" s="3">
        <f>1/数据!E119</f>
        <v>6.1360233659769772E-4</v>
      </c>
      <c r="C117" s="3" t="e">
        <f>0.01*数据!#REF!</f>
        <v>#REF!</v>
      </c>
      <c r="D117" s="3" t="e">
        <f>数据!#REF!</f>
        <v>#REF!</v>
      </c>
      <c r="E117" s="3" t="e">
        <f>数据!#REF!*0.01</f>
        <v>#REF!</v>
      </c>
      <c r="F117" s="3" t="e">
        <f t="shared" si="2"/>
        <v>#REF!</v>
      </c>
      <c r="G117" s="2" t="e">
        <f>数据!#REF!/数据!#REF!</f>
        <v>#REF!</v>
      </c>
      <c r="H117" s="9" t="e">
        <f>VLOOKUP(A116,#REF!,COLUMN(#REF!))</f>
        <v>#REF!</v>
      </c>
      <c r="I117" s="3" t="e">
        <f>数据!#REF!*0.01</f>
        <v>#REF!</v>
      </c>
      <c r="J117" s="6" t="e">
        <f t="shared" si="3"/>
        <v>#REF!</v>
      </c>
      <c r="K117" s="2" t="e">
        <f>CORREL(#REF!,数据!#REF!)</f>
        <v>#REF!</v>
      </c>
      <c r="L117" t="e">
        <f>CORREL(#REF!,数据!#REF!)</f>
        <v>#REF!</v>
      </c>
      <c r="N117" s="10" t="e">
        <f>数据!B119/数据!#REF!</f>
        <v>#REF!</v>
      </c>
      <c r="O117" s="10" t="e">
        <f>数据!C119/数据!#REF!</f>
        <v>#REF!</v>
      </c>
      <c r="P117" s="10" t="e">
        <f>数据!#REF!/数据!#REF!</f>
        <v>#REF!</v>
      </c>
      <c r="Q117" s="2" t="e">
        <f t="shared" si="4"/>
        <v>#REF!</v>
      </c>
      <c r="R117" s="2" t="e">
        <f t="shared" si="5"/>
        <v>#REF!</v>
      </c>
      <c r="S117" s="2" t="e">
        <f t="shared" si="6"/>
        <v>#REF!</v>
      </c>
    </row>
    <row r="118" spans="1:19" x14ac:dyDescent="0.15">
      <c r="A118" s="8">
        <f>数据!A121</f>
        <v>39721</v>
      </c>
      <c r="B118" s="3">
        <f>1/数据!E120</f>
        <v>6.0603122272859505E-4</v>
      </c>
      <c r="C118" s="3" t="e">
        <f>0.01*数据!#REF!</f>
        <v>#REF!</v>
      </c>
      <c r="D118" s="3" t="e">
        <f>数据!#REF!</f>
        <v>#REF!</v>
      </c>
      <c r="E118" s="3" t="e">
        <f>数据!#REF!*0.01</f>
        <v>#REF!</v>
      </c>
      <c r="F118" s="3" t="e">
        <f t="shared" si="2"/>
        <v>#REF!</v>
      </c>
      <c r="G118" s="2" t="e">
        <f>数据!#REF!/数据!#REF!</f>
        <v>#REF!</v>
      </c>
      <c r="H118" s="9" t="e">
        <f>VLOOKUP(A117,#REF!,COLUMN(#REF!))</f>
        <v>#REF!</v>
      </c>
      <c r="I118" s="3" t="e">
        <f>数据!#REF!*0.01</f>
        <v>#REF!</v>
      </c>
      <c r="J118" s="6" t="e">
        <f t="shared" si="3"/>
        <v>#REF!</v>
      </c>
      <c r="K118" s="2" t="e">
        <f>CORREL(#REF!,数据!#REF!)</f>
        <v>#REF!</v>
      </c>
      <c r="L118" t="e">
        <f>CORREL(#REF!,数据!#REF!)</f>
        <v>#REF!</v>
      </c>
      <c r="N118" s="10" t="e">
        <f>数据!B120/数据!#REF!</f>
        <v>#REF!</v>
      </c>
      <c r="O118" s="10" t="e">
        <f>数据!C120/数据!#REF!</f>
        <v>#REF!</v>
      </c>
      <c r="P118" s="10" t="e">
        <f>数据!#REF!/数据!#REF!</f>
        <v>#REF!</v>
      </c>
      <c r="Q118" s="2" t="e">
        <f t="shared" si="4"/>
        <v>#REF!</v>
      </c>
      <c r="R118" s="2" t="e">
        <f t="shared" si="5"/>
        <v>#REF!</v>
      </c>
      <c r="S118" s="2" t="e">
        <f t="shared" si="6"/>
        <v>#REF!</v>
      </c>
    </row>
    <row r="119" spans="1:19" x14ac:dyDescent="0.15">
      <c r="A119" s="8">
        <f>数据!A122</f>
        <v>39752</v>
      </c>
      <c r="B119" s="3">
        <f>1/数据!E121</f>
        <v>6.0234432410943394E-4</v>
      </c>
      <c r="C119" s="3" t="e">
        <f>0.01*数据!#REF!</f>
        <v>#REF!</v>
      </c>
      <c r="D119" s="3" t="e">
        <f>数据!#REF!</f>
        <v>#REF!</v>
      </c>
      <c r="E119" s="3" t="e">
        <f>数据!#REF!*0.01</f>
        <v>#REF!</v>
      </c>
      <c r="F119" s="3" t="e">
        <f t="shared" si="2"/>
        <v>#REF!</v>
      </c>
      <c r="G119" s="2" t="e">
        <f>数据!#REF!/数据!#REF!</f>
        <v>#REF!</v>
      </c>
      <c r="H119" s="9" t="e">
        <f>VLOOKUP(A118,#REF!,COLUMN(#REF!))</f>
        <v>#REF!</v>
      </c>
      <c r="I119" s="3" t="e">
        <f>数据!#REF!*0.01</f>
        <v>#REF!</v>
      </c>
      <c r="J119" s="6" t="e">
        <f t="shared" si="3"/>
        <v>#REF!</v>
      </c>
      <c r="K119" s="2" t="e">
        <f>CORREL(#REF!,数据!#REF!)</f>
        <v>#REF!</v>
      </c>
      <c r="L119" t="e">
        <f>CORREL(#REF!,数据!#REF!)</f>
        <v>#REF!</v>
      </c>
      <c r="N119" s="10" t="e">
        <f>数据!B121/数据!#REF!</f>
        <v>#REF!</v>
      </c>
      <c r="O119" s="10" t="e">
        <f>数据!C121/数据!#REF!</f>
        <v>#REF!</v>
      </c>
      <c r="P119" s="10" t="e">
        <f>数据!#REF!/数据!#REF!</f>
        <v>#REF!</v>
      </c>
      <c r="Q119" s="2" t="e">
        <f t="shared" si="4"/>
        <v>#REF!</v>
      </c>
      <c r="R119" s="2" t="e">
        <f t="shared" si="5"/>
        <v>#REF!</v>
      </c>
      <c r="S119" s="2" t="e">
        <f t="shared" si="6"/>
        <v>#REF!</v>
      </c>
    </row>
    <row r="120" spans="1:19" x14ac:dyDescent="0.15">
      <c r="A120" s="8">
        <f>数据!A123</f>
        <v>39780</v>
      </c>
      <c r="B120" s="3">
        <f>1/数据!E122</f>
        <v>6.0300901498477411E-4</v>
      </c>
      <c r="C120" s="3" t="e">
        <f>0.01*数据!#REF!</f>
        <v>#REF!</v>
      </c>
      <c r="D120" s="3" t="e">
        <f>数据!#REF!</f>
        <v>#REF!</v>
      </c>
      <c r="E120" s="3" t="e">
        <f>数据!#REF!*0.01</f>
        <v>#REF!</v>
      </c>
      <c r="F120" s="3" t="e">
        <f t="shared" si="2"/>
        <v>#REF!</v>
      </c>
      <c r="G120" s="2" t="e">
        <f>数据!#REF!/数据!#REF!</f>
        <v>#REF!</v>
      </c>
      <c r="H120" s="9" t="e">
        <f>VLOOKUP(A119,#REF!,COLUMN(#REF!))</f>
        <v>#REF!</v>
      </c>
      <c r="I120" s="3" t="e">
        <f>数据!#REF!*0.01</f>
        <v>#REF!</v>
      </c>
      <c r="J120" s="6" t="e">
        <f t="shared" si="3"/>
        <v>#REF!</v>
      </c>
      <c r="K120" s="2" t="e">
        <f>CORREL(#REF!,数据!#REF!)</f>
        <v>#REF!</v>
      </c>
      <c r="L120" t="e">
        <f>CORREL(#REF!,数据!#REF!)</f>
        <v>#REF!</v>
      </c>
      <c r="N120" s="10" t="e">
        <f>数据!B122/数据!#REF!</f>
        <v>#REF!</v>
      </c>
      <c r="O120" s="10" t="e">
        <f>数据!C122/数据!#REF!</f>
        <v>#REF!</v>
      </c>
      <c r="P120" s="10" t="e">
        <f>数据!#REF!/数据!#REF!</f>
        <v>#REF!</v>
      </c>
      <c r="Q120" s="2" t="e">
        <f t="shared" si="4"/>
        <v>#REF!</v>
      </c>
      <c r="R120" s="2" t="e">
        <f t="shared" si="5"/>
        <v>#REF!</v>
      </c>
      <c r="S120" s="2" t="e">
        <f t="shared" si="6"/>
        <v>#REF!</v>
      </c>
    </row>
    <row r="121" spans="1:19" x14ac:dyDescent="0.15">
      <c r="A121" s="8">
        <f>数据!A124</f>
        <v>39813</v>
      </c>
      <c r="B121" s="3">
        <f>1/数据!E123</f>
        <v>5.7261962023866784E-4</v>
      </c>
      <c r="C121" s="3" t="e">
        <f>0.01*数据!#REF!</f>
        <v>#REF!</v>
      </c>
      <c r="D121" s="3" t="e">
        <f>数据!#REF!</f>
        <v>#REF!</v>
      </c>
      <c r="E121" s="3" t="e">
        <f>数据!#REF!*0.01</f>
        <v>#REF!</v>
      </c>
      <c r="F121" s="3" t="e">
        <f t="shared" si="2"/>
        <v>#REF!</v>
      </c>
      <c r="G121" s="2" t="e">
        <f>数据!#REF!/数据!#REF!</f>
        <v>#REF!</v>
      </c>
      <c r="H121" s="9" t="e">
        <f>VLOOKUP(A120,#REF!,COLUMN(#REF!))</f>
        <v>#REF!</v>
      </c>
      <c r="I121" s="3" t="e">
        <f>数据!#REF!*0.01</f>
        <v>#REF!</v>
      </c>
      <c r="J121" s="6" t="e">
        <f t="shared" si="3"/>
        <v>#REF!</v>
      </c>
      <c r="K121" s="2" t="e">
        <f>CORREL(#REF!,数据!#REF!)</f>
        <v>#REF!</v>
      </c>
      <c r="L121" t="e">
        <f>CORREL(#REF!,数据!#REF!)</f>
        <v>#REF!</v>
      </c>
      <c r="N121" s="10" t="e">
        <f>数据!B123/数据!#REF!</f>
        <v>#REF!</v>
      </c>
      <c r="O121" s="10" t="e">
        <f>数据!C123/数据!#REF!</f>
        <v>#REF!</v>
      </c>
      <c r="P121" s="10" t="e">
        <f>数据!#REF!/数据!#REF!</f>
        <v>#REF!</v>
      </c>
      <c r="Q121" s="2" t="e">
        <f t="shared" si="4"/>
        <v>#REF!</v>
      </c>
      <c r="R121" s="2" t="e">
        <f t="shared" si="5"/>
        <v>#REF!</v>
      </c>
      <c r="S121" s="2" t="e">
        <f t="shared" si="6"/>
        <v>#REF!</v>
      </c>
    </row>
    <row r="122" spans="1:19" x14ac:dyDescent="0.15">
      <c r="A122" s="8">
        <f>数据!A125</f>
        <v>39843</v>
      </c>
      <c r="B122" s="3">
        <f>1/数据!E124</f>
        <v>5.5385706056980811E-4</v>
      </c>
      <c r="C122" s="3" t="e">
        <f>0.01*数据!#REF!</f>
        <v>#REF!</v>
      </c>
      <c r="D122" s="3" t="e">
        <f>数据!#REF!</f>
        <v>#REF!</v>
      </c>
      <c r="E122" s="3" t="e">
        <f>数据!#REF!*0.01</f>
        <v>#REF!</v>
      </c>
      <c r="F122" s="3" t="e">
        <f t="shared" si="2"/>
        <v>#REF!</v>
      </c>
      <c r="G122" s="2" t="e">
        <f>数据!#REF!/数据!#REF!</f>
        <v>#REF!</v>
      </c>
      <c r="H122" s="9" t="e">
        <f>VLOOKUP(A121,#REF!,COLUMN(#REF!))</f>
        <v>#REF!</v>
      </c>
      <c r="I122" s="3" t="e">
        <f>数据!#REF!*0.01</f>
        <v>#REF!</v>
      </c>
      <c r="J122" s="6" t="e">
        <f t="shared" si="3"/>
        <v>#REF!</v>
      </c>
      <c r="K122" s="2" t="e">
        <f>CORREL(#REF!,数据!#REF!)</f>
        <v>#REF!</v>
      </c>
      <c r="L122" t="e">
        <f>CORREL(#REF!,数据!#REF!)</f>
        <v>#REF!</v>
      </c>
      <c r="N122" s="10" t="e">
        <f>数据!B124/数据!#REF!</f>
        <v>#REF!</v>
      </c>
      <c r="O122" s="10" t="e">
        <f>数据!C124/数据!#REF!</f>
        <v>#REF!</v>
      </c>
      <c r="P122" s="10" t="e">
        <f>数据!#REF!/数据!#REF!</f>
        <v>#REF!</v>
      </c>
      <c r="Q122" s="2" t="e">
        <f t="shared" si="4"/>
        <v>#REF!</v>
      </c>
      <c r="R122" s="2" t="e">
        <f t="shared" si="5"/>
        <v>#REF!</v>
      </c>
      <c r="S122" s="2" t="e">
        <f t="shared" si="6"/>
        <v>#REF!</v>
      </c>
    </row>
    <row r="123" spans="1:19" x14ac:dyDescent="0.15">
      <c r="A123" s="8">
        <f>数据!A126</f>
        <v>39871</v>
      </c>
      <c r="B123" s="3">
        <f>1/数据!E125</f>
        <v>5.7049296296930176E-4</v>
      </c>
      <c r="C123" s="3" t="e">
        <f>0.01*数据!#REF!</f>
        <v>#REF!</v>
      </c>
      <c r="D123" s="3" t="e">
        <f>数据!#REF!</f>
        <v>#REF!</v>
      </c>
      <c r="E123" s="3" t="e">
        <f>数据!#REF!*0.01</f>
        <v>#REF!</v>
      </c>
      <c r="F123" s="3" t="e">
        <f t="shared" si="2"/>
        <v>#REF!</v>
      </c>
      <c r="G123" s="2" t="e">
        <f>数据!#REF!/数据!#REF!</f>
        <v>#REF!</v>
      </c>
      <c r="H123" s="9" t="e">
        <f>VLOOKUP(A122,#REF!,COLUMN(#REF!))</f>
        <v>#REF!</v>
      </c>
      <c r="I123" s="3" t="e">
        <f>数据!#REF!*0.01</f>
        <v>#REF!</v>
      </c>
      <c r="J123" s="6" t="e">
        <f t="shared" si="3"/>
        <v>#REF!</v>
      </c>
      <c r="K123" s="2" t="e">
        <f>CORREL(#REF!,数据!#REF!)</f>
        <v>#REF!</v>
      </c>
      <c r="L123" t="e">
        <f>CORREL(#REF!,数据!#REF!)</f>
        <v>#REF!</v>
      </c>
      <c r="N123" s="10" t="e">
        <f>数据!B125/数据!#REF!</f>
        <v>#REF!</v>
      </c>
      <c r="O123" s="10" t="e">
        <f>数据!C125/数据!#REF!</f>
        <v>#REF!</v>
      </c>
      <c r="P123" s="10" t="e">
        <f>数据!#REF!/数据!#REF!</f>
        <v>#REF!</v>
      </c>
      <c r="Q123" s="2" t="e">
        <f t="shared" si="4"/>
        <v>#REF!</v>
      </c>
      <c r="R123" s="2" t="e">
        <f t="shared" si="5"/>
        <v>#REF!</v>
      </c>
      <c r="S123" s="2" t="e">
        <f t="shared" si="6"/>
        <v>#REF!</v>
      </c>
    </row>
    <row r="124" spans="1:19" x14ac:dyDescent="0.15">
      <c r="A124" s="8">
        <f>数据!A127</f>
        <v>39903</v>
      </c>
      <c r="B124" s="3">
        <f>1/数据!E126</f>
        <v>5.7350959194792529E-4</v>
      </c>
      <c r="C124" s="3" t="e">
        <f>0.01*数据!#REF!</f>
        <v>#REF!</v>
      </c>
      <c r="D124" s="3" t="e">
        <f>数据!#REF!</f>
        <v>#REF!</v>
      </c>
      <c r="E124" s="3" t="e">
        <f>数据!#REF!*0.01</f>
        <v>#REF!</v>
      </c>
      <c r="F124" s="3" t="e">
        <f t="shared" si="2"/>
        <v>#REF!</v>
      </c>
      <c r="G124" s="2" t="e">
        <f>数据!#REF!/数据!#REF!</f>
        <v>#REF!</v>
      </c>
      <c r="H124" s="9" t="e">
        <f>VLOOKUP(A123,#REF!,COLUMN(#REF!))</f>
        <v>#REF!</v>
      </c>
      <c r="I124" s="3" t="e">
        <f>数据!#REF!*0.01</f>
        <v>#REF!</v>
      </c>
      <c r="J124" s="6" t="e">
        <f t="shared" si="3"/>
        <v>#REF!</v>
      </c>
      <c r="K124" s="2" t="e">
        <f>CORREL(#REF!,数据!#REF!)</f>
        <v>#REF!</v>
      </c>
      <c r="L124" t="e">
        <f>CORREL(#REF!,数据!#REF!)</f>
        <v>#REF!</v>
      </c>
      <c r="N124" s="10" t="e">
        <f>数据!B126/数据!#REF!</f>
        <v>#REF!</v>
      </c>
      <c r="O124" s="10" t="e">
        <f>数据!C126/数据!#REF!</f>
        <v>#REF!</v>
      </c>
      <c r="P124" s="10" t="e">
        <f>数据!#REF!/数据!#REF!</f>
        <v>#REF!</v>
      </c>
      <c r="Q124" s="2" t="e">
        <f t="shared" si="4"/>
        <v>#REF!</v>
      </c>
      <c r="R124" s="2" t="e">
        <f t="shared" si="5"/>
        <v>#REF!</v>
      </c>
      <c r="S124" s="2" t="e">
        <f t="shared" si="6"/>
        <v>#REF!</v>
      </c>
    </row>
    <row r="125" spans="1:19" x14ac:dyDescent="0.15">
      <c r="A125" s="8">
        <f>数据!A128</f>
        <v>39933</v>
      </c>
      <c r="B125" s="3">
        <f>1/数据!E127</f>
        <v>5.6128061785770407E-4</v>
      </c>
      <c r="C125" s="3" t="e">
        <f>0.01*数据!#REF!</f>
        <v>#REF!</v>
      </c>
      <c r="D125" s="3" t="e">
        <f>数据!#REF!</f>
        <v>#REF!</v>
      </c>
      <c r="E125" s="3" t="e">
        <f>数据!#REF!*0.01</f>
        <v>#REF!</v>
      </c>
      <c r="F125" s="3" t="e">
        <f t="shared" si="2"/>
        <v>#REF!</v>
      </c>
      <c r="G125" s="2" t="e">
        <f>数据!#REF!/数据!#REF!</f>
        <v>#REF!</v>
      </c>
      <c r="H125" s="9" t="e">
        <f>VLOOKUP(A124,#REF!,COLUMN(#REF!))</f>
        <v>#REF!</v>
      </c>
      <c r="I125" s="3" t="e">
        <f>数据!#REF!*0.01</f>
        <v>#REF!</v>
      </c>
      <c r="J125" s="6" t="e">
        <f t="shared" si="3"/>
        <v>#REF!</v>
      </c>
      <c r="K125" s="2" t="e">
        <f>CORREL(#REF!,数据!#REF!)</f>
        <v>#REF!</v>
      </c>
      <c r="L125" t="e">
        <f>CORREL(#REF!,数据!#REF!)</f>
        <v>#REF!</v>
      </c>
      <c r="N125" s="10" t="e">
        <f>数据!B127/数据!#REF!</f>
        <v>#REF!</v>
      </c>
      <c r="O125" s="10" t="e">
        <f>数据!C127/数据!#REF!</f>
        <v>#REF!</v>
      </c>
      <c r="P125" s="10" t="e">
        <f>数据!#REF!/数据!#REF!</f>
        <v>#REF!</v>
      </c>
      <c r="Q125" s="2" t="e">
        <f t="shared" si="4"/>
        <v>#REF!</v>
      </c>
      <c r="R125" s="2" t="e">
        <f t="shared" si="5"/>
        <v>#REF!</v>
      </c>
      <c r="S125" s="2" t="e">
        <f t="shared" si="6"/>
        <v>#REF!</v>
      </c>
    </row>
    <row r="126" spans="1:19" x14ac:dyDescent="0.15">
      <c r="A126" s="8">
        <f>数据!A129</f>
        <v>39962</v>
      </c>
      <c r="B126" s="3">
        <f>1/数据!E128</f>
        <v>5.7170952582411927E-4</v>
      </c>
      <c r="C126" s="3" t="e">
        <f>0.01*数据!#REF!</f>
        <v>#REF!</v>
      </c>
      <c r="D126" s="3" t="e">
        <f>数据!#REF!</f>
        <v>#REF!</v>
      </c>
      <c r="E126" s="3" t="e">
        <f>数据!#REF!*0.01</f>
        <v>#REF!</v>
      </c>
      <c r="F126" s="3" t="e">
        <f t="shared" si="2"/>
        <v>#REF!</v>
      </c>
      <c r="G126" s="2" t="e">
        <f>数据!#REF!/数据!#REF!</f>
        <v>#REF!</v>
      </c>
      <c r="H126" s="9" t="e">
        <f>VLOOKUP(A125,#REF!,COLUMN(#REF!))</f>
        <v>#REF!</v>
      </c>
      <c r="I126" s="3" t="e">
        <f>数据!#REF!*0.01</f>
        <v>#REF!</v>
      </c>
      <c r="J126" s="6" t="e">
        <f t="shared" si="3"/>
        <v>#REF!</v>
      </c>
      <c r="K126" s="2" t="e">
        <f>CORREL(#REF!,数据!#REF!)</f>
        <v>#REF!</v>
      </c>
      <c r="L126" t="e">
        <f>CORREL(#REF!,数据!#REF!)</f>
        <v>#REF!</v>
      </c>
      <c r="N126" s="10" t="e">
        <f>数据!B128/数据!#REF!</f>
        <v>#REF!</v>
      </c>
      <c r="O126" s="10" t="e">
        <f>数据!C128/数据!#REF!</f>
        <v>#REF!</v>
      </c>
      <c r="P126" s="10" t="e">
        <f>数据!#REF!/数据!#REF!</f>
        <v>#REF!</v>
      </c>
      <c r="Q126" s="2" t="e">
        <f t="shared" si="4"/>
        <v>#REF!</v>
      </c>
      <c r="R126" s="2" t="e">
        <f t="shared" si="5"/>
        <v>#REF!</v>
      </c>
      <c r="S126" s="2" t="e">
        <f t="shared" si="6"/>
        <v>#REF!</v>
      </c>
    </row>
    <row r="127" spans="1:19" x14ac:dyDescent="0.15">
      <c r="A127" s="8">
        <f>数据!A130</f>
        <v>39994</v>
      </c>
      <c r="B127" s="3">
        <f>1/数据!E129</f>
        <v>5.7753726559206238E-4</v>
      </c>
      <c r="C127" s="3" t="e">
        <f>0.01*数据!#REF!</f>
        <v>#REF!</v>
      </c>
      <c r="D127" s="3" t="e">
        <f>数据!#REF!</f>
        <v>#REF!</v>
      </c>
      <c r="E127" s="3" t="e">
        <f>数据!#REF!*0.01</f>
        <v>#REF!</v>
      </c>
      <c r="F127" s="3" t="e">
        <f t="shared" si="2"/>
        <v>#REF!</v>
      </c>
      <c r="G127" s="2" t="e">
        <f>数据!#REF!/数据!#REF!</f>
        <v>#REF!</v>
      </c>
      <c r="H127" s="9" t="e">
        <f>VLOOKUP(A126,#REF!,COLUMN(#REF!))</f>
        <v>#REF!</v>
      </c>
      <c r="I127" s="3" t="e">
        <f>数据!#REF!*0.01</f>
        <v>#REF!</v>
      </c>
      <c r="J127" s="6" t="e">
        <f t="shared" si="3"/>
        <v>#REF!</v>
      </c>
      <c r="K127" s="2" t="e">
        <f>CORREL(#REF!,数据!#REF!)</f>
        <v>#REF!</v>
      </c>
      <c r="L127" t="e">
        <f>CORREL(#REF!,数据!#REF!)</f>
        <v>#REF!</v>
      </c>
      <c r="N127" s="10" t="e">
        <f>数据!B129/数据!#REF!</f>
        <v>#REF!</v>
      </c>
      <c r="O127" s="10" t="e">
        <f>数据!C129/数据!#REF!</f>
        <v>#REF!</v>
      </c>
      <c r="P127" s="10" t="e">
        <f>数据!#REF!/数据!#REF!</f>
        <v>#REF!</v>
      </c>
      <c r="Q127" s="2" t="e">
        <f t="shared" si="4"/>
        <v>#REF!</v>
      </c>
      <c r="R127" s="2" t="e">
        <f t="shared" si="5"/>
        <v>#REF!</v>
      </c>
      <c r="S127" s="2" t="e">
        <f t="shared" si="6"/>
        <v>#REF!</v>
      </c>
    </row>
    <row r="128" spans="1:19" x14ac:dyDescent="0.15">
      <c r="A128" s="8">
        <f>数据!A131</f>
        <v>40025</v>
      </c>
      <c r="B128" s="3">
        <f>1/数据!E130</f>
        <v>5.7876399161949739E-4</v>
      </c>
      <c r="C128" s="3" t="e">
        <f>0.01*数据!#REF!</f>
        <v>#REF!</v>
      </c>
      <c r="D128" s="3" t="e">
        <f>数据!#REF!</f>
        <v>#REF!</v>
      </c>
      <c r="E128" s="3" t="e">
        <f>数据!#REF!*0.01</f>
        <v>#REF!</v>
      </c>
      <c r="F128" s="3" t="e">
        <f t="shared" si="2"/>
        <v>#REF!</v>
      </c>
      <c r="G128" s="2" t="e">
        <f>数据!#REF!/数据!#REF!</f>
        <v>#REF!</v>
      </c>
      <c r="H128" s="9" t="e">
        <f>VLOOKUP(A127,#REF!,COLUMN(#REF!))</f>
        <v>#REF!</v>
      </c>
      <c r="I128" s="3" t="e">
        <f>数据!#REF!*0.01</f>
        <v>#REF!</v>
      </c>
      <c r="J128" s="6" t="e">
        <f t="shared" si="3"/>
        <v>#REF!</v>
      </c>
      <c r="K128" s="2" t="e">
        <f>CORREL(#REF!,数据!#REF!)</f>
        <v>#REF!</v>
      </c>
      <c r="L128" t="e">
        <f>CORREL(#REF!,数据!#REF!)</f>
        <v>#REF!</v>
      </c>
      <c r="N128" s="10" t="e">
        <f>数据!B130/数据!#REF!</f>
        <v>#REF!</v>
      </c>
      <c r="O128" s="10" t="e">
        <f>数据!C130/数据!#REF!</f>
        <v>#REF!</v>
      </c>
      <c r="P128" s="10" t="e">
        <f>数据!#REF!/数据!#REF!</f>
        <v>#REF!</v>
      </c>
      <c r="Q128" s="2" t="e">
        <f t="shared" si="4"/>
        <v>#REF!</v>
      </c>
      <c r="R128" s="2" t="e">
        <f t="shared" si="5"/>
        <v>#REF!</v>
      </c>
      <c r="S128" s="2" t="e">
        <f t="shared" si="6"/>
        <v>#REF!</v>
      </c>
    </row>
    <row r="129" spans="1:19" x14ac:dyDescent="0.15">
      <c r="A129" s="8">
        <f>数据!A132</f>
        <v>40056</v>
      </c>
      <c r="B129" s="3">
        <f>1/数据!E131</f>
        <v>5.7635226650528803E-4</v>
      </c>
      <c r="C129" s="3" t="e">
        <f>0.01*数据!#REF!</f>
        <v>#REF!</v>
      </c>
      <c r="D129" s="3" t="e">
        <f>数据!#REF!</f>
        <v>#REF!</v>
      </c>
      <c r="E129" s="3" t="e">
        <f>数据!#REF!*0.01</f>
        <v>#REF!</v>
      </c>
      <c r="F129" s="3" t="e">
        <f t="shared" si="2"/>
        <v>#REF!</v>
      </c>
      <c r="G129" s="2" t="e">
        <f>数据!#REF!/数据!#REF!</f>
        <v>#REF!</v>
      </c>
      <c r="H129" s="9" t="e">
        <f>VLOOKUP(A128,#REF!,COLUMN(#REF!))</f>
        <v>#REF!</v>
      </c>
      <c r="I129" s="3" t="e">
        <f>数据!#REF!*0.01</f>
        <v>#REF!</v>
      </c>
      <c r="J129" s="6" t="e">
        <f t="shared" si="3"/>
        <v>#REF!</v>
      </c>
      <c r="K129" s="2" t="e">
        <f>CORREL(#REF!,数据!#REF!)</f>
        <v>#REF!</v>
      </c>
      <c r="L129" t="e">
        <f>CORREL(#REF!,数据!#REF!)</f>
        <v>#REF!</v>
      </c>
      <c r="N129" s="10" t="e">
        <f>数据!B131/数据!#REF!</f>
        <v>#REF!</v>
      </c>
      <c r="O129" s="10" t="e">
        <f>数据!C131/数据!#REF!</f>
        <v>#REF!</v>
      </c>
      <c r="P129" s="10" t="e">
        <f>数据!#REF!/数据!#REF!</f>
        <v>#REF!</v>
      </c>
      <c r="Q129" s="2" t="e">
        <f t="shared" si="4"/>
        <v>#REF!</v>
      </c>
      <c r="R129" s="2" t="e">
        <f t="shared" si="5"/>
        <v>#REF!</v>
      </c>
      <c r="S129" s="2" t="e">
        <f t="shared" si="6"/>
        <v>#REF!</v>
      </c>
    </row>
    <row r="130" spans="1:19" x14ac:dyDescent="0.15">
      <c r="A130" s="8">
        <f>数据!A133</f>
        <v>40086</v>
      </c>
      <c r="B130" s="3">
        <f>1/数据!E132</f>
        <v>5.7126535275635532E-4</v>
      </c>
      <c r="C130" s="3" t="e">
        <f>0.01*数据!#REF!</f>
        <v>#REF!</v>
      </c>
      <c r="D130" s="3" t="e">
        <f>数据!#REF!</f>
        <v>#REF!</v>
      </c>
      <c r="E130" s="3" t="e">
        <f>数据!#REF!*0.01</f>
        <v>#REF!</v>
      </c>
      <c r="F130" s="3" t="e">
        <f t="shared" ref="F130:F193" si="7">B130-C130</f>
        <v>#REF!</v>
      </c>
      <c r="G130" s="2" t="e">
        <f>数据!#REF!/数据!#REF!</f>
        <v>#REF!</v>
      </c>
      <c r="H130" s="9" t="e">
        <f>VLOOKUP(A129,#REF!,COLUMN(#REF!))</f>
        <v>#REF!</v>
      </c>
      <c r="I130" s="3" t="e">
        <f>数据!#REF!*0.01</f>
        <v>#REF!</v>
      </c>
      <c r="J130" s="6" t="e">
        <f t="shared" ref="J130:J193" si="8">I130-C130</f>
        <v>#REF!</v>
      </c>
      <c r="K130" s="2" t="e">
        <f>CORREL(#REF!,数据!#REF!)</f>
        <v>#REF!</v>
      </c>
      <c r="L130" t="e">
        <f>CORREL(#REF!,数据!#REF!)</f>
        <v>#REF!</v>
      </c>
      <c r="N130" s="10" t="e">
        <f>数据!B132/数据!#REF!</f>
        <v>#REF!</v>
      </c>
      <c r="O130" s="10" t="e">
        <f>数据!C132/数据!#REF!</f>
        <v>#REF!</v>
      </c>
      <c r="P130" s="10" t="e">
        <f>数据!#REF!/数据!#REF!</f>
        <v>#REF!</v>
      </c>
      <c r="Q130" s="2" t="e">
        <f t="shared" si="4"/>
        <v>#REF!</v>
      </c>
      <c r="R130" s="2" t="e">
        <f t="shared" si="5"/>
        <v>#REF!</v>
      </c>
      <c r="S130" s="2" t="e">
        <f t="shared" si="6"/>
        <v>#REF!</v>
      </c>
    </row>
    <row r="131" spans="1:19" x14ac:dyDescent="0.15">
      <c r="A131" s="8">
        <f>数据!A134</f>
        <v>40116</v>
      </c>
      <c r="B131" s="3">
        <f>1/数据!E133</f>
        <v>5.6685486248101043E-4</v>
      </c>
      <c r="C131" s="3" t="e">
        <f>0.01*数据!#REF!</f>
        <v>#REF!</v>
      </c>
      <c r="D131" s="3" t="e">
        <f>数据!#REF!</f>
        <v>#REF!</v>
      </c>
      <c r="E131" s="3" t="e">
        <f>数据!#REF!*0.01</f>
        <v>#REF!</v>
      </c>
      <c r="F131" s="3" t="e">
        <f t="shared" si="7"/>
        <v>#REF!</v>
      </c>
      <c r="G131" s="2" t="e">
        <f>数据!#REF!/数据!#REF!</f>
        <v>#REF!</v>
      </c>
      <c r="H131" s="9" t="e">
        <f>VLOOKUP(A130,#REF!,COLUMN(#REF!))</f>
        <v>#REF!</v>
      </c>
      <c r="I131" s="3" t="e">
        <f>数据!#REF!*0.01</f>
        <v>#REF!</v>
      </c>
      <c r="J131" s="6" t="e">
        <f t="shared" si="8"/>
        <v>#REF!</v>
      </c>
      <c r="K131" s="2" t="e">
        <f>CORREL(#REF!,数据!#REF!)</f>
        <v>#REF!</v>
      </c>
      <c r="L131" t="e">
        <f>CORREL(#REF!,数据!#REF!)</f>
        <v>#REF!</v>
      </c>
      <c r="N131" s="10" t="e">
        <f>数据!B133/数据!#REF!</f>
        <v>#REF!</v>
      </c>
      <c r="O131" s="10" t="e">
        <f>数据!C133/数据!#REF!</f>
        <v>#REF!</v>
      </c>
      <c r="P131" s="10" t="e">
        <f>数据!#REF!/数据!#REF!</f>
        <v>#REF!</v>
      </c>
      <c r="Q131" s="2" t="e">
        <f t="shared" si="4"/>
        <v>#REF!</v>
      </c>
      <c r="R131" s="2" t="e">
        <f t="shared" si="5"/>
        <v>#REF!</v>
      </c>
      <c r="S131" s="2" t="e">
        <f t="shared" si="6"/>
        <v>#REF!</v>
      </c>
    </row>
    <row r="132" spans="1:19" x14ac:dyDescent="0.15">
      <c r="A132" s="8">
        <f>数据!A135</f>
        <v>40147</v>
      </c>
      <c r="B132" s="3">
        <f>1/数据!E134</f>
        <v>5.6713133627485455E-4</v>
      </c>
      <c r="C132" s="3" t="e">
        <f>0.01*数据!#REF!</f>
        <v>#REF!</v>
      </c>
      <c r="D132" s="3" t="e">
        <f>数据!#REF!</f>
        <v>#REF!</v>
      </c>
      <c r="E132" s="3" t="e">
        <f>数据!#REF!*0.01</f>
        <v>#REF!</v>
      </c>
      <c r="F132" s="3" t="e">
        <f t="shared" si="7"/>
        <v>#REF!</v>
      </c>
      <c r="G132" s="2" t="e">
        <f>数据!#REF!/数据!#REF!</f>
        <v>#REF!</v>
      </c>
      <c r="H132" s="9" t="e">
        <f>VLOOKUP(A131,#REF!,COLUMN(#REF!))</f>
        <v>#REF!</v>
      </c>
      <c r="I132" s="3" t="e">
        <f>数据!#REF!*0.01</f>
        <v>#REF!</v>
      </c>
      <c r="J132" s="6" t="e">
        <f t="shared" si="8"/>
        <v>#REF!</v>
      </c>
      <c r="K132" s="2" t="e">
        <f>CORREL(#REF!,数据!#REF!)</f>
        <v>#REF!</v>
      </c>
      <c r="L132" t="e">
        <f>CORREL(#REF!,数据!#REF!)</f>
        <v>#REF!</v>
      </c>
      <c r="N132" s="10" t="e">
        <f>数据!B134/数据!#REF!</f>
        <v>#REF!</v>
      </c>
      <c r="O132" s="10" t="e">
        <f>数据!C134/数据!#REF!</f>
        <v>#REF!</v>
      </c>
      <c r="P132" s="10" t="e">
        <f>数据!#REF!/数据!#REF!</f>
        <v>#REF!</v>
      </c>
      <c r="Q132" s="2" t="e">
        <f t="shared" si="4"/>
        <v>#REF!</v>
      </c>
      <c r="R132" s="2" t="e">
        <f t="shared" si="5"/>
        <v>#REF!</v>
      </c>
      <c r="S132" s="2" t="e">
        <f t="shared" si="6"/>
        <v>#REF!</v>
      </c>
    </row>
    <row r="133" spans="1:19" x14ac:dyDescent="0.15">
      <c r="A133" s="8">
        <f>数据!A136</f>
        <v>40178</v>
      </c>
      <c r="B133" s="3">
        <f>1/数据!E135</f>
        <v>5.5934355440455082E-4</v>
      </c>
      <c r="C133" s="3" t="e">
        <f>0.01*数据!#REF!</f>
        <v>#REF!</v>
      </c>
      <c r="D133" s="3" t="e">
        <f>数据!#REF!</f>
        <v>#REF!</v>
      </c>
      <c r="E133" s="3" t="e">
        <f>数据!#REF!*0.01</f>
        <v>#REF!</v>
      </c>
      <c r="F133" s="3" t="e">
        <f t="shared" si="7"/>
        <v>#REF!</v>
      </c>
      <c r="G133" s="2" t="e">
        <f>数据!#REF!/数据!#REF!</f>
        <v>#REF!</v>
      </c>
      <c r="H133" s="9" t="e">
        <f>VLOOKUP(A132,#REF!,COLUMN(#REF!))</f>
        <v>#REF!</v>
      </c>
      <c r="I133" s="3" t="e">
        <f>数据!#REF!*0.01</f>
        <v>#REF!</v>
      </c>
      <c r="J133" s="6" t="e">
        <f t="shared" si="8"/>
        <v>#REF!</v>
      </c>
      <c r="K133" s="2" t="e">
        <f>CORREL(#REF!,数据!#REF!)</f>
        <v>#REF!</v>
      </c>
      <c r="L133" t="e">
        <f>CORREL(#REF!,数据!#REF!)</f>
        <v>#REF!</v>
      </c>
      <c r="N133" s="10" t="e">
        <f>数据!B135/数据!#REF!</f>
        <v>#REF!</v>
      </c>
      <c r="O133" s="10" t="e">
        <f>数据!C135/数据!#REF!</f>
        <v>#REF!</v>
      </c>
      <c r="P133" s="10" t="e">
        <f>数据!#REF!/数据!#REF!</f>
        <v>#REF!</v>
      </c>
      <c r="Q133" s="2" t="e">
        <f t="shared" si="4"/>
        <v>#REF!</v>
      </c>
      <c r="R133" s="2" t="e">
        <f t="shared" si="5"/>
        <v>#REF!</v>
      </c>
      <c r="S133" s="2" t="e">
        <f t="shared" si="6"/>
        <v>#REF!</v>
      </c>
    </row>
    <row r="134" spans="1:19" x14ac:dyDescent="0.15">
      <c r="A134" s="8">
        <f>数据!A137</f>
        <v>40207</v>
      </c>
      <c r="B134" s="3">
        <f>1/数据!E136</f>
        <v>5.7434625038050441E-4</v>
      </c>
      <c r="C134" s="3" t="e">
        <f>0.01*数据!#REF!</f>
        <v>#REF!</v>
      </c>
      <c r="D134" s="3" t="e">
        <f>数据!#REF!</f>
        <v>#REF!</v>
      </c>
      <c r="E134" s="3" t="e">
        <f>数据!#REF!*0.01</f>
        <v>#REF!</v>
      </c>
      <c r="F134" s="3" t="e">
        <f t="shared" si="7"/>
        <v>#REF!</v>
      </c>
      <c r="G134" s="2" t="e">
        <f>数据!#REF!/数据!#REF!</f>
        <v>#REF!</v>
      </c>
      <c r="H134" s="9" t="e">
        <f>VLOOKUP(A133,#REF!,COLUMN(#REF!))</f>
        <v>#REF!</v>
      </c>
      <c r="I134" s="3" t="e">
        <f>数据!#REF!*0.01</f>
        <v>#REF!</v>
      </c>
      <c r="J134" s="6" t="e">
        <f t="shared" si="8"/>
        <v>#REF!</v>
      </c>
      <c r="K134" s="2" t="e">
        <f>CORREL(#REF!,数据!#REF!)</f>
        <v>#REF!</v>
      </c>
      <c r="L134" t="e">
        <f>CORREL(#REF!,数据!#REF!)</f>
        <v>#REF!</v>
      </c>
      <c r="N134" s="10" t="e">
        <f>数据!B136/数据!#REF!</f>
        <v>#REF!</v>
      </c>
      <c r="O134" s="10" t="e">
        <f>数据!C136/数据!#REF!</f>
        <v>#REF!</v>
      </c>
      <c r="P134" s="10" t="e">
        <f>数据!#REF!/数据!#REF!</f>
        <v>#REF!</v>
      </c>
      <c r="Q134" s="2" t="e">
        <f t="shared" si="4"/>
        <v>#REF!</v>
      </c>
      <c r="R134" s="2" t="e">
        <f t="shared" si="5"/>
        <v>#REF!</v>
      </c>
      <c r="S134" s="2" t="e">
        <f t="shared" si="6"/>
        <v>#REF!</v>
      </c>
    </row>
    <row r="135" spans="1:19" x14ac:dyDescent="0.15">
      <c r="A135" s="8">
        <f>数据!A138</f>
        <v>40235</v>
      </c>
      <c r="B135" s="3">
        <f>1/数据!E137</f>
        <v>5.6540938466496666E-4</v>
      </c>
      <c r="C135" s="3" t="e">
        <f>0.01*数据!#REF!</f>
        <v>#REF!</v>
      </c>
      <c r="D135" s="3" t="e">
        <f>数据!#REF!</f>
        <v>#REF!</v>
      </c>
      <c r="E135" s="3" t="e">
        <f>数据!#REF!*0.01</f>
        <v>#REF!</v>
      </c>
      <c r="F135" s="3" t="e">
        <f t="shared" si="7"/>
        <v>#REF!</v>
      </c>
      <c r="G135" s="2" t="e">
        <f>数据!#REF!/数据!#REF!</f>
        <v>#REF!</v>
      </c>
      <c r="H135" s="9" t="e">
        <f>VLOOKUP(A134,#REF!,COLUMN(#REF!))</f>
        <v>#REF!</v>
      </c>
      <c r="I135" s="3" t="e">
        <f>数据!#REF!*0.01</f>
        <v>#REF!</v>
      </c>
      <c r="J135" s="6" t="e">
        <f t="shared" si="8"/>
        <v>#REF!</v>
      </c>
      <c r="K135" s="2" t="e">
        <f>CORREL(#REF!,数据!#REF!)</f>
        <v>#REF!</v>
      </c>
      <c r="L135" t="e">
        <f>CORREL(#REF!,数据!#REF!)</f>
        <v>#REF!</v>
      </c>
      <c r="N135" s="10" t="e">
        <f>数据!B137/数据!#REF!</f>
        <v>#REF!</v>
      </c>
      <c r="O135" s="10" t="e">
        <f>数据!C137/数据!#REF!</f>
        <v>#REF!</v>
      </c>
      <c r="P135" s="10" t="e">
        <f>数据!#REF!/数据!#REF!</f>
        <v>#REF!</v>
      </c>
      <c r="Q135" s="2" t="e">
        <f t="shared" si="4"/>
        <v>#REF!</v>
      </c>
      <c r="R135" s="2" t="e">
        <f t="shared" si="5"/>
        <v>#REF!</v>
      </c>
      <c r="S135" s="2" t="e">
        <f t="shared" si="6"/>
        <v>#REF!</v>
      </c>
    </row>
    <row r="136" spans="1:19" x14ac:dyDescent="0.15">
      <c r="A136" s="8">
        <f>数据!A139</f>
        <v>40268</v>
      </c>
      <c r="B136" s="3">
        <f>1/数据!E138</f>
        <v>5.6318356405086676E-4</v>
      </c>
      <c r="C136" s="3" t="e">
        <f>0.01*数据!#REF!</f>
        <v>#REF!</v>
      </c>
      <c r="D136" s="3" t="e">
        <f>数据!#REF!</f>
        <v>#REF!</v>
      </c>
      <c r="E136" s="3" t="e">
        <f>数据!#REF!*0.01</f>
        <v>#REF!</v>
      </c>
      <c r="F136" s="3" t="e">
        <f t="shared" si="7"/>
        <v>#REF!</v>
      </c>
      <c r="G136" s="2" t="e">
        <f>数据!#REF!/数据!#REF!</f>
        <v>#REF!</v>
      </c>
      <c r="H136" s="9" t="e">
        <f>VLOOKUP(A135,#REF!,COLUMN(#REF!))</f>
        <v>#REF!</v>
      </c>
      <c r="I136" s="3" t="e">
        <f>数据!#REF!*0.01</f>
        <v>#REF!</v>
      </c>
      <c r="J136" s="6" t="e">
        <f t="shared" si="8"/>
        <v>#REF!</v>
      </c>
      <c r="K136" s="2" t="e">
        <f>CORREL(#REF!,数据!#REF!)</f>
        <v>#REF!</v>
      </c>
      <c r="L136" t="e">
        <f>CORREL(#REF!,数据!#REF!)</f>
        <v>#REF!</v>
      </c>
      <c r="N136" s="10" t="e">
        <f>数据!B138/数据!#REF!</f>
        <v>#REF!</v>
      </c>
      <c r="O136" s="10" t="e">
        <f>数据!C138/数据!#REF!</f>
        <v>#REF!</v>
      </c>
      <c r="P136" s="10" t="e">
        <f>数据!#REF!/数据!#REF!</f>
        <v>#REF!</v>
      </c>
      <c r="Q136" s="2" t="e">
        <f t="shared" si="4"/>
        <v>#REF!</v>
      </c>
      <c r="R136" s="2" t="e">
        <f t="shared" si="5"/>
        <v>#REF!</v>
      </c>
      <c r="S136" s="2" t="e">
        <f t="shared" si="6"/>
        <v>#REF!</v>
      </c>
    </row>
    <row r="137" spans="1:19" x14ac:dyDescent="0.15">
      <c r="A137" s="8">
        <f>数据!A140</f>
        <v>40298</v>
      </c>
      <c r="B137" s="3">
        <f>1/数据!E139</f>
        <v>5.6799463813061611E-4</v>
      </c>
      <c r="C137" s="3" t="e">
        <f>0.01*数据!#REF!</f>
        <v>#REF!</v>
      </c>
      <c r="D137" s="3" t="e">
        <f>数据!#REF!</f>
        <v>#REF!</v>
      </c>
      <c r="E137" s="3" t="e">
        <f>数据!#REF!*0.01</f>
        <v>#REF!</v>
      </c>
      <c r="F137" s="3" t="e">
        <f t="shared" si="7"/>
        <v>#REF!</v>
      </c>
      <c r="G137" s="2" t="e">
        <f>数据!#REF!/数据!#REF!</f>
        <v>#REF!</v>
      </c>
      <c r="H137" s="9" t="e">
        <f>VLOOKUP(A136,#REF!,COLUMN(#REF!))</f>
        <v>#REF!</v>
      </c>
      <c r="I137" s="3" t="e">
        <f>数据!#REF!*0.01</f>
        <v>#REF!</v>
      </c>
      <c r="J137" s="6" t="e">
        <f t="shared" si="8"/>
        <v>#REF!</v>
      </c>
      <c r="K137" s="2" t="e">
        <f>CORREL(#REF!,数据!#REF!)</f>
        <v>#REF!</v>
      </c>
      <c r="L137" t="e">
        <f>CORREL(#REF!,数据!#REF!)</f>
        <v>#REF!</v>
      </c>
      <c r="N137" s="10" t="e">
        <f>数据!B139/数据!#REF!</f>
        <v>#REF!</v>
      </c>
      <c r="O137" s="10" t="e">
        <f>数据!C139/数据!#REF!</f>
        <v>#REF!</v>
      </c>
      <c r="P137" s="10" t="e">
        <f>数据!#REF!/数据!#REF!</f>
        <v>#REF!</v>
      </c>
      <c r="Q137" s="2" t="e">
        <f t="shared" si="4"/>
        <v>#REF!</v>
      </c>
      <c r="R137" s="2" t="e">
        <f t="shared" si="5"/>
        <v>#REF!</v>
      </c>
      <c r="S137" s="2" t="e">
        <f t="shared" si="6"/>
        <v>#REF!</v>
      </c>
    </row>
    <row r="138" spans="1:19" x14ac:dyDescent="0.15">
      <c r="A138" s="8">
        <f>数据!A141</f>
        <v>40329</v>
      </c>
      <c r="B138" s="3">
        <f>1/数据!E140</f>
        <v>5.6210406794713979E-4</v>
      </c>
      <c r="C138" s="3" t="e">
        <f>0.01*数据!#REF!</f>
        <v>#REF!</v>
      </c>
      <c r="D138" s="3" t="e">
        <f>数据!#REF!</f>
        <v>#REF!</v>
      </c>
      <c r="E138" s="3" t="e">
        <f>数据!#REF!*0.01</f>
        <v>#REF!</v>
      </c>
      <c r="F138" s="3" t="e">
        <f t="shared" si="7"/>
        <v>#REF!</v>
      </c>
      <c r="G138" s="2" t="e">
        <f>数据!#REF!/数据!#REF!</f>
        <v>#REF!</v>
      </c>
      <c r="H138" s="9" t="e">
        <f>VLOOKUP(A137,#REF!,COLUMN(#REF!))</f>
        <v>#REF!</v>
      </c>
      <c r="I138" s="3" t="e">
        <f>数据!#REF!*0.01</f>
        <v>#REF!</v>
      </c>
      <c r="J138" s="6" t="e">
        <f t="shared" si="8"/>
        <v>#REF!</v>
      </c>
      <c r="K138" s="2" t="e">
        <f>CORREL(#REF!,数据!#REF!)</f>
        <v>#REF!</v>
      </c>
      <c r="L138" t="e">
        <f>CORREL(#REF!,数据!#REF!)</f>
        <v>#REF!</v>
      </c>
      <c r="N138" s="10" t="e">
        <f>数据!B140/数据!#REF!</f>
        <v>#REF!</v>
      </c>
      <c r="O138" s="10" t="e">
        <f>数据!C140/数据!#REF!</f>
        <v>#REF!</v>
      </c>
      <c r="P138" s="10" t="e">
        <f>数据!#REF!/数据!#REF!</f>
        <v>#REF!</v>
      </c>
      <c r="Q138" s="2" t="e">
        <f t="shared" si="4"/>
        <v>#REF!</v>
      </c>
      <c r="R138" s="2" t="e">
        <f t="shared" si="5"/>
        <v>#REF!</v>
      </c>
      <c r="S138" s="2" t="e">
        <f t="shared" si="6"/>
        <v>#REF!</v>
      </c>
    </row>
    <row r="139" spans="1:19" x14ac:dyDescent="0.15">
      <c r="A139" s="8">
        <f>数据!A142</f>
        <v>40359</v>
      </c>
      <c r="B139" s="3">
        <f>1/数据!E141</f>
        <v>5.5265106716921066E-4</v>
      </c>
      <c r="C139" s="3" t="e">
        <f>0.01*数据!#REF!</f>
        <v>#REF!</v>
      </c>
      <c r="D139" s="3" t="e">
        <f>数据!#REF!</f>
        <v>#REF!</v>
      </c>
      <c r="E139" s="3" t="e">
        <f>数据!#REF!*0.01</f>
        <v>#REF!</v>
      </c>
      <c r="F139" s="3" t="e">
        <f t="shared" si="7"/>
        <v>#REF!</v>
      </c>
      <c r="G139" s="2" t="e">
        <f>数据!#REF!/数据!#REF!</f>
        <v>#REF!</v>
      </c>
      <c r="H139" s="9" t="e">
        <f>VLOOKUP(A138,#REF!,COLUMN(#REF!))</f>
        <v>#REF!</v>
      </c>
      <c r="I139" s="3" t="e">
        <f>数据!#REF!*0.01</f>
        <v>#REF!</v>
      </c>
      <c r="J139" s="6" t="e">
        <f t="shared" si="8"/>
        <v>#REF!</v>
      </c>
      <c r="K139" s="2" t="e">
        <f>CORREL(#REF!,数据!#REF!)</f>
        <v>#REF!</v>
      </c>
      <c r="L139" t="e">
        <f>CORREL(#REF!,数据!#REF!)</f>
        <v>#REF!</v>
      </c>
      <c r="N139" s="10" t="e">
        <f>数据!B141/数据!#REF!</f>
        <v>#REF!</v>
      </c>
      <c r="O139" s="10" t="e">
        <f>数据!C141/数据!#REF!</f>
        <v>#REF!</v>
      </c>
      <c r="P139" s="10" t="e">
        <f>数据!#REF!/数据!#REF!</f>
        <v>#REF!</v>
      </c>
      <c r="Q139" s="2" t="e">
        <f t="shared" si="4"/>
        <v>#REF!</v>
      </c>
      <c r="R139" s="2" t="e">
        <f t="shared" si="5"/>
        <v>#REF!</v>
      </c>
      <c r="S139" s="2" t="e">
        <f t="shared" si="6"/>
        <v>#REF!</v>
      </c>
    </row>
    <row r="140" spans="1:19" x14ac:dyDescent="0.15">
      <c r="A140" s="8">
        <f>数据!A143</f>
        <v>40389</v>
      </c>
      <c r="B140" s="3">
        <f>1/数据!E142</f>
        <v>5.4257593350189363E-4</v>
      </c>
      <c r="C140" s="3" t="e">
        <f>0.01*数据!#REF!</f>
        <v>#REF!</v>
      </c>
      <c r="D140" s="3" t="e">
        <f>数据!#REF!</f>
        <v>#REF!</v>
      </c>
      <c r="E140" s="3" t="e">
        <f>数据!#REF!*0.01</f>
        <v>#REF!</v>
      </c>
      <c r="F140" s="3" t="e">
        <f t="shared" si="7"/>
        <v>#REF!</v>
      </c>
      <c r="G140" s="2" t="e">
        <f>数据!#REF!/数据!#REF!</f>
        <v>#REF!</v>
      </c>
      <c r="H140" s="9" t="e">
        <f>VLOOKUP(A139,#REF!,COLUMN(#REF!))</f>
        <v>#REF!</v>
      </c>
      <c r="I140" s="3" t="e">
        <f>数据!#REF!*0.01</f>
        <v>#REF!</v>
      </c>
      <c r="J140" s="6" t="e">
        <f t="shared" si="8"/>
        <v>#REF!</v>
      </c>
      <c r="K140" s="2" t="e">
        <f>CORREL(#REF!,数据!#REF!)</f>
        <v>#REF!</v>
      </c>
      <c r="L140" t="e">
        <f>CORREL(#REF!,数据!#REF!)</f>
        <v>#REF!</v>
      </c>
      <c r="N140" s="10" t="e">
        <f>数据!B142/数据!#REF!</f>
        <v>#REF!</v>
      </c>
      <c r="O140" s="10" t="e">
        <f>数据!C142/数据!#REF!</f>
        <v>#REF!</v>
      </c>
      <c r="P140" s="10" t="e">
        <f>数据!#REF!/数据!#REF!</f>
        <v>#REF!</v>
      </c>
      <c r="Q140" s="2" t="e">
        <f t="shared" si="4"/>
        <v>#REF!</v>
      </c>
      <c r="R140" s="2" t="e">
        <f t="shared" si="5"/>
        <v>#REF!</v>
      </c>
      <c r="S140" s="2" t="e">
        <f t="shared" si="6"/>
        <v>#REF!</v>
      </c>
    </row>
    <row r="141" spans="1:19" x14ac:dyDescent="0.15">
      <c r="A141" s="8">
        <f>数据!A144</f>
        <v>40421</v>
      </c>
      <c r="B141" s="3">
        <f>1/数据!E143</f>
        <v>5.3890053512823137E-4</v>
      </c>
      <c r="C141" s="3" t="e">
        <f>0.01*数据!#REF!</f>
        <v>#REF!</v>
      </c>
      <c r="D141" s="3" t="e">
        <f>数据!#REF!</f>
        <v>#REF!</v>
      </c>
      <c r="E141" s="3" t="e">
        <f>数据!#REF!*0.01</f>
        <v>#REF!</v>
      </c>
      <c r="F141" s="3" t="e">
        <f t="shared" si="7"/>
        <v>#REF!</v>
      </c>
      <c r="G141" s="2" t="e">
        <f>数据!#REF!/数据!#REF!</f>
        <v>#REF!</v>
      </c>
      <c r="H141" s="9" t="e">
        <f>VLOOKUP(A140,#REF!,COLUMN(#REF!))</f>
        <v>#REF!</v>
      </c>
      <c r="I141" s="3" t="e">
        <f>数据!#REF!*0.01</f>
        <v>#REF!</v>
      </c>
      <c r="J141" s="6" t="e">
        <f t="shared" si="8"/>
        <v>#REF!</v>
      </c>
      <c r="K141" s="2" t="e">
        <f>CORREL(#REF!,数据!#REF!)</f>
        <v>#REF!</v>
      </c>
      <c r="L141" t="e">
        <f>CORREL(#REF!,数据!#REF!)</f>
        <v>#REF!</v>
      </c>
      <c r="N141" s="10" t="e">
        <f>数据!B143/数据!#REF!</f>
        <v>#REF!</v>
      </c>
      <c r="O141" s="10" t="e">
        <f>数据!C143/数据!#REF!</f>
        <v>#REF!</v>
      </c>
      <c r="P141" s="10" t="e">
        <f>数据!#REF!/数据!#REF!</f>
        <v>#REF!</v>
      </c>
      <c r="Q141" s="2" t="e">
        <f t="shared" si="4"/>
        <v>#REF!</v>
      </c>
      <c r="R141" s="2" t="e">
        <f t="shared" si="5"/>
        <v>#REF!</v>
      </c>
      <c r="S141" s="2" t="e">
        <f t="shared" si="6"/>
        <v>#REF!</v>
      </c>
    </row>
    <row r="142" spans="1:19" x14ac:dyDescent="0.15">
      <c r="A142" s="8">
        <f>数据!A145</f>
        <v>40451</v>
      </c>
      <c r="B142" s="3">
        <f>1/数据!E144</f>
        <v>5.2829271642831856E-4</v>
      </c>
      <c r="C142" s="3" t="e">
        <f>0.01*数据!#REF!</f>
        <v>#REF!</v>
      </c>
      <c r="D142" s="3" t="e">
        <f>数据!#REF!</f>
        <v>#REF!</v>
      </c>
      <c r="E142" s="3" t="e">
        <f>数据!#REF!*0.01</f>
        <v>#REF!</v>
      </c>
      <c r="F142" s="3" t="e">
        <f t="shared" si="7"/>
        <v>#REF!</v>
      </c>
      <c r="G142" s="2" t="e">
        <f>数据!#REF!/数据!#REF!</f>
        <v>#REF!</v>
      </c>
      <c r="H142" s="9" t="e">
        <f>VLOOKUP(A141,#REF!,COLUMN(#REF!))</f>
        <v>#REF!</v>
      </c>
      <c r="I142" s="3" t="e">
        <f>数据!#REF!*0.01</f>
        <v>#REF!</v>
      </c>
      <c r="J142" s="6" t="e">
        <f t="shared" si="8"/>
        <v>#REF!</v>
      </c>
      <c r="K142" s="2" t="e">
        <f>CORREL(#REF!,数据!#REF!)</f>
        <v>#REF!</v>
      </c>
      <c r="L142" t="e">
        <f>CORREL(#REF!,数据!#REF!)</f>
        <v>#REF!</v>
      </c>
      <c r="N142" s="10" t="e">
        <f>数据!B144/数据!#REF!</f>
        <v>#REF!</v>
      </c>
      <c r="O142" s="10" t="e">
        <f>数据!C144/数据!#REF!</f>
        <v>#REF!</v>
      </c>
      <c r="P142" s="10" t="e">
        <f>数据!#REF!/数据!#REF!</f>
        <v>#REF!</v>
      </c>
      <c r="Q142" s="2" t="e">
        <f t="shared" si="4"/>
        <v>#REF!</v>
      </c>
      <c r="R142" s="2" t="e">
        <f t="shared" si="5"/>
        <v>#REF!</v>
      </c>
      <c r="S142" s="2" t="e">
        <f t="shared" si="6"/>
        <v>#REF!</v>
      </c>
    </row>
    <row r="143" spans="1:19" x14ac:dyDescent="0.15">
      <c r="A143" s="8">
        <f>数据!A146</f>
        <v>40480</v>
      </c>
      <c r="B143" s="3">
        <f>1/数据!E145</f>
        <v>5.2818110273650633E-4</v>
      </c>
      <c r="C143" s="3" t="e">
        <f>0.01*数据!#REF!</f>
        <v>#REF!</v>
      </c>
      <c r="D143" s="3" t="e">
        <f>数据!#REF!</f>
        <v>#REF!</v>
      </c>
      <c r="E143" s="3" t="e">
        <f>数据!#REF!*0.01</f>
        <v>#REF!</v>
      </c>
      <c r="F143" s="3" t="e">
        <f t="shared" si="7"/>
        <v>#REF!</v>
      </c>
      <c r="G143" s="2" t="e">
        <f>数据!#REF!/数据!#REF!</f>
        <v>#REF!</v>
      </c>
      <c r="H143" s="9" t="e">
        <f>VLOOKUP(A142,#REF!,COLUMN(#REF!))</f>
        <v>#REF!</v>
      </c>
      <c r="I143" s="3" t="e">
        <f>数据!#REF!*0.01</f>
        <v>#REF!</v>
      </c>
      <c r="J143" s="6" t="e">
        <f t="shared" si="8"/>
        <v>#REF!</v>
      </c>
      <c r="K143" s="2" t="e">
        <f>CORREL(#REF!,数据!#REF!)</f>
        <v>#REF!</v>
      </c>
      <c r="L143" t="e">
        <f>CORREL(#REF!,数据!#REF!)</f>
        <v>#REF!</v>
      </c>
      <c r="N143" s="10" t="e">
        <f>数据!B145/数据!#REF!</f>
        <v>#REF!</v>
      </c>
      <c r="O143" s="10" t="e">
        <f>数据!C145/数据!#REF!</f>
        <v>#REF!</v>
      </c>
      <c r="P143" s="10" t="e">
        <f>数据!#REF!/数据!#REF!</f>
        <v>#REF!</v>
      </c>
      <c r="Q143" s="2" t="e">
        <f t="shared" si="4"/>
        <v>#REF!</v>
      </c>
      <c r="R143" s="2" t="e">
        <f t="shared" si="5"/>
        <v>#REF!</v>
      </c>
      <c r="S143" s="2" t="e">
        <f t="shared" si="6"/>
        <v>#REF!</v>
      </c>
    </row>
    <row r="144" spans="1:19" x14ac:dyDescent="0.15">
      <c r="A144" s="8">
        <f>数据!A147</f>
        <v>40512</v>
      </c>
      <c r="B144" s="3">
        <f>1/数据!E146</f>
        <v>5.2901655821827227E-4</v>
      </c>
      <c r="C144" s="3" t="e">
        <f>0.01*数据!#REF!</f>
        <v>#REF!</v>
      </c>
      <c r="D144" s="3" t="e">
        <f>数据!#REF!</f>
        <v>#REF!</v>
      </c>
      <c r="E144" s="3" t="e">
        <f>数据!#REF!*0.01</f>
        <v>#REF!</v>
      </c>
      <c r="F144" s="3" t="e">
        <f t="shared" si="7"/>
        <v>#REF!</v>
      </c>
      <c r="G144" s="2" t="e">
        <f>数据!#REF!/数据!#REF!</f>
        <v>#REF!</v>
      </c>
      <c r="H144" s="9" t="e">
        <f>VLOOKUP(A143,#REF!,COLUMN(#REF!))</f>
        <v>#REF!</v>
      </c>
      <c r="I144" s="3" t="e">
        <f>数据!#REF!*0.01</f>
        <v>#REF!</v>
      </c>
      <c r="J144" s="6" t="e">
        <f t="shared" si="8"/>
        <v>#REF!</v>
      </c>
      <c r="K144" s="2" t="e">
        <f>CORREL(#REF!,数据!#REF!)</f>
        <v>#REF!</v>
      </c>
      <c r="L144" t="e">
        <f>CORREL(#REF!,数据!#REF!)</f>
        <v>#REF!</v>
      </c>
      <c r="N144" s="10" t="e">
        <f>数据!B146/数据!#REF!</f>
        <v>#REF!</v>
      </c>
      <c r="O144" s="10" t="e">
        <f>数据!C146/数据!#REF!</f>
        <v>#REF!</v>
      </c>
      <c r="P144" s="10" t="e">
        <f>数据!#REF!/数据!#REF!</f>
        <v>#REF!</v>
      </c>
      <c r="Q144" s="2" t="e">
        <f t="shared" si="4"/>
        <v>#REF!</v>
      </c>
      <c r="R144" s="2" t="e">
        <f t="shared" si="5"/>
        <v>#REF!</v>
      </c>
      <c r="S144" s="2" t="e">
        <f t="shared" si="6"/>
        <v>#REF!</v>
      </c>
    </row>
    <row r="145" spans="1:19" x14ac:dyDescent="0.15">
      <c r="A145" s="8">
        <f>数据!A148</f>
        <v>40543</v>
      </c>
      <c r="B145" s="3">
        <f>1/数据!E147</f>
        <v>5.3273950636357342E-4</v>
      </c>
      <c r="C145" s="3" t="e">
        <f>0.01*数据!#REF!</f>
        <v>#REF!</v>
      </c>
      <c r="D145" s="3" t="e">
        <f>数据!#REF!</f>
        <v>#REF!</v>
      </c>
      <c r="E145" s="3" t="e">
        <f>数据!#REF!*0.01</f>
        <v>#REF!</v>
      </c>
      <c r="F145" s="3" t="e">
        <f t="shared" si="7"/>
        <v>#REF!</v>
      </c>
      <c r="G145" s="2" t="e">
        <f>数据!#REF!/数据!#REF!</f>
        <v>#REF!</v>
      </c>
      <c r="H145" s="9" t="e">
        <f>VLOOKUP(A144,#REF!,COLUMN(#REF!))</f>
        <v>#REF!</v>
      </c>
      <c r="I145" s="3" t="e">
        <f>数据!#REF!*0.01</f>
        <v>#REF!</v>
      </c>
      <c r="J145" s="6" t="e">
        <f t="shared" si="8"/>
        <v>#REF!</v>
      </c>
      <c r="K145" s="2" t="e">
        <f>CORREL(#REF!,数据!#REF!)</f>
        <v>#REF!</v>
      </c>
      <c r="L145" t="e">
        <f>CORREL(#REF!,数据!#REF!)</f>
        <v>#REF!</v>
      </c>
      <c r="N145" s="10" t="e">
        <f>数据!B147/数据!#REF!</f>
        <v>#REF!</v>
      </c>
      <c r="O145" s="10" t="e">
        <f>数据!C147/数据!#REF!</f>
        <v>#REF!</v>
      </c>
      <c r="P145" s="10" t="e">
        <f>数据!#REF!/数据!#REF!</f>
        <v>#REF!</v>
      </c>
      <c r="Q145" s="2" t="e">
        <f t="shared" si="4"/>
        <v>#REF!</v>
      </c>
      <c r="R145" s="2" t="e">
        <f t="shared" si="5"/>
        <v>#REF!</v>
      </c>
      <c r="S145" s="2" t="e">
        <f t="shared" si="6"/>
        <v>#REF!</v>
      </c>
    </row>
    <row r="146" spans="1:19" x14ac:dyDescent="0.15">
      <c r="A146" s="8">
        <f>数据!A149</f>
        <v>40574</v>
      </c>
      <c r="B146" s="3">
        <f>1/数据!E148</f>
        <v>5.424994032506565E-4</v>
      </c>
      <c r="C146" s="3" t="e">
        <f>0.01*数据!#REF!</f>
        <v>#REF!</v>
      </c>
      <c r="D146" s="3" t="e">
        <f>数据!#REF!</f>
        <v>#REF!</v>
      </c>
      <c r="E146" s="3" t="e">
        <f>数据!#REF!*0.01</f>
        <v>#REF!</v>
      </c>
      <c r="F146" s="3" t="e">
        <f t="shared" si="7"/>
        <v>#REF!</v>
      </c>
      <c r="G146" s="2" t="e">
        <f>数据!#REF!/数据!#REF!</f>
        <v>#REF!</v>
      </c>
      <c r="H146" s="9" t="e">
        <f>VLOOKUP(A145,#REF!,COLUMN(#REF!))</f>
        <v>#REF!</v>
      </c>
      <c r="I146" s="3" t="e">
        <f>数据!#REF!*0.01</f>
        <v>#REF!</v>
      </c>
      <c r="J146" s="6" t="e">
        <f t="shared" si="8"/>
        <v>#REF!</v>
      </c>
      <c r="K146" s="2" t="e">
        <f>CORREL(#REF!,数据!#REF!)</f>
        <v>#REF!</v>
      </c>
      <c r="L146" t="e">
        <f>CORREL(#REF!,数据!#REF!)</f>
        <v>#REF!</v>
      </c>
      <c r="N146" s="10" t="e">
        <f>数据!B148/数据!#REF!</f>
        <v>#REF!</v>
      </c>
      <c r="O146" s="10" t="e">
        <f>数据!C148/数据!#REF!</f>
        <v>#REF!</v>
      </c>
      <c r="P146" s="10" t="e">
        <f>数据!#REF!/数据!#REF!</f>
        <v>#REF!</v>
      </c>
      <c r="Q146" s="2" t="e">
        <f t="shared" si="4"/>
        <v>#REF!</v>
      </c>
      <c r="R146" s="2" t="e">
        <f t="shared" si="5"/>
        <v>#REF!</v>
      </c>
      <c r="S146" s="2" t="e">
        <f t="shared" si="6"/>
        <v>#REF!</v>
      </c>
    </row>
    <row r="147" spans="1:19" x14ac:dyDescent="0.15">
      <c r="A147" s="8">
        <f>数据!A150</f>
        <v>40602</v>
      </c>
      <c r="B147" s="3">
        <f>1/数据!E149</f>
        <v>5.4263481762043778E-4</v>
      </c>
      <c r="C147" s="3" t="e">
        <f>0.01*数据!#REF!</f>
        <v>#REF!</v>
      </c>
      <c r="D147" s="3" t="e">
        <f>数据!#REF!</f>
        <v>#REF!</v>
      </c>
      <c r="E147" s="3" t="e">
        <f>数据!#REF!*0.01</f>
        <v>#REF!</v>
      </c>
      <c r="F147" s="3" t="e">
        <f t="shared" si="7"/>
        <v>#REF!</v>
      </c>
      <c r="G147" s="2" t="e">
        <f>数据!#REF!/数据!#REF!</f>
        <v>#REF!</v>
      </c>
      <c r="H147" s="9" t="e">
        <f>VLOOKUP(A146,#REF!,COLUMN(#REF!))</f>
        <v>#REF!</v>
      </c>
      <c r="I147" s="3" t="e">
        <f>数据!#REF!*0.01</f>
        <v>#REF!</v>
      </c>
      <c r="J147" s="6" t="e">
        <f t="shared" si="8"/>
        <v>#REF!</v>
      </c>
      <c r="K147" s="2" t="e">
        <f>CORREL(#REF!,数据!#REF!)</f>
        <v>#REF!</v>
      </c>
      <c r="L147" t="e">
        <f>CORREL(#REF!,数据!#REF!)</f>
        <v>#REF!</v>
      </c>
      <c r="N147" s="10" t="e">
        <f>数据!B149/数据!#REF!</f>
        <v>#REF!</v>
      </c>
      <c r="O147" s="10" t="e">
        <f>数据!C149/数据!#REF!</f>
        <v>#REF!</v>
      </c>
      <c r="P147" s="10" t="e">
        <f>数据!#REF!/数据!#REF!</f>
        <v>#REF!</v>
      </c>
      <c r="Q147" s="2" t="e">
        <f t="shared" si="4"/>
        <v>#REF!</v>
      </c>
      <c r="R147" s="2" t="e">
        <f t="shared" si="5"/>
        <v>#REF!</v>
      </c>
      <c r="S147" s="2" t="e">
        <f t="shared" si="6"/>
        <v>#REF!</v>
      </c>
    </row>
    <row r="148" spans="1:19" x14ac:dyDescent="0.15">
      <c r="A148" s="8">
        <f>数据!A151</f>
        <v>40633</v>
      </c>
      <c r="B148" s="3">
        <f>1/数据!E150</f>
        <v>5.4303851772206197E-4</v>
      </c>
      <c r="C148" s="3" t="e">
        <f>0.01*数据!#REF!</f>
        <v>#REF!</v>
      </c>
      <c r="D148" s="3" t="e">
        <f>数据!#REF!</f>
        <v>#REF!</v>
      </c>
      <c r="E148" s="3" t="e">
        <f>数据!#REF!*0.01</f>
        <v>#REF!</v>
      </c>
      <c r="F148" s="3" t="e">
        <f t="shared" si="7"/>
        <v>#REF!</v>
      </c>
      <c r="G148" s="2" t="e">
        <f>数据!#REF!/数据!#REF!</f>
        <v>#REF!</v>
      </c>
      <c r="H148" s="9" t="e">
        <f>VLOOKUP(A147,#REF!,COLUMN(#REF!))</f>
        <v>#REF!</v>
      </c>
      <c r="I148" s="3" t="e">
        <f>数据!#REF!*0.01</f>
        <v>#REF!</v>
      </c>
      <c r="J148" s="6" t="e">
        <f t="shared" si="8"/>
        <v>#REF!</v>
      </c>
      <c r="K148" s="2" t="e">
        <f>CORREL(#REF!,数据!#REF!)</f>
        <v>#REF!</v>
      </c>
      <c r="L148" t="e">
        <f>CORREL(#REF!,数据!#REF!)</f>
        <v>#REF!</v>
      </c>
      <c r="N148" s="10" t="e">
        <f>数据!B150/数据!#REF!</f>
        <v>#REF!</v>
      </c>
      <c r="O148" s="10" t="e">
        <f>数据!C150/数据!#REF!</f>
        <v>#REF!</v>
      </c>
      <c r="P148" s="10" t="e">
        <f>数据!#REF!/数据!#REF!</f>
        <v>#REF!</v>
      </c>
      <c r="Q148" s="2" t="e">
        <f t="shared" si="4"/>
        <v>#REF!</v>
      </c>
      <c r="R148" s="2" t="e">
        <f t="shared" si="5"/>
        <v>#REF!</v>
      </c>
      <c r="S148" s="2" t="e">
        <f t="shared" si="6"/>
        <v>#REF!</v>
      </c>
    </row>
    <row r="149" spans="1:19" x14ac:dyDescent="0.15">
      <c r="A149" s="8">
        <f>数据!A152</f>
        <v>40662</v>
      </c>
      <c r="B149" s="3">
        <f>1/数据!E151</f>
        <v>5.4336899645180043E-4</v>
      </c>
      <c r="C149" s="3" t="e">
        <f>0.01*数据!#REF!</f>
        <v>#REF!</v>
      </c>
      <c r="D149" s="3" t="e">
        <f>数据!#REF!</f>
        <v>#REF!</v>
      </c>
      <c r="E149" s="3" t="e">
        <f>数据!#REF!*0.01</f>
        <v>#REF!</v>
      </c>
      <c r="F149" s="3" t="e">
        <f t="shared" si="7"/>
        <v>#REF!</v>
      </c>
      <c r="G149" s="2" t="e">
        <f>数据!#REF!/数据!#REF!</f>
        <v>#REF!</v>
      </c>
      <c r="H149" s="9" t="e">
        <f>VLOOKUP(A148,#REF!,COLUMN(#REF!))</f>
        <v>#REF!</v>
      </c>
      <c r="I149" s="3" t="e">
        <f>数据!#REF!*0.01</f>
        <v>#REF!</v>
      </c>
      <c r="J149" s="6" t="e">
        <f t="shared" si="8"/>
        <v>#REF!</v>
      </c>
      <c r="K149" s="2" t="e">
        <f>CORREL(#REF!,数据!#REF!)</f>
        <v>#REF!</v>
      </c>
      <c r="L149" t="e">
        <f>CORREL(#REF!,数据!#REF!)</f>
        <v>#REF!</v>
      </c>
      <c r="N149" s="10" t="e">
        <f>数据!B151/数据!#REF!</f>
        <v>#REF!</v>
      </c>
      <c r="O149" s="10" t="e">
        <f>数据!C151/数据!#REF!</f>
        <v>#REF!</v>
      </c>
      <c r="P149" s="10" t="e">
        <f>数据!#REF!/数据!#REF!</f>
        <v>#REF!</v>
      </c>
      <c r="Q149" s="2" t="e">
        <f t="shared" si="4"/>
        <v>#REF!</v>
      </c>
      <c r="R149" s="2" t="e">
        <f t="shared" si="5"/>
        <v>#REF!</v>
      </c>
      <c r="S149" s="2" t="e">
        <f t="shared" si="6"/>
        <v>#REF!</v>
      </c>
    </row>
    <row r="150" spans="1:19" x14ac:dyDescent="0.15">
      <c r="A150" s="8">
        <f>数据!A153</f>
        <v>40694</v>
      </c>
      <c r="B150" s="3">
        <f>1/数据!E152</f>
        <v>5.3717232488182211E-4</v>
      </c>
      <c r="C150" s="3" t="e">
        <f>0.01*数据!#REF!</f>
        <v>#REF!</v>
      </c>
      <c r="D150" s="3" t="e">
        <f>数据!#REF!</f>
        <v>#REF!</v>
      </c>
      <c r="E150" s="3" t="e">
        <f>数据!#REF!*0.01</f>
        <v>#REF!</v>
      </c>
      <c r="F150" s="3" t="e">
        <f t="shared" si="7"/>
        <v>#REF!</v>
      </c>
      <c r="G150" s="2" t="e">
        <f>数据!#REF!/数据!#REF!</f>
        <v>#REF!</v>
      </c>
      <c r="H150" s="9" t="e">
        <f>VLOOKUP(A149,#REF!,COLUMN(#REF!))</f>
        <v>#REF!</v>
      </c>
      <c r="I150" s="3" t="e">
        <f>数据!#REF!*0.01</f>
        <v>#REF!</v>
      </c>
      <c r="J150" s="6" t="e">
        <f t="shared" si="8"/>
        <v>#REF!</v>
      </c>
      <c r="K150" s="2" t="e">
        <f>CORREL(#REF!,数据!#REF!)</f>
        <v>#REF!</v>
      </c>
      <c r="L150" t="e">
        <f>CORREL(#REF!,数据!#REF!)</f>
        <v>#REF!</v>
      </c>
      <c r="N150" s="10" t="e">
        <f>数据!B152/数据!#REF!</f>
        <v>#REF!</v>
      </c>
      <c r="O150" s="10" t="e">
        <f>数据!C152/数据!#REF!</f>
        <v>#REF!</v>
      </c>
      <c r="P150" s="10" t="e">
        <f>数据!#REF!/数据!#REF!</f>
        <v>#REF!</v>
      </c>
      <c r="Q150" s="2" t="e">
        <f t="shared" si="4"/>
        <v>#REF!</v>
      </c>
      <c r="R150" s="2" t="e">
        <f t="shared" si="5"/>
        <v>#REF!</v>
      </c>
      <c r="S150" s="2" t="e">
        <f t="shared" si="6"/>
        <v>#REF!</v>
      </c>
    </row>
    <row r="151" spans="1:19" x14ac:dyDescent="0.15">
      <c r="A151" s="8">
        <f>数据!A154</f>
        <v>40724</v>
      </c>
      <c r="B151" s="3">
        <f>1/数据!E153</f>
        <v>5.2891303083034056E-4</v>
      </c>
      <c r="C151" s="3" t="e">
        <f>0.01*数据!#REF!</f>
        <v>#REF!</v>
      </c>
      <c r="D151" s="3" t="e">
        <f>数据!#REF!</f>
        <v>#REF!</v>
      </c>
      <c r="E151" s="3" t="e">
        <f>数据!#REF!*0.01</f>
        <v>#REF!</v>
      </c>
      <c r="F151" s="3" t="e">
        <f t="shared" si="7"/>
        <v>#REF!</v>
      </c>
      <c r="G151" s="2" t="e">
        <f>数据!#REF!/数据!#REF!</f>
        <v>#REF!</v>
      </c>
      <c r="H151" s="9" t="e">
        <f>VLOOKUP(A150,#REF!,COLUMN(#REF!))</f>
        <v>#REF!</v>
      </c>
      <c r="I151" s="3" t="e">
        <f>数据!#REF!*0.01</f>
        <v>#REF!</v>
      </c>
      <c r="J151" s="6" t="e">
        <f t="shared" si="8"/>
        <v>#REF!</v>
      </c>
      <c r="K151" s="2" t="e">
        <f>CORREL(#REF!,数据!#REF!)</f>
        <v>#REF!</v>
      </c>
      <c r="L151" t="e">
        <f>CORREL(#REF!,数据!#REF!)</f>
        <v>#REF!</v>
      </c>
      <c r="N151" s="10" t="e">
        <f>数据!B153/数据!#REF!</f>
        <v>#REF!</v>
      </c>
      <c r="O151" s="10" t="e">
        <f>数据!C153/数据!#REF!</f>
        <v>#REF!</v>
      </c>
      <c r="P151" s="10" t="e">
        <f>数据!#REF!/数据!#REF!</f>
        <v>#REF!</v>
      </c>
      <c r="Q151" s="2" t="e">
        <f t="shared" ref="Q151:Q214" si="9">Q$85*N151/N$85</f>
        <v>#REF!</v>
      </c>
      <c r="R151" s="2" t="e">
        <f t="shared" ref="R151:R214" si="10">R$85*O151/O$85</f>
        <v>#REF!</v>
      </c>
      <c r="S151" s="2" t="e">
        <f t="shared" ref="S151:S214" si="11">S$85*P151/P$85</f>
        <v>#REF!</v>
      </c>
    </row>
    <row r="152" spans="1:19" x14ac:dyDescent="0.15">
      <c r="A152" s="8">
        <f>数据!A155</f>
        <v>40753</v>
      </c>
      <c r="B152" s="3">
        <f>1/数据!E154</f>
        <v>5.3070668902710852E-4</v>
      </c>
      <c r="C152" s="3" t="e">
        <f>0.01*数据!#REF!</f>
        <v>#REF!</v>
      </c>
      <c r="D152" s="3" t="e">
        <f>数据!#REF!</f>
        <v>#REF!</v>
      </c>
      <c r="E152" s="3" t="e">
        <f>数据!#REF!*0.01</f>
        <v>#REF!</v>
      </c>
      <c r="F152" s="3" t="e">
        <f t="shared" si="7"/>
        <v>#REF!</v>
      </c>
      <c r="G152" s="2" t="e">
        <f>数据!#REF!/数据!#REF!</f>
        <v>#REF!</v>
      </c>
      <c r="H152" s="9" t="e">
        <f>VLOOKUP(A151,#REF!,COLUMN(#REF!))</f>
        <v>#REF!</v>
      </c>
      <c r="I152" s="3" t="e">
        <f>数据!#REF!*0.01</f>
        <v>#REF!</v>
      </c>
      <c r="J152" s="6" t="e">
        <f t="shared" si="8"/>
        <v>#REF!</v>
      </c>
      <c r="K152" s="2" t="e">
        <f>CORREL(#REF!,数据!#REF!)</f>
        <v>#REF!</v>
      </c>
      <c r="L152" t="e">
        <f>CORREL(#REF!,数据!#REF!)</f>
        <v>#REF!</v>
      </c>
      <c r="N152" s="10" t="e">
        <f>数据!B154/数据!#REF!</f>
        <v>#REF!</v>
      </c>
      <c r="O152" s="10" t="e">
        <f>数据!C154/数据!#REF!</f>
        <v>#REF!</v>
      </c>
      <c r="P152" s="10" t="e">
        <f>数据!#REF!/数据!#REF!</f>
        <v>#REF!</v>
      </c>
      <c r="Q152" s="2" t="e">
        <f t="shared" si="9"/>
        <v>#REF!</v>
      </c>
      <c r="R152" s="2" t="e">
        <f t="shared" si="10"/>
        <v>#REF!</v>
      </c>
      <c r="S152" s="2" t="e">
        <f t="shared" si="11"/>
        <v>#REF!</v>
      </c>
    </row>
    <row r="153" spans="1:19" x14ac:dyDescent="0.15">
      <c r="A153" s="8">
        <f>数据!A156</f>
        <v>40786</v>
      </c>
      <c r="B153" s="3">
        <f>1/数据!E155</f>
        <v>5.2120795154850881E-4</v>
      </c>
      <c r="C153" s="3" t="e">
        <f>0.01*数据!#REF!</f>
        <v>#REF!</v>
      </c>
      <c r="D153" s="3" t="e">
        <f>数据!#REF!</f>
        <v>#REF!</v>
      </c>
      <c r="E153" s="3" t="e">
        <f>数据!#REF!*0.01</f>
        <v>#REF!</v>
      </c>
      <c r="F153" s="3" t="e">
        <f t="shared" si="7"/>
        <v>#REF!</v>
      </c>
      <c r="G153" s="2" t="e">
        <f>数据!#REF!/数据!#REF!</f>
        <v>#REF!</v>
      </c>
      <c r="H153" s="9" t="e">
        <f>VLOOKUP(A152,#REF!,COLUMN(#REF!))</f>
        <v>#REF!</v>
      </c>
      <c r="I153" s="3" t="e">
        <f>数据!#REF!*0.01</f>
        <v>#REF!</v>
      </c>
      <c r="J153" s="6" t="e">
        <f t="shared" si="8"/>
        <v>#REF!</v>
      </c>
      <c r="K153" s="2" t="e">
        <f>CORREL(#REF!,数据!#REF!)</f>
        <v>#REF!</v>
      </c>
      <c r="L153" t="e">
        <f>CORREL(#REF!,数据!#REF!)</f>
        <v>#REF!</v>
      </c>
      <c r="N153" s="10" t="e">
        <f>数据!B155/数据!#REF!</f>
        <v>#REF!</v>
      </c>
      <c r="O153" s="10" t="e">
        <f>数据!C155/数据!#REF!</f>
        <v>#REF!</v>
      </c>
      <c r="P153" s="10" t="e">
        <f>数据!#REF!/数据!#REF!</f>
        <v>#REF!</v>
      </c>
      <c r="Q153" s="2" t="e">
        <f t="shared" si="9"/>
        <v>#REF!</v>
      </c>
      <c r="R153" s="2" t="e">
        <f t="shared" si="10"/>
        <v>#REF!</v>
      </c>
      <c r="S153" s="2" t="e">
        <f t="shared" si="11"/>
        <v>#REF!</v>
      </c>
    </row>
    <row r="154" spans="1:19" x14ac:dyDescent="0.15">
      <c r="A154" s="8">
        <f>数据!A157</f>
        <v>40816</v>
      </c>
      <c r="B154" s="3">
        <f>1/数据!E156</f>
        <v>5.0712253601837805E-4</v>
      </c>
      <c r="C154" s="3" t="e">
        <f>0.01*数据!#REF!</f>
        <v>#REF!</v>
      </c>
      <c r="D154" s="3" t="e">
        <f>数据!#REF!</f>
        <v>#REF!</v>
      </c>
      <c r="E154" s="3" t="e">
        <f>数据!#REF!*0.01</f>
        <v>#REF!</v>
      </c>
      <c r="F154" s="3" t="e">
        <f t="shared" si="7"/>
        <v>#REF!</v>
      </c>
      <c r="G154" s="2" t="e">
        <f>数据!#REF!/数据!#REF!</f>
        <v>#REF!</v>
      </c>
      <c r="H154" s="9" t="e">
        <f>VLOOKUP(A153,#REF!,COLUMN(#REF!))</f>
        <v>#REF!</v>
      </c>
      <c r="I154" s="3" t="e">
        <f>数据!#REF!*0.01</f>
        <v>#REF!</v>
      </c>
      <c r="J154" s="6" t="e">
        <f t="shared" si="8"/>
        <v>#REF!</v>
      </c>
      <c r="K154" s="2" t="e">
        <f>CORREL(#REF!,数据!#REF!)</f>
        <v>#REF!</v>
      </c>
      <c r="L154" t="e">
        <f>CORREL(#REF!,数据!#REF!)</f>
        <v>#REF!</v>
      </c>
      <c r="N154" s="10" t="e">
        <f>数据!B156/数据!#REF!</f>
        <v>#REF!</v>
      </c>
      <c r="O154" s="10" t="e">
        <f>数据!C156/数据!#REF!</f>
        <v>#REF!</v>
      </c>
      <c r="P154" s="10" t="e">
        <f>数据!#REF!/数据!#REF!</f>
        <v>#REF!</v>
      </c>
      <c r="Q154" s="2" t="e">
        <f t="shared" si="9"/>
        <v>#REF!</v>
      </c>
      <c r="R154" s="2" t="e">
        <f t="shared" si="10"/>
        <v>#REF!</v>
      </c>
      <c r="S154" s="2" t="e">
        <f t="shared" si="11"/>
        <v>#REF!</v>
      </c>
    </row>
    <row r="155" spans="1:19" x14ac:dyDescent="0.15">
      <c r="A155" s="8">
        <f>数据!A158</f>
        <v>40847</v>
      </c>
      <c r="B155" s="3">
        <f>1/数据!E157</f>
        <v>4.9841752436015655E-4</v>
      </c>
      <c r="C155" s="3" t="e">
        <f>0.01*数据!#REF!</f>
        <v>#REF!</v>
      </c>
      <c r="D155" s="3" t="e">
        <f>数据!#REF!</f>
        <v>#REF!</v>
      </c>
      <c r="E155" s="3" t="e">
        <f>数据!#REF!*0.01</f>
        <v>#REF!</v>
      </c>
      <c r="F155" s="3" t="e">
        <f t="shared" si="7"/>
        <v>#REF!</v>
      </c>
      <c r="G155" s="2" t="e">
        <f>数据!#REF!/数据!#REF!</f>
        <v>#REF!</v>
      </c>
      <c r="H155" s="9" t="e">
        <f>VLOOKUP(A154,#REF!,COLUMN(#REF!))</f>
        <v>#REF!</v>
      </c>
      <c r="I155" s="3" t="e">
        <f>数据!#REF!*0.01</f>
        <v>#REF!</v>
      </c>
      <c r="J155" s="6" t="e">
        <f t="shared" si="8"/>
        <v>#REF!</v>
      </c>
      <c r="K155" s="2" t="e">
        <f>CORREL(#REF!,数据!#REF!)</f>
        <v>#REF!</v>
      </c>
      <c r="L155" t="e">
        <f>CORREL(#REF!,数据!#REF!)</f>
        <v>#REF!</v>
      </c>
      <c r="N155" s="10" t="e">
        <f>数据!B157/数据!#REF!</f>
        <v>#REF!</v>
      </c>
      <c r="O155" s="10" t="e">
        <f>数据!C157/数据!#REF!</f>
        <v>#REF!</v>
      </c>
      <c r="P155" s="10" t="e">
        <f>数据!#REF!/数据!#REF!</f>
        <v>#REF!</v>
      </c>
      <c r="Q155" s="2" t="e">
        <f t="shared" si="9"/>
        <v>#REF!</v>
      </c>
      <c r="R155" s="2" t="e">
        <f t="shared" si="10"/>
        <v>#REF!</v>
      </c>
      <c r="S155" s="2" t="e">
        <f t="shared" si="11"/>
        <v>#REF!</v>
      </c>
    </row>
    <row r="156" spans="1:19" x14ac:dyDescent="0.15">
      <c r="A156" s="8">
        <f>数据!A159</f>
        <v>40877</v>
      </c>
      <c r="B156" s="3">
        <f>1/数据!E158</f>
        <v>5.0251508801551765E-4</v>
      </c>
      <c r="C156" s="3" t="e">
        <f>0.01*数据!#REF!</f>
        <v>#REF!</v>
      </c>
      <c r="D156" s="3" t="e">
        <f>数据!#REF!</f>
        <v>#REF!</v>
      </c>
      <c r="E156" s="3" t="e">
        <f>数据!#REF!*0.01</f>
        <v>#REF!</v>
      </c>
      <c r="F156" s="3" t="e">
        <f t="shared" si="7"/>
        <v>#REF!</v>
      </c>
      <c r="G156" s="2" t="e">
        <f>数据!#REF!/数据!#REF!</f>
        <v>#REF!</v>
      </c>
      <c r="H156" s="9" t="e">
        <f>VLOOKUP(A155,#REF!,COLUMN(#REF!))</f>
        <v>#REF!</v>
      </c>
      <c r="I156" s="3" t="e">
        <f>数据!#REF!*0.01</f>
        <v>#REF!</v>
      </c>
      <c r="J156" s="6" t="e">
        <f t="shared" si="8"/>
        <v>#REF!</v>
      </c>
      <c r="K156" s="2" t="e">
        <f>CORREL(#REF!,数据!#REF!)</f>
        <v>#REF!</v>
      </c>
      <c r="L156" t="e">
        <f>CORREL(#REF!,数据!#REF!)</f>
        <v>#REF!</v>
      </c>
      <c r="N156" s="10" t="e">
        <f>数据!B158/数据!#REF!</f>
        <v>#REF!</v>
      </c>
      <c r="O156" s="10" t="e">
        <f>数据!C158/数据!#REF!</f>
        <v>#REF!</v>
      </c>
      <c r="P156" s="10" t="e">
        <f>数据!#REF!/数据!#REF!</f>
        <v>#REF!</v>
      </c>
      <c r="Q156" s="2" t="e">
        <f t="shared" si="9"/>
        <v>#REF!</v>
      </c>
      <c r="R156" s="2" t="e">
        <f t="shared" si="10"/>
        <v>#REF!</v>
      </c>
      <c r="S156" s="2" t="e">
        <f t="shared" si="11"/>
        <v>#REF!</v>
      </c>
    </row>
    <row r="157" spans="1:19" x14ac:dyDescent="0.15">
      <c r="A157" s="8">
        <f>数据!A160</f>
        <v>40907</v>
      </c>
      <c r="B157" s="3">
        <f>1/数据!E159</f>
        <v>4.9879292113086328E-4</v>
      </c>
      <c r="C157" s="3" t="e">
        <f>0.01*数据!#REF!</f>
        <v>#REF!</v>
      </c>
      <c r="D157" s="3" t="e">
        <f>数据!#REF!</f>
        <v>#REF!</v>
      </c>
      <c r="E157" s="3" t="e">
        <f>数据!#REF!*0.01</f>
        <v>#REF!</v>
      </c>
      <c r="F157" s="3" t="e">
        <f t="shared" si="7"/>
        <v>#REF!</v>
      </c>
      <c r="G157" s="2" t="e">
        <f>数据!#REF!/数据!#REF!</f>
        <v>#REF!</v>
      </c>
      <c r="H157" s="9" t="e">
        <f>VLOOKUP(A156,#REF!,COLUMN(#REF!))</f>
        <v>#REF!</v>
      </c>
      <c r="I157" s="3" t="e">
        <f>数据!#REF!*0.01</f>
        <v>#REF!</v>
      </c>
      <c r="J157" s="6" t="e">
        <f t="shared" si="8"/>
        <v>#REF!</v>
      </c>
      <c r="K157" s="2" t="e">
        <f>CORREL(#REF!,数据!#REF!)</f>
        <v>#REF!</v>
      </c>
      <c r="L157" t="e">
        <f>CORREL(#REF!,数据!#REF!)</f>
        <v>#REF!</v>
      </c>
      <c r="N157" s="10" t="e">
        <f>数据!B159/数据!#REF!</f>
        <v>#REF!</v>
      </c>
      <c r="O157" s="10" t="e">
        <f>数据!C159/数据!#REF!</f>
        <v>#REF!</v>
      </c>
      <c r="P157" s="10" t="e">
        <f>数据!#REF!/数据!#REF!</f>
        <v>#REF!</v>
      </c>
      <c r="Q157" s="2" t="e">
        <f t="shared" si="9"/>
        <v>#REF!</v>
      </c>
      <c r="R157" s="2" t="e">
        <f t="shared" si="10"/>
        <v>#REF!</v>
      </c>
      <c r="S157" s="2" t="e">
        <f t="shared" si="11"/>
        <v>#REF!</v>
      </c>
    </row>
    <row r="158" spans="1:19" x14ac:dyDescent="0.15">
      <c r="A158" s="8">
        <f>数据!A161</f>
        <v>40939</v>
      </c>
      <c r="B158" s="3">
        <f>1/数据!E160</f>
        <v>4.9401988924074078E-4</v>
      </c>
      <c r="C158" s="3" t="e">
        <f>0.01*数据!#REF!</f>
        <v>#REF!</v>
      </c>
      <c r="D158" s="3" t="e">
        <f>数据!#REF!</f>
        <v>#REF!</v>
      </c>
      <c r="E158" s="3" t="e">
        <f>数据!#REF!*0.01</f>
        <v>#REF!</v>
      </c>
      <c r="F158" s="3" t="e">
        <f t="shared" si="7"/>
        <v>#REF!</v>
      </c>
      <c r="G158" s="2" t="e">
        <f>数据!#REF!/数据!#REF!</f>
        <v>#REF!</v>
      </c>
      <c r="H158" s="9" t="e">
        <f>VLOOKUP(A157,#REF!,COLUMN(#REF!))</f>
        <v>#REF!</v>
      </c>
      <c r="I158" s="3" t="e">
        <f>数据!#REF!*0.01</f>
        <v>#REF!</v>
      </c>
      <c r="J158" s="6" t="e">
        <f t="shared" si="8"/>
        <v>#REF!</v>
      </c>
      <c r="K158" s="2" t="e">
        <f>CORREL(#REF!,数据!#REF!)</f>
        <v>#REF!</v>
      </c>
      <c r="L158" t="e">
        <f>CORREL(#REF!,数据!#REF!)</f>
        <v>#REF!</v>
      </c>
      <c r="N158" s="10" t="e">
        <f>数据!B160/数据!#REF!</f>
        <v>#REF!</v>
      </c>
      <c r="O158" s="10" t="e">
        <f>数据!C160/数据!#REF!</f>
        <v>#REF!</v>
      </c>
      <c r="P158" s="10" t="e">
        <f>数据!#REF!/数据!#REF!</f>
        <v>#REF!</v>
      </c>
      <c r="Q158" s="2" t="e">
        <f t="shared" si="9"/>
        <v>#REF!</v>
      </c>
      <c r="R158" s="2" t="e">
        <f t="shared" si="10"/>
        <v>#REF!</v>
      </c>
      <c r="S158" s="2" t="e">
        <f t="shared" si="11"/>
        <v>#REF!</v>
      </c>
    </row>
    <row r="159" spans="1:19" x14ac:dyDescent="0.15">
      <c r="A159" s="8">
        <f>数据!A162</f>
        <v>40968</v>
      </c>
      <c r="B159" s="3">
        <f>1/数据!E161</f>
        <v>4.9193957014320364E-4</v>
      </c>
      <c r="C159" s="3" t="e">
        <f>0.01*数据!#REF!</f>
        <v>#REF!</v>
      </c>
      <c r="D159" s="3" t="e">
        <f>数据!#REF!</f>
        <v>#REF!</v>
      </c>
      <c r="E159" s="3" t="e">
        <f>数据!#REF!*0.01</f>
        <v>#REF!</v>
      </c>
      <c r="F159" s="3" t="e">
        <f t="shared" si="7"/>
        <v>#REF!</v>
      </c>
      <c r="G159" s="2" t="e">
        <f>数据!#REF!/数据!#REF!</f>
        <v>#REF!</v>
      </c>
      <c r="H159" s="9" t="e">
        <f>VLOOKUP(A158,#REF!,COLUMN(#REF!))</f>
        <v>#REF!</v>
      </c>
      <c r="I159" s="3" t="e">
        <f>数据!#REF!*0.01</f>
        <v>#REF!</v>
      </c>
      <c r="J159" s="6" t="e">
        <f t="shared" si="8"/>
        <v>#REF!</v>
      </c>
      <c r="K159" s="2" t="e">
        <f>CORREL(#REF!,数据!#REF!)</f>
        <v>#REF!</v>
      </c>
      <c r="L159" t="e">
        <f>CORREL(#REF!,数据!#REF!)</f>
        <v>#REF!</v>
      </c>
      <c r="N159" s="10" t="e">
        <f>数据!B161/数据!#REF!</f>
        <v>#REF!</v>
      </c>
      <c r="O159" s="10" t="e">
        <f>数据!C161/数据!#REF!</f>
        <v>#REF!</v>
      </c>
      <c r="P159" s="10" t="e">
        <f>数据!#REF!/数据!#REF!</f>
        <v>#REF!</v>
      </c>
      <c r="Q159" s="2" t="e">
        <f t="shared" si="9"/>
        <v>#REF!</v>
      </c>
      <c r="R159" s="2" t="e">
        <f t="shared" si="10"/>
        <v>#REF!</v>
      </c>
      <c r="S159" s="2" t="e">
        <f t="shared" si="11"/>
        <v>#REF!</v>
      </c>
    </row>
    <row r="160" spans="1:19" x14ac:dyDescent="0.15">
      <c r="A160" s="8">
        <f>数据!A163</f>
        <v>40998</v>
      </c>
      <c r="B160" s="3">
        <f>1/数据!E162</f>
        <v>4.9546893657502142E-4</v>
      </c>
      <c r="C160" s="3" t="e">
        <f>0.01*数据!#REF!</f>
        <v>#REF!</v>
      </c>
      <c r="D160" s="3" t="e">
        <f>数据!#REF!</f>
        <v>#REF!</v>
      </c>
      <c r="E160" s="3" t="e">
        <f>数据!#REF!*0.01</f>
        <v>#REF!</v>
      </c>
      <c r="F160" s="3" t="e">
        <f t="shared" si="7"/>
        <v>#REF!</v>
      </c>
      <c r="G160" s="2" t="e">
        <f>数据!#REF!/数据!#REF!</f>
        <v>#REF!</v>
      </c>
      <c r="H160" s="9" t="e">
        <f>VLOOKUP(A159,#REF!,COLUMN(#REF!))</f>
        <v>#REF!</v>
      </c>
      <c r="I160" s="3" t="e">
        <f>数据!#REF!*0.01</f>
        <v>#REF!</v>
      </c>
      <c r="J160" s="6" t="e">
        <f t="shared" si="8"/>
        <v>#REF!</v>
      </c>
      <c r="K160" s="2" t="e">
        <f>CORREL(#REF!,数据!#REF!)</f>
        <v>#REF!</v>
      </c>
      <c r="L160" t="e">
        <f>CORREL(#REF!,数据!#REF!)</f>
        <v>#REF!</v>
      </c>
      <c r="N160" s="10" t="e">
        <f>数据!B162/数据!#REF!</f>
        <v>#REF!</v>
      </c>
      <c r="O160" s="10" t="e">
        <f>数据!C162/数据!#REF!</f>
        <v>#REF!</v>
      </c>
      <c r="P160" s="10" t="e">
        <f>数据!#REF!/数据!#REF!</f>
        <v>#REF!</v>
      </c>
      <c r="Q160" s="2" t="e">
        <f t="shared" si="9"/>
        <v>#REF!</v>
      </c>
      <c r="R160" s="2" t="e">
        <f t="shared" si="10"/>
        <v>#REF!</v>
      </c>
      <c r="S160" s="2" t="e">
        <f t="shared" si="11"/>
        <v>#REF!</v>
      </c>
    </row>
    <row r="161" spans="1:19" x14ac:dyDescent="0.15">
      <c r="A161" s="8">
        <f>数据!A164</f>
        <v>41029</v>
      </c>
      <c r="B161" s="3">
        <f>1/数据!E163</f>
        <v>5.0049048067105767E-4</v>
      </c>
      <c r="C161" s="3" t="e">
        <f>0.01*数据!#REF!</f>
        <v>#REF!</v>
      </c>
      <c r="D161" s="3" t="e">
        <f>数据!#REF!</f>
        <v>#REF!</v>
      </c>
      <c r="E161" s="3" t="e">
        <f>数据!#REF!*0.01</f>
        <v>#REF!</v>
      </c>
      <c r="F161" s="3" t="e">
        <f t="shared" si="7"/>
        <v>#REF!</v>
      </c>
      <c r="G161" s="2" t="e">
        <f>数据!#REF!/数据!#REF!</f>
        <v>#REF!</v>
      </c>
      <c r="H161" s="9" t="e">
        <f>VLOOKUP(A160,#REF!,COLUMN(#REF!))</f>
        <v>#REF!</v>
      </c>
      <c r="I161" s="3" t="e">
        <f>数据!#REF!*0.01</f>
        <v>#REF!</v>
      </c>
      <c r="J161" s="6" t="e">
        <f t="shared" si="8"/>
        <v>#REF!</v>
      </c>
      <c r="K161" s="2" t="e">
        <f>CORREL(#REF!,数据!#REF!)</f>
        <v>#REF!</v>
      </c>
      <c r="L161" t="e">
        <f>CORREL(#REF!,数据!#REF!)</f>
        <v>#REF!</v>
      </c>
      <c r="N161" s="10" t="e">
        <f>数据!B163/数据!#REF!</f>
        <v>#REF!</v>
      </c>
      <c r="O161" s="10" t="e">
        <f>数据!C163/数据!#REF!</f>
        <v>#REF!</v>
      </c>
      <c r="P161" s="10" t="e">
        <f>数据!#REF!/数据!#REF!</f>
        <v>#REF!</v>
      </c>
      <c r="Q161" s="2" t="e">
        <f t="shared" si="9"/>
        <v>#REF!</v>
      </c>
      <c r="R161" s="2" t="e">
        <f t="shared" si="10"/>
        <v>#REF!</v>
      </c>
      <c r="S161" s="2" t="e">
        <f t="shared" si="11"/>
        <v>#REF!</v>
      </c>
    </row>
    <row r="162" spans="1:19" x14ac:dyDescent="0.15">
      <c r="A162" s="8">
        <f>数据!A165</f>
        <v>41060</v>
      </c>
      <c r="B162" s="3">
        <f>1/数据!E164</f>
        <v>4.9331557397267031E-4</v>
      </c>
      <c r="C162" s="3" t="e">
        <f>0.01*数据!#REF!</f>
        <v>#REF!</v>
      </c>
      <c r="D162" s="3" t="e">
        <f>数据!#REF!</f>
        <v>#REF!</v>
      </c>
      <c r="E162" s="3" t="e">
        <f>数据!#REF!*0.01</f>
        <v>#REF!</v>
      </c>
      <c r="F162" s="3" t="e">
        <f t="shared" si="7"/>
        <v>#REF!</v>
      </c>
      <c r="G162" s="2" t="e">
        <f>数据!#REF!/数据!#REF!</f>
        <v>#REF!</v>
      </c>
      <c r="H162" s="9" t="e">
        <f>VLOOKUP(A161,#REF!,COLUMN(#REF!))</f>
        <v>#REF!</v>
      </c>
      <c r="I162" s="3" t="e">
        <f>数据!#REF!*0.01</f>
        <v>#REF!</v>
      </c>
      <c r="J162" s="6" t="e">
        <f t="shared" si="8"/>
        <v>#REF!</v>
      </c>
      <c r="K162" s="2" t="e">
        <f>CORREL(#REF!,数据!#REF!)</f>
        <v>#REF!</v>
      </c>
      <c r="L162" t="e">
        <f>CORREL(#REF!,数据!#REF!)</f>
        <v>#REF!</v>
      </c>
      <c r="N162" s="10" t="e">
        <f>数据!B164/数据!#REF!</f>
        <v>#REF!</v>
      </c>
      <c r="O162" s="10" t="e">
        <f>数据!C164/数据!#REF!</f>
        <v>#REF!</v>
      </c>
      <c r="P162" s="10" t="e">
        <f>数据!#REF!/数据!#REF!</f>
        <v>#REF!</v>
      </c>
      <c r="Q162" s="2" t="e">
        <f t="shared" si="9"/>
        <v>#REF!</v>
      </c>
      <c r="R162" s="2" t="e">
        <f t="shared" si="10"/>
        <v>#REF!</v>
      </c>
      <c r="S162" s="2" t="e">
        <f t="shared" si="11"/>
        <v>#REF!</v>
      </c>
    </row>
    <row r="163" spans="1:19" x14ac:dyDescent="0.15">
      <c r="A163" s="8">
        <f>数据!A166</f>
        <v>41089</v>
      </c>
      <c r="B163" s="3">
        <f>1/数据!E165</f>
        <v>4.8500133375366786E-4</v>
      </c>
      <c r="C163" s="3" t="e">
        <f>0.01*数据!#REF!</f>
        <v>#REF!</v>
      </c>
      <c r="D163" s="3" t="e">
        <f>数据!#REF!</f>
        <v>#REF!</v>
      </c>
      <c r="E163" s="3" t="e">
        <f>数据!#REF!*0.01</f>
        <v>#REF!</v>
      </c>
      <c r="F163" s="3" t="e">
        <f t="shared" si="7"/>
        <v>#REF!</v>
      </c>
      <c r="G163" s="2" t="e">
        <f>数据!#REF!/数据!#REF!</f>
        <v>#REF!</v>
      </c>
      <c r="H163" s="9" t="e">
        <f>VLOOKUP(A162,#REF!,COLUMN(#REF!))</f>
        <v>#REF!</v>
      </c>
      <c r="I163" s="3" t="e">
        <f>数据!#REF!*0.01</f>
        <v>#REF!</v>
      </c>
      <c r="J163" s="6" t="e">
        <f t="shared" si="8"/>
        <v>#REF!</v>
      </c>
      <c r="K163" s="2" t="e">
        <f>CORREL(#REF!,数据!#REF!)</f>
        <v>#REF!</v>
      </c>
      <c r="L163" t="e">
        <f>CORREL(#REF!,数据!#REF!)</f>
        <v>#REF!</v>
      </c>
      <c r="N163" s="10" t="e">
        <f>数据!B165/数据!#REF!</f>
        <v>#REF!</v>
      </c>
      <c r="O163" s="10" t="e">
        <f>数据!C165/数据!#REF!</f>
        <v>#REF!</v>
      </c>
      <c r="P163" s="10" t="e">
        <f>数据!#REF!/数据!#REF!</f>
        <v>#REF!</v>
      </c>
      <c r="Q163" s="2" t="e">
        <f t="shared" si="9"/>
        <v>#REF!</v>
      </c>
      <c r="R163" s="2" t="e">
        <f t="shared" si="10"/>
        <v>#REF!</v>
      </c>
      <c r="S163" s="2" t="e">
        <f t="shared" si="11"/>
        <v>#REF!</v>
      </c>
    </row>
    <row r="164" spans="1:19" x14ac:dyDescent="0.15">
      <c r="A164" s="8">
        <f>数据!A167</f>
        <v>41121</v>
      </c>
      <c r="B164" s="3">
        <f>1/数据!E166</f>
        <v>4.8669379173399267E-4</v>
      </c>
      <c r="C164" s="3" t="e">
        <f>0.01*数据!#REF!</f>
        <v>#REF!</v>
      </c>
      <c r="D164" s="3" t="e">
        <f>数据!#REF!</f>
        <v>#REF!</v>
      </c>
      <c r="E164" s="3" t="e">
        <f>数据!#REF!*0.01</f>
        <v>#REF!</v>
      </c>
      <c r="F164" s="3" t="e">
        <f t="shared" si="7"/>
        <v>#REF!</v>
      </c>
      <c r="G164" s="2" t="e">
        <f>数据!#REF!/数据!#REF!</f>
        <v>#REF!</v>
      </c>
      <c r="H164" s="9" t="e">
        <f>VLOOKUP(A163,#REF!,COLUMN(#REF!))</f>
        <v>#REF!</v>
      </c>
      <c r="I164" s="3" t="e">
        <f>数据!#REF!*0.01</f>
        <v>#REF!</v>
      </c>
      <c r="J164" s="6" t="e">
        <f t="shared" si="8"/>
        <v>#REF!</v>
      </c>
      <c r="K164" s="2" t="e">
        <f>CORREL(#REF!,数据!#REF!)</f>
        <v>#REF!</v>
      </c>
      <c r="L164" t="e">
        <f>CORREL(#REF!,数据!#REF!)</f>
        <v>#REF!</v>
      </c>
      <c r="N164" s="10" t="e">
        <f>数据!B166/数据!#REF!</f>
        <v>#REF!</v>
      </c>
      <c r="O164" s="10" t="e">
        <f>数据!C166/数据!#REF!</f>
        <v>#REF!</v>
      </c>
      <c r="P164" s="10" t="e">
        <f>数据!#REF!/数据!#REF!</f>
        <v>#REF!</v>
      </c>
      <c r="Q164" s="2" t="e">
        <f t="shared" si="9"/>
        <v>#REF!</v>
      </c>
      <c r="R164" s="2" t="e">
        <f t="shared" si="10"/>
        <v>#REF!</v>
      </c>
      <c r="S164" s="2" t="e">
        <f t="shared" si="11"/>
        <v>#REF!</v>
      </c>
    </row>
    <row r="165" spans="1:19" x14ac:dyDescent="0.15">
      <c r="A165" s="8">
        <f>数据!A168</f>
        <v>41152</v>
      </c>
      <c r="B165" s="3">
        <f>1/数据!E167</f>
        <v>4.8184411379230586E-4</v>
      </c>
      <c r="C165" s="3" t="e">
        <f>0.01*数据!#REF!</f>
        <v>#REF!</v>
      </c>
      <c r="D165" s="3" t="e">
        <f>数据!#REF!</f>
        <v>#REF!</v>
      </c>
      <c r="E165" s="3" t="e">
        <f>数据!#REF!*0.01</f>
        <v>#REF!</v>
      </c>
      <c r="F165" s="3" t="e">
        <f t="shared" si="7"/>
        <v>#REF!</v>
      </c>
      <c r="G165" s="2" t="e">
        <f>数据!#REF!/数据!#REF!</f>
        <v>#REF!</v>
      </c>
      <c r="H165" s="9" t="e">
        <f>VLOOKUP(A164,#REF!,COLUMN(#REF!))</f>
        <v>#REF!</v>
      </c>
      <c r="I165" s="3" t="e">
        <f>数据!#REF!*0.01</f>
        <v>#REF!</v>
      </c>
      <c r="J165" s="6" t="e">
        <f t="shared" si="8"/>
        <v>#REF!</v>
      </c>
      <c r="K165" s="2" t="e">
        <f>CORREL(#REF!,数据!#REF!)</f>
        <v>#REF!</v>
      </c>
      <c r="L165" t="e">
        <f>CORREL(#REF!,数据!#REF!)</f>
        <v>#REF!</v>
      </c>
      <c r="N165" s="10" t="e">
        <f>数据!B167/数据!#REF!</f>
        <v>#REF!</v>
      </c>
      <c r="O165" s="10" t="e">
        <f>数据!C167/数据!#REF!</f>
        <v>#REF!</v>
      </c>
      <c r="P165" s="10" t="e">
        <f>数据!#REF!/数据!#REF!</f>
        <v>#REF!</v>
      </c>
      <c r="Q165" s="2" t="e">
        <f t="shared" si="9"/>
        <v>#REF!</v>
      </c>
      <c r="R165" s="2" t="e">
        <f t="shared" si="10"/>
        <v>#REF!</v>
      </c>
      <c r="S165" s="2" t="e">
        <f t="shared" si="11"/>
        <v>#REF!</v>
      </c>
    </row>
    <row r="166" spans="1:19" x14ac:dyDescent="0.15">
      <c r="A166" s="8">
        <f>数据!A169</f>
        <v>41180</v>
      </c>
      <c r="B166" s="3">
        <f>1/数据!E168</f>
        <v>4.8246481625327471E-4</v>
      </c>
      <c r="C166" s="3" t="e">
        <f>0.01*数据!#REF!</f>
        <v>#REF!</v>
      </c>
      <c r="D166" s="3" t="e">
        <f>数据!#REF!</f>
        <v>#REF!</v>
      </c>
      <c r="E166" s="3" t="e">
        <f>数据!#REF!*0.01</f>
        <v>#REF!</v>
      </c>
      <c r="F166" s="3" t="e">
        <f t="shared" si="7"/>
        <v>#REF!</v>
      </c>
      <c r="G166" s="2" t="e">
        <f>数据!#REF!/数据!#REF!</f>
        <v>#REF!</v>
      </c>
      <c r="H166" s="9" t="e">
        <f>VLOOKUP(A165,#REF!,COLUMN(#REF!))</f>
        <v>#REF!</v>
      </c>
      <c r="I166" s="3" t="e">
        <f>数据!#REF!*0.01</f>
        <v>#REF!</v>
      </c>
      <c r="J166" s="6" t="e">
        <f t="shared" si="8"/>
        <v>#REF!</v>
      </c>
      <c r="K166" s="2" t="e">
        <f>CORREL(#REF!,数据!#REF!)</f>
        <v>#REF!</v>
      </c>
      <c r="L166" t="e">
        <f>CORREL(#REF!,数据!#REF!)</f>
        <v>#REF!</v>
      </c>
      <c r="N166" s="10" t="e">
        <f>数据!B168/数据!#REF!</f>
        <v>#REF!</v>
      </c>
      <c r="O166" s="10" t="e">
        <f>数据!C168/数据!#REF!</f>
        <v>#REF!</v>
      </c>
      <c r="P166" s="10" t="e">
        <f>数据!#REF!/数据!#REF!</f>
        <v>#REF!</v>
      </c>
      <c r="Q166" s="2" t="e">
        <f t="shared" si="9"/>
        <v>#REF!</v>
      </c>
      <c r="R166" s="2" t="e">
        <f t="shared" si="10"/>
        <v>#REF!</v>
      </c>
      <c r="S166" s="2" t="e">
        <f t="shared" si="11"/>
        <v>#REF!</v>
      </c>
    </row>
    <row r="167" spans="1:19" x14ac:dyDescent="0.15">
      <c r="A167" s="8">
        <f>数据!A170</f>
        <v>41213</v>
      </c>
      <c r="B167" s="3">
        <f>1/数据!E169</f>
        <v>4.8394512062332134E-4</v>
      </c>
      <c r="C167" s="3" t="e">
        <f>0.01*数据!#REF!</f>
        <v>#REF!</v>
      </c>
      <c r="D167" s="3" t="e">
        <f>数据!#REF!</f>
        <v>#REF!</v>
      </c>
      <c r="E167" s="3" t="e">
        <f>数据!#REF!*0.01</f>
        <v>#REF!</v>
      </c>
      <c r="F167" s="3" t="e">
        <f t="shared" si="7"/>
        <v>#REF!</v>
      </c>
      <c r="G167" s="2" t="e">
        <f>数据!#REF!/数据!#REF!</f>
        <v>#REF!</v>
      </c>
      <c r="H167" s="9" t="e">
        <f>VLOOKUP(A166,#REF!,COLUMN(#REF!))</f>
        <v>#REF!</v>
      </c>
      <c r="I167" s="3" t="e">
        <f>数据!#REF!*0.01</f>
        <v>#REF!</v>
      </c>
      <c r="J167" s="6" t="e">
        <f t="shared" si="8"/>
        <v>#REF!</v>
      </c>
      <c r="K167" s="2" t="e">
        <f>CORREL(#REF!,数据!#REF!)</f>
        <v>#REF!</v>
      </c>
      <c r="L167" t="e">
        <f>CORREL(#REF!,数据!#REF!)</f>
        <v>#REF!</v>
      </c>
      <c r="N167" s="10" t="e">
        <f>数据!B169/数据!#REF!</f>
        <v>#REF!</v>
      </c>
      <c r="O167" s="10" t="e">
        <f>数据!C169/数据!#REF!</f>
        <v>#REF!</v>
      </c>
      <c r="P167" s="10" t="e">
        <f>数据!#REF!/数据!#REF!</f>
        <v>#REF!</v>
      </c>
      <c r="Q167" s="2" t="e">
        <f t="shared" si="9"/>
        <v>#REF!</v>
      </c>
      <c r="R167" s="2" t="e">
        <f t="shared" si="10"/>
        <v>#REF!</v>
      </c>
      <c r="S167" s="2" t="e">
        <f t="shared" si="11"/>
        <v>#REF!</v>
      </c>
    </row>
    <row r="168" spans="1:19" x14ac:dyDescent="0.15">
      <c r="A168" s="8">
        <f>数据!A171</f>
        <v>41243</v>
      </c>
      <c r="B168" s="3">
        <f>1/数据!E170</f>
        <v>4.8476622148968664E-4</v>
      </c>
      <c r="C168" s="3" t="e">
        <f>0.01*数据!#REF!</f>
        <v>#REF!</v>
      </c>
      <c r="D168" s="3" t="e">
        <f>数据!#REF!</f>
        <v>#REF!</v>
      </c>
      <c r="E168" s="3" t="e">
        <f>数据!#REF!*0.01</f>
        <v>#REF!</v>
      </c>
      <c r="F168" s="3" t="e">
        <f t="shared" si="7"/>
        <v>#REF!</v>
      </c>
      <c r="G168" s="2" t="e">
        <f>数据!#REF!/数据!#REF!</f>
        <v>#REF!</v>
      </c>
      <c r="H168" s="9" t="e">
        <f>VLOOKUP(A167,#REF!,COLUMN(#REF!))</f>
        <v>#REF!</v>
      </c>
      <c r="I168" s="3" t="e">
        <f>数据!#REF!*0.01</f>
        <v>#REF!</v>
      </c>
      <c r="J168" s="6" t="e">
        <f t="shared" si="8"/>
        <v>#REF!</v>
      </c>
      <c r="K168" s="2" t="e">
        <f>CORREL(#REF!,数据!#REF!)</f>
        <v>#REF!</v>
      </c>
      <c r="L168" t="e">
        <f>CORREL(#REF!,数据!#REF!)</f>
        <v>#REF!</v>
      </c>
      <c r="N168" s="10" t="e">
        <f>数据!B170/数据!#REF!</f>
        <v>#REF!</v>
      </c>
      <c r="O168" s="10" t="e">
        <f>数据!C170/数据!#REF!</f>
        <v>#REF!</v>
      </c>
      <c r="P168" s="10" t="e">
        <f>数据!#REF!/数据!#REF!</f>
        <v>#REF!</v>
      </c>
      <c r="Q168" s="2" t="e">
        <f t="shared" si="9"/>
        <v>#REF!</v>
      </c>
      <c r="R168" s="2" t="e">
        <f t="shared" si="10"/>
        <v>#REF!</v>
      </c>
      <c r="S168" s="2" t="e">
        <f t="shared" si="11"/>
        <v>#REF!</v>
      </c>
    </row>
    <row r="169" spans="1:19" x14ac:dyDescent="0.15">
      <c r="A169" s="8">
        <f>数据!A172</f>
        <v>41274</v>
      </c>
      <c r="B169" s="3">
        <f>1/数据!E171</f>
        <v>4.8225773782540341E-4</v>
      </c>
      <c r="C169" s="3" t="e">
        <f>0.01*数据!#REF!</f>
        <v>#REF!</v>
      </c>
      <c r="D169" s="3" t="e">
        <f>数据!#REF!</f>
        <v>#REF!</v>
      </c>
      <c r="E169" s="3" t="e">
        <f>数据!#REF!*0.01</f>
        <v>#REF!</v>
      </c>
      <c r="F169" s="3" t="e">
        <f t="shared" si="7"/>
        <v>#REF!</v>
      </c>
      <c r="G169" s="2" t="e">
        <f>数据!#REF!/数据!#REF!</f>
        <v>#REF!</v>
      </c>
      <c r="H169" s="9" t="e">
        <f>VLOOKUP(A168,#REF!,COLUMN(#REF!))</f>
        <v>#REF!</v>
      </c>
      <c r="I169" s="3" t="e">
        <f>数据!#REF!*0.01</f>
        <v>#REF!</v>
      </c>
      <c r="J169" s="6" t="e">
        <f t="shared" si="8"/>
        <v>#REF!</v>
      </c>
      <c r="K169" s="2" t="e">
        <f>CORREL(#REF!,数据!#REF!)</f>
        <v>#REF!</v>
      </c>
      <c r="L169" t="e">
        <f>CORREL(#REF!,数据!#REF!)</f>
        <v>#REF!</v>
      </c>
      <c r="N169" s="10" t="e">
        <f>数据!B171/数据!#REF!</f>
        <v>#REF!</v>
      </c>
      <c r="O169" s="10" t="e">
        <f>数据!C171/数据!#REF!</f>
        <v>#REF!</v>
      </c>
      <c r="P169" s="10" t="e">
        <f>数据!#REF!/数据!#REF!</f>
        <v>#REF!</v>
      </c>
      <c r="Q169" s="2" t="e">
        <f t="shared" si="9"/>
        <v>#REF!</v>
      </c>
      <c r="R169" s="2" t="e">
        <f t="shared" si="10"/>
        <v>#REF!</v>
      </c>
      <c r="S169" s="2" t="e">
        <f t="shared" si="11"/>
        <v>#REF!</v>
      </c>
    </row>
    <row r="170" spans="1:19" x14ac:dyDescent="0.15">
      <c r="A170" s="8">
        <f>数据!A173</f>
        <v>41305</v>
      </c>
      <c r="B170" s="3">
        <f>1/数据!E172</f>
        <v>4.8436470724997098E-4</v>
      </c>
      <c r="C170" s="3" t="e">
        <f>0.01*数据!#REF!</f>
        <v>#REF!</v>
      </c>
      <c r="D170" s="3" t="e">
        <f>数据!#REF!</f>
        <v>#REF!</v>
      </c>
      <c r="E170" s="3" t="e">
        <f>数据!#REF!*0.01</f>
        <v>#REF!</v>
      </c>
      <c r="F170" s="3" t="e">
        <f t="shared" si="7"/>
        <v>#REF!</v>
      </c>
      <c r="G170" s="2" t="e">
        <f>数据!#REF!/数据!#REF!</f>
        <v>#REF!</v>
      </c>
      <c r="H170" s="9" t="e">
        <f>VLOOKUP(A169,#REF!,COLUMN(#REF!))</f>
        <v>#REF!</v>
      </c>
      <c r="I170" s="3" t="e">
        <f>数据!#REF!*0.01</f>
        <v>#REF!</v>
      </c>
      <c r="J170" s="6" t="e">
        <f t="shared" si="8"/>
        <v>#REF!</v>
      </c>
      <c r="K170" s="2" t="e">
        <f>CORREL(#REF!,数据!#REF!)</f>
        <v>#REF!</v>
      </c>
      <c r="L170" t="e">
        <f>CORREL(#REF!,数据!#REF!)</f>
        <v>#REF!</v>
      </c>
      <c r="N170" s="10" t="e">
        <f>数据!B172/数据!#REF!</f>
        <v>#REF!</v>
      </c>
      <c r="O170" s="10" t="e">
        <f>数据!C172/数据!#REF!</f>
        <v>#REF!</v>
      </c>
      <c r="P170" s="10" t="e">
        <f>数据!#REF!/数据!#REF!</f>
        <v>#REF!</v>
      </c>
      <c r="Q170" s="2" t="e">
        <f t="shared" si="9"/>
        <v>#REF!</v>
      </c>
      <c r="R170" s="2" t="e">
        <f t="shared" si="10"/>
        <v>#REF!</v>
      </c>
      <c r="S170" s="2" t="e">
        <f t="shared" si="11"/>
        <v>#REF!</v>
      </c>
    </row>
    <row r="171" spans="1:19" x14ac:dyDescent="0.15">
      <c r="A171" s="8">
        <f>数据!A174</f>
        <v>41333</v>
      </c>
      <c r="B171" s="3">
        <f>1/数据!E173</f>
        <v>4.8830747745240216E-4</v>
      </c>
      <c r="C171" s="3" t="e">
        <f>0.01*数据!#REF!</f>
        <v>#REF!</v>
      </c>
      <c r="D171" s="3" t="e">
        <f>数据!#REF!</f>
        <v>#REF!</v>
      </c>
      <c r="E171" s="3" t="e">
        <f>数据!#REF!*0.01</f>
        <v>#REF!</v>
      </c>
      <c r="F171" s="3" t="e">
        <f t="shared" si="7"/>
        <v>#REF!</v>
      </c>
      <c r="G171" s="2" t="e">
        <f>数据!#REF!/数据!#REF!</f>
        <v>#REF!</v>
      </c>
      <c r="H171" s="9" t="e">
        <f>VLOOKUP(A170,#REF!,COLUMN(#REF!))</f>
        <v>#REF!</v>
      </c>
      <c r="I171" s="3" t="e">
        <f>数据!#REF!*0.01</f>
        <v>#REF!</v>
      </c>
      <c r="J171" s="6" t="e">
        <f t="shared" si="8"/>
        <v>#REF!</v>
      </c>
      <c r="K171" s="2" t="e">
        <f>CORREL(#REF!,数据!#REF!)</f>
        <v>#REF!</v>
      </c>
      <c r="L171" t="e">
        <f>CORREL(#REF!,数据!#REF!)</f>
        <v>#REF!</v>
      </c>
      <c r="N171" s="10" t="e">
        <f>数据!B173/数据!#REF!</f>
        <v>#REF!</v>
      </c>
      <c r="O171" s="10" t="e">
        <f>数据!C173/数据!#REF!</f>
        <v>#REF!</v>
      </c>
      <c r="P171" s="10" t="e">
        <f>数据!#REF!/数据!#REF!</f>
        <v>#REF!</v>
      </c>
      <c r="Q171" s="2" t="e">
        <f t="shared" si="9"/>
        <v>#REF!</v>
      </c>
      <c r="R171" s="2" t="e">
        <f t="shared" si="10"/>
        <v>#REF!</v>
      </c>
      <c r="S171" s="2" t="e">
        <f t="shared" si="11"/>
        <v>#REF!</v>
      </c>
    </row>
    <row r="172" spans="1:19" x14ac:dyDescent="0.15">
      <c r="A172" s="8">
        <f>数据!A175</f>
        <v>41362</v>
      </c>
      <c r="B172" s="3">
        <f>1/数据!E174</f>
        <v>4.8574107086476483E-4</v>
      </c>
      <c r="C172" s="3" t="e">
        <f>0.01*数据!#REF!</f>
        <v>#REF!</v>
      </c>
      <c r="D172" s="3" t="e">
        <f>数据!#REF!</f>
        <v>#REF!</v>
      </c>
      <c r="E172" s="3" t="e">
        <f>数据!#REF!*0.01</f>
        <v>#REF!</v>
      </c>
      <c r="F172" s="3" t="e">
        <f t="shared" si="7"/>
        <v>#REF!</v>
      </c>
      <c r="G172" s="2" t="e">
        <f>数据!#REF!/数据!#REF!</f>
        <v>#REF!</v>
      </c>
      <c r="H172" s="9" t="e">
        <f>VLOOKUP(A171,#REF!,COLUMN(#REF!))</f>
        <v>#REF!</v>
      </c>
      <c r="I172" s="3" t="e">
        <f>数据!#REF!*0.01</f>
        <v>#REF!</v>
      </c>
      <c r="J172" s="6" t="e">
        <f t="shared" si="8"/>
        <v>#REF!</v>
      </c>
      <c r="K172" s="2" t="e">
        <f>CORREL(#REF!,数据!#REF!)</f>
        <v>#REF!</v>
      </c>
      <c r="L172" t="e">
        <f>CORREL(#REF!,数据!#REF!)</f>
        <v>#REF!</v>
      </c>
      <c r="N172" s="10" t="e">
        <f>数据!B174/数据!#REF!</f>
        <v>#REF!</v>
      </c>
      <c r="O172" s="10" t="e">
        <f>数据!C174/数据!#REF!</f>
        <v>#REF!</v>
      </c>
      <c r="P172" s="10" t="e">
        <f>数据!#REF!/数据!#REF!</f>
        <v>#REF!</v>
      </c>
      <c r="Q172" s="2" t="e">
        <f t="shared" si="9"/>
        <v>#REF!</v>
      </c>
      <c r="R172" s="2" t="e">
        <f t="shared" si="10"/>
        <v>#REF!</v>
      </c>
      <c r="S172" s="2" t="e">
        <f t="shared" si="11"/>
        <v>#REF!</v>
      </c>
    </row>
    <row r="173" spans="1:19" x14ac:dyDescent="0.15">
      <c r="A173" s="8">
        <f>数据!A176</f>
        <v>41394</v>
      </c>
      <c r="B173" s="3">
        <f>1/数据!E175</f>
        <v>4.8526493038874571E-4</v>
      </c>
      <c r="C173" s="3" t="e">
        <f>0.01*数据!#REF!</f>
        <v>#REF!</v>
      </c>
      <c r="D173" s="3" t="e">
        <f>数据!#REF!</f>
        <v>#REF!</v>
      </c>
      <c r="E173" s="3" t="e">
        <f>数据!#REF!*0.01</f>
        <v>#REF!</v>
      </c>
      <c r="F173" s="3" t="e">
        <f t="shared" si="7"/>
        <v>#REF!</v>
      </c>
      <c r="G173" s="2" t="e">
        <f>数据!#REF!/数据!#REF!</f>
        <v>#REF!</v>
      </c>
      <c r="H173" s="9" t="e">
        <f>VLOOKUP(A172,#REF!,COLUMN(#REF!))</f>
        <v>#REF!</v>
      </c>
      <c r="I173" s="3" t="e">
        <f>数据!#REF!*0.01</f>
        <v>#REF!</v>
      </c>
      <c r="J173" s="6" t="e">
        <f t="shared" si="8"/>
        <v>#REF!</v>
      </c>
      <c r="K173" s="2" t="e">
        <f>CORREL(#REF!,数据!#REF!)</f>
        <v>#REF!</v>
      </c>
      <c r="L173" t="e">
        <f>CORREL(#REF!,数据!#REF!)</f>
        <v>#REF!</v>
      </c>
      <c r="N173" s="10" t="e">
        <f>数据!B175/数据!#REF!</f>
        <v>#REF!</v>
      </c>
      <c r="O173" s="10" t="e">
        <f>数据!C175/数据!#REF!</f>
        <v>#REF!</v>
      </c>
      <c r="P173" s="10" t="e">
        <f>数据!#REF!/数据!#REF!</f>
        <v>#REF!</v>
      </c>
      <c r="Q173" s="2" t="e">
        <f t="shared" si="9"/>
        <v>#REF!</v>
      </c>
      <c r="R173" s="2" t="e">
        <f t="shared" si="10"/>
        <v>#REF!</v>
      </c>
      <c r="S173" s="2" t="e">
        <f t="shared" si="11"/>
        <v>#REF!</v>
      </c>
    </row>
    <row r="174" spans="1:19" x14ac:dyDescent="0.15">
      <c r="A174" s="8">
        <f>数据!A177</f>
        <v>41425</v>
      </c>
      <c r="B174" s="3">
        <f>1/数据!E176</f>
        <v>4.8098891320555058E-4</v>
      </c>
      <c r="C174" s="3" t="e">
        <f>0.01*数据!#REF!</f>
        <v>#REF!</v>
      </c>
      <c r="D174" s="3" t="e">
        <f>数据!#REF!</f>
        <v>#REF!</v>
      </c>
      <c r="E174" s="3" t="e">
        <f>数据!#REF!*0.01</f>
        <v>#REF!</v>
      </c>
      <c r="F174" s="3" t="e">
        <f t="shared" si="7"/>
        <v>#REF!</v>
      </c>
      <c r="G174" s="2" t="e">
        <f>数据!#REF!/数据!#REF!</f>
        <v>#REF!</v>
      </c>
      <c r="H174" s="9" t="e">
        <f>VLOOKUP(A173,#REF!,COLUMN(#REF!))</f>
        <v>#REF!</v>
      </c>
      <c r="I174" s="3" t="e">
        <f>数据!#REF!*0.01</f>
        <v>#REF!</v>
      </c>
      <c r="J174" s="6" t="e">
        <f t="shared" si="8"/>
        <v>#REF!</v>
      </c>
      <c r="K174" s="2" t="e">
        <f>CORREL(#REF!,数据!#REF!)</f>
        <v>#REF!</v>
      </c>
      <c r="L174" t="e">
        <f>CORREL(#REF!,数据!#REF!)</f>
        <v>#REF!</v>
      </c>
      <c r="N174" s="10" t="e">
        <f>数据!B176/数据!#REF!</f>
        <v>#REF!</v>
      </c>
      <c r="O174" s="10" t="e">
        <f>数据!C176/数据!#REF!</f>
        <v>#REF!</v>
      </c>
      <c r="P174" s="10" t="e">
        <f>数据!#REF!/数据!#REF!</f>
        <v>#REF!</v>
      </c>
      <c r="Q174" s="2" t="e">
        <f t="shared" si="9"/>
        <v>#REF!</v>
      </c>
      <c r="R174" s="2" t="e">
        <f t="shared" si="10"/>
        <v>#REF!</v>
      </c>
      <c r="S174" s="2" t="e">
        <f t="shared" si="11"/>
        <v>#REF!</v>
      </c>
    </row>
    <row r="175" spans="1:19" x14ac:dyDescent="0.15">
      <c r="A175" s="8">
        <f>数据!A178</f>
        <v>41453</v>
      </c>
      <c r="B175" s="3">
        <f>1/数据!E177</f>
        <v>4.8934452301142622E-4</v>
      </c>
      <c r="C175" s="3" t="e">
        <f>0.01*数据!#REF!</f>
        <v>#REF!</v>
      </c>
      <c r="D175" s="3" t="e">
        <f>数据!#REF!</f>
        <v>#REF!</v>
      </c>
      <c r="E175" s="3" t="e">
        <f>数据!#REF!*0.01</f>
        <v>#REF!</v>
      </c>
      <c r="F175" s="3" t="e">
        <f t="shared" si="7"/>
        <v>#REF!</v>
      </c>
      <c r="G175" s="2" t="e">
        <f>数据!#REF!/数据!#REF!</f>
        <v>#REF!</v>
      </c>
      <c r="H175" s="9" t="e">
        <f>VLOOKUP(A174,#REF!,COLUMN(#REF!))</f>
        <v>#REF!</v>
      </c>
      <c r="I175" s="3" t="e">
        <f>数据!#REF!*0.01</f>
        <v>#REF!</v>
      </c>
      <c r="J175" s="6" t="e">
        <f t="shared" si="8"/>
        <v>#REF!</v>
      </c>
      <c r="K175" s="2" t="e">
        <f>CORREL(#REF!,数据!#REF!)</f>
        <v>#REF!</v>
      </c>
      <c r="L175" t="e">
        <f>CORREL(#REF!,数据!#REF!)</f>
        <v>#REF!</v>
      </c>
      <c r="N175" s="10" t="e">
        <f>数据!B177/数据!#REF!</f>
        <v>#REF!</v>
      </c>
      <c r="O175" s="10" t="e">
        <f>数据!C177/数据!#REF!</f>
        <v>#REF!</v>
      </c>
      <c r="P175" s="10" t="e">
        <f>数据!#REF!/数据!#REF!</f>
        <v>#REF!</v>
      </c>
      <c r="Q175" s="2" t="e">
        <f t="shared" si="9"/>
        <v>#REF!</v>
      </c>
      <c r="R175" s="2" t="e">
        <f t="shared" si="10"/>
        <v>#REF!</v>
      </c>
      <c r="S175" s="2" t="e">
        <f t="shared" si="11"/>
        <v>#REF!</v>
      </c>
    </row>
    <row r="176" spans="1:19" x14ac:dyDescent="0.15">
      <c r="A176" s="8">
        <f>数据!A179</f>
        <v>41486</v>
      </c>
      <c r="B176" s="3">
        <f>1/数据!E178</f>
        <v>4.9478986274529213E-4</v>
      </c>
      <c r="C176" s="3" t="e">
        <f>0.01*数据!#REF!</f>
        <v>#REF!</v>
      </c>
      <c r="D176" s="3" t="e">
        <f>数据!#REF!</f>
        <v>#REF!</v>
      </c>
      <c r="E176" s="3" t="e">
        <f>数据!#REF!*0.01</f>
        <v>#REF!</v>
      </c>
      <c r="F176" s="3" t="e">
        <f t="shared" si="7"/>
        <v>#REF!</v>
      </c>
      <c r="G176" s="2" t="e">
        <f>数据!#REF!/数据!#REF!</f>
        <v>#REF!</v>
      </c>
      <c r="H176" s="9" t="e">
        <f>VLOOKUP(A175,#REF!,COLUMN(#REF!))</f>
        <v>#REF!</v>
      </c>
      <c r="I176" s="3" t="e">
        <f>数据!#REF!*0.01</f>
        <v>#REF!</v>
      </c>
      <c r="J176" s="6" t="e">
        <f t="shared" si="8"/>
        <v>#REF!</v>
      </c>
      <c r="K176" s="2" t="e">
        <f>CORREL(#REF!,数据!#REF!)</f>
        <v>#REF!</v>
      </c>
      <c r="L176" t="e">
        <f>CORREL(#REF!,数据!#REF!)</f>
        <v>#REF!</v>
      </c>
      <c r="N176" s="10" t="e">
        <f>数据!B178/数据!#REF!</f>
        <v>#REF!</v>
      </c>
      <c r="O176" s="10" t="e">
        <f>数据!C178/数据!#REF!</f>
        <v>#REF!</v>
      </c>
      <c r="P176" s="10" t="e">
        <f>数据!#REF!/数据!#REF!</f>
        <v>#REF!</v>
      </c>
      <c r="Q176" s="2" t="e">
        <f t="shared" si="9"/>
        <v>#REF!</v>
      </c>
      <c r="R176" s="2" t="e">
        <f t="shared" si="10"/>
        <v>#REF!</v>
      </c>
      <c r="S176" s="2" t="e">
        <f t="shared" si="11"/>
        <v>#REF!</v>
      </c>
    </row>
    <row r="177" spans="1:19" x14ac:dyDescent="0.15">
      <c r="A177" s="8">
        <f>数据!A180</f>
        <v>41516</v>
      </c>
      <c r="B177" s="3">
        <f>1/数据!E179</f>
        <v>4.9532904708597929E-4</v>
      </c>
      <c r="C177" s="3" t="e">
        <f>0.01*数据!#REF!</f>
        <v>#REF!</v>
      </c>
      <c r="D177" s="3" t="e">
        <f>数据!#REF!</f>
        <v>#REF!</v>
      </c>
      <c r="E177" s="3" t="e">
        <f>数据!#REF!*0.01</f>
        <v>#REF!</v>
      </c>
      <c r="F177" s="3" t="e">
        <f t="shared" si="7"/>
        <v>#REF!</v>
      </c>
      <c r="G177" s="2" t="e">
        <f>数据!#REF!/数据!#REF!</f>
        <v>#REF!</v>
      </c>
      <c r="H177" s="9" t="e">
        <f>VLOOKUP(A176,#REF!,COLUMN(#REF!))</f>
        <v>#REF!</v>
      </c>
      <c r="I177" s="3" t="e">
        <f>数据!#REF!*0.01</f>
        <v>#REF!</v>
      </c>
      <c r="J177" s="6" t="e">
        <f t="shared" si="8"/>
        <v>#REF!</v>
      </c>
      <c r="K177" s="2" t="e">
        <f>CORREL(#REF!,数据!#REF!)</f>
        <v>#REF!</v>
      </c>
      <c r="L177" t="e">
        <f>CORREL(#REF!,数据!#REF!)</f>
        <v>#REF!</v>
      </c>
      <c r="N177" s="10" t="e">
        <f>数据!B179/数据!#REF!</f>
        <v>#REF!</v>
      </c>
      <c r="O177" s="10" t="e">
        <f>数据!C179/数据!#REF!</f>
        <v>#REF!</v>
      </c>
      <c r="P177" s="10" t="e">
        <f>数据!#REF!/数据!#REF!</f>
        <v>#REF!</v>
      </c>
      <c r="Q177" s="2" t="e">
        <f t="shared" si="9"/>
        <v>#REF!</v>
      </c>
      <c r="R177" s="2" t="e">
        <f t="shared" si="10"/>
        <v>#REF!</v>
      </c>
      <c r="S177" s="2" t="e">
        <f t="shared" si="11"/>
        <v>#REF!</v>
      </c>
    </row>
    <row r="178" spans="1:19" x14ac:dyDescent="0.15">
      <c r="A178" s="8">
        <f>数据!A181</f>
        <v>41547</v>
      </c>
      <c r="B178" s="3">
        <f>1/数据!E180</f>
        <v>4.9774769169507978E-4</v>
      </c>
      <c r="C178" s="3" t="e">
        <f>0.01*数据!#REF!</f>
        <v>#REF!</v>
      </c>
      <c r="D178" s="3" t="e">
        <f>数据!#REF!</f>
        <v>#REF!</v>
      </c>
      <c r="E178" s="3" t="e">
        <f>数据!#REF!*0.01</f>
        <v>#REF!</v>
      </c>
      <c r="F178" s="3" t="e">
        <f t="shared" si="7"/>
        <v>#REF!</v>
      </c>
      <c r="G178" s="2" t="e">
        <f>数据!#REF!/数据!#REF!</f>
        <v>#REF!</v>
      </c>
      <c r="H178" s="9" t="e">
        <f>VLOOKUP(A177,#REF!,COLUMN(#REF!))</f>
        <v>#REF!</v>
      </c>
      <c r="I178" s="3" t="e">
        <f>数据!#REF!*0.01</f>
        <v>#REF!</v>
      </c>
      <c r="J178" s="6" t="e">
        <f t="shared" si="8"/>
        <v>#REF!</v>
      </c>
      <c r="K178" s="2" t="e">
        <f>CORREL(#REF!,数据!#REF!)</f>
        <v>#REF!</v>
      </c>
      <c r="L178" t="e">
        <f>CORREL(#REF!,数据!#REF!)</f>
        <v>#REF!</v>
      </c>
      <c r="N178" s="10" t="e">
        <f>数据!B180/数据!#REF!</f>
        <v>#REF!</v>
      </c>
      <c r="O178" s="10" t="e">
        <f>数据!C180/数据!#REF!</f>
        <v>#REF!</v>
      </c>
      <c r="P178" s="10" t="e">
        <f>数据!#REF!/数据!#REF!</f>
        <v>#REF!</v>
      </c>
      <c r="Q178" s="2" t="e">
        <f t="shared" si="9"/>
        <v>#REF!</v>
      </c>
      <c r="R178" s="2" t="e">
        <f t="shared" si="10"/>
        <v>#REF!</v>
      </c>
      <c r="S178" s="2" t="e">
        <f t="shared" si="11"/>
        <v>#REF!</v>
      </c>
    </row>
    <row r="179" spans="1:19" x14ac:dyDescent="0.15">
      <c r="A179" s="8">
        <f>数据!A182</f>
        <v>41578</v>
      </c>
      <c r="B179" s="3">
        <f>1/数据!E181</f>
        <v>4.9429093964707628E-4</v>
      </c>
      <c r="C179" s="3" t="e">
        <f>0.01*数据!#REF!</f>
        <v>#REF!</v>
      </c>
      <c r="D179" s="3" t="e">
        <f>数据!#REF!</f>
        <v>#REF!</v>
      </c>
      <c r="E179" s="3" t="e">
        <f>数据!#REF!*0.01</f>
        <v>#REF!</v>
      </c>
      <c r="F179" s="3" t="e">
        <f t="shared" si="7"/>
        <v>#REF!</v>
      </c>
      <c r="G179" s="2" t="e">
        <f>数据!#REF!/数据!#REF!</f>
        <v>#REF!</v>
      </c>
      <c r="H179" s="9" t="e">
        <f>VLOOKUP(A178,#REF!,COLUMN(#REF!))</f>
        <v>#REF!</v>
      </c>
      <c r="I179" s="3" t="e">
        <f>数据!#REF!*0.01</f>
        <v>#REF!</v>
      </c>
      <c r="J179" s="6" t="e">
        <f t="shared" si="8"/>
        <v>#REF!</v>
      </c>
      <c r="K179" s="2" t="e">
        <f>CORREL(#REF!,数据!#REF!)</f>
        <v>#REF!</v>
      </c>
      <c r="L179" t="e">
        <f>CORREL(#REF!,数据!#REF!)</f>
        <v>#REF!</v>
      </c>
      <c r="N179" s="10" t="e">
        <f>数据!B181/数据!#REF!</f>
        <v>#REF!</v>
      </c>
      <c r="O179" s="10" t="e">
        <f>数据!C181/数据!#REF!</f>
        <v>#REF!</v>
      </c>
      <c r="P179" s="10" t="e">
        <f>数据!#REF!/数据!#REF!</f>
        <v>#REF!</v>
      </c>
      <c r="Q179" s="2" t="e">
        <f t="shared" si="9"/>
        <v>#REF!</v>
      </c>
      <c r="R179" s="2" t="e">
        <f t="shared" si="10"/>
        <v>#REF!</v>
      </c>
      <c r="S179" s="2" t="e">
        <f t="shared" si="11"/>
        <v>#REF!</v>
      </c>
    </row>
    <row r="180" spans="1:19" x14ac:dyDescent="0.15">
      <c r="A180" s="8">
        <f>数据!A183</f>
        <v>41607</v>
      </c>
      <c r="B180" s="3">
        <f>1/数据!E182</f>
        <v>4.919177906988184E-4</v>
      </c>
      <c r="C180" s="3" t="e">
        <f>0.01*数据!#REF!</f>
        <v>#REF!</v>
      </c>
      <c r="D180" s="3" t="e">
        <f>数据!#REF!</f>
        <v>#REF!</v>
      </c>
      <c r="E180" s="3" t="e">
        <f>数据!#REF!*0.01</f>
        <v>#REF!</v>
      </c>
      <c r="F180" s="3" t="e">
        <f t="shared" si="7"/>
        <v>#REF!</v>
      </c>
      <c r="G180" s="2" t="e">
        <f>数据!#REF!/数据!#REF!</f>
        <v>#REF!</v>
      </c>
      <c r="H180" s="9" t="e">
        <f>VLOOKUP(A179,#REF!,COLUMN(#REF!))</f>
        <v>#REF!</v>
      </c>
      <c r="I180" s="3" t="e">
        <f>数据!#REF!*0.01</f>
        <v>#REF!</v>
      </c>
      <c r="J180" s="6" t="e">
        <f t="shared" si="8"/>
        <v>#REF!</v>
      </c>
      <c r="K180" s="2" t="e">
        <f>CORREL(#REF!,数据!#REF!)</f>
        <v>#REF!</v>
      </c>
      <c r="L180" t="e">
        <f>CORREL(#REF!,数据!#REF!)</f>
        <v>#REF!</v>
      </c>
      <c r="N180" s="10" t="e">
        <f>数据!B182/数据!#REF!</f>
        <v>#REF!</v>
      </c>
      <c r="O180" s="10" t="e">
        <f>数据!C182/数据!#REF!</f>
        <v>#REF!</v>
      </c>
      <c r="P180" s="10" t="e">
        <f>数据!#REF!/数据!#REF!</f>
        <v>#REF!</v>
      </c>
      <c r="Q180" s="2" t="e">
        <f t="shared" si="9"/>
        <v>#REF!</v>
      </c>
      <c r="R180" s="2" t="e">
        <f t="shared" si="10"/>
        <v>#REF!</v>
      </c>
      <c r="S180" s="2" t="e">
        <f t="shared" si="11"/>
        <v>#REF!</v>
      </c>
    </row>
    <row r="181" spans="1:19" x14ac:dyDescent="0.15">
      <c r="A181" s="8">
        <f>数据!A184</f>
        <v>41639</v>
      </c>
      <c r="B181" s="3">
        <f>1/数据!E183</f>
        <v>4.9353225973615769E-4</v>
      </c>
      <c r="C181" s="3" t="e">
        <f>0.01*数据!#REF!</f>
        <v>#REF!</v>
      </c>
      <c r="D181" s="3" t="e">
        <f>数据!#REF!</f>
        <v>#REF!</v>
      </c>
      <c r="E181" s="3" t="e">
        <f>数据!#REF!*0.01</f>
        <v>#REF!</v>
      </c>
      <c r="F181" s="3" t="e">
        <f t="shared" si="7"/>
        <v>#REF!</v>
      </c>
      <c r="G181" s="2" t="e">
        <f>数据!#REF!/数据!#REF!</f>
        <v>#REF!</v>
      </c>
      <c r="H181" s="9" t="e">
        <f>VLOOKUP(A180,#REF!,COLUMN(#REF!))</f>
        <v>#REF!</v>
      </c>
      <c r="I181" s="3" t="e">
        <f>数据!#REF!*0.01</f>
        <v>#REF!</v>
      </c>
      <c r="J181" s="6" t="e">
        <f t="shared" si="8"/>
        <v>#REF!</v>
      </c>
      <c r="K181" s="2" t="e">
        <f>CORREL(#REF!,数据!#REF!)</f>
        <v>#REF!</v>
      </c>
      <c r="L181" t="e">
        <f>CORREL(#REF!,数据!#REF!)</f>
        <v>#REF!</v>
      </c>
      <c r="N181" s="10" t="e">
        <f>数据!B183/数据!#REF!</f>
        <v>#REF!</v>
      </c>
      <c r="O181" s="10" t="e">
        <f>数据!C183/数据!#REF!</f>
        <v>#REF!</v>
      </c>
      <c r="P181" s="10" t="e">
        <f>数据!#REF!/数据!#REF!</f>
        <v>#REF!</v>
      </c>
      <c r="Q181" s="2" t="e">
        <f t="shared" si="9"/>
        <v>#REF!</v>
      </c>
      <c r="R181" s="2" t="e">
        <f t="shared" si="10"/>
        <v>#REF!</v>
      </c>
      <c r="S181" s="2" t="e">
        <f t="shared" si="11"/>
        <v>#REF!</v>
      </c>
    </row>
    <row r="182" spans="1:19" x14ac:dyDescent="0.15">
      <c r="A182" s="8">
        <f>数据!A185</f>
        <v>41670</v>
      </c>
      <c r="B182" s="3">
        <f>1/数据!E184</f>
        <v>4.9805013372646088E-4</v>
      </c>
      <c r="C182" s="3" t="e">
        <f>0.01*数据!#REF!</f>
        <v>#REF!</v>
      </c>
      <c r="D182" s="3" t="e">
        <f>数据!#REF!</f>
        <v>#REF!</v>
      </c>
      <c r="E182" s="3" t="e">
        <f>数据!#REF!*0.01</f>
        <v>#REF!</v>
      </c>
      <c r="F182" s="3" t="e">
        <f t="shared" si="7"/>
        <v>#REF!</v>
      </c>
      <c r="G182" s="2" t="e">
        <f>数据!#REF!/数据!#REF!</f>
        <v>#REF!</v>
      </c>
      <c r="H182" s="9" t="e">
        <f>VLOOKUP(A181,#REF!,COLUMN(#REF!))</f>
        <v>#REF!</v>
      </c>
      <c r="I182" s="3" t="e">
        <f>数据!#REF!*0.01</f>
        <v>#REF!</v>
      </c>
      <c r="J182" s="6" t="e">
        <f t="shared" si="8"/>
        <v>#REF!</v>
      </c>
      <c r="K182" s="2" t="e">
        <f>CORREL(#REF!,数据!#REF!)</f>
        <v>#REF!</v>
      </c>
      <c r="L182" t="e">
        <f>CORREL(#REF!,数据!#REF!)</f>
        <v>#REF!</v>
      </c>
      <c r="N182" s="10" t="e">
        <f>数据!B184/数据!#REF!</f>
        <v>#REF!</v>
      </c>
      <c r="O182" s="10" t="e">
        <f>数据!C184/数据!#REF!</f>
        <v>#REF!</v>
      </c>
      <c r="P182" s="10" t="e">
        <f>数据!#REF!/数据!#REF!</f>
        <v>#REF!</v>
      </c>
      <c r="Q182" s="2" t="e">
        <f t="shared" si="9"/>
        <v>#REF!</v>
      </c>
      <c r="R182" s="2" t="e">
        <f t="shared" si="10"/>
        <v>#REF!</v>
      </c>
      <c r="S182" s="2" t="e">
        <f t="shared" si="11"/>
        <v>#REF!</v>
      </c>
    </row>
    <row r="183" spans="1:19" x14ac:dyDescent="0.15">
      <c r="A183" s="8">
        <f>数据!A186</f>
        <v>41698</v>
      </c>
      <c r="B183" s="3">
        <f>1/数据!E185</f>
        <v>4.9138358877090223E-4</v>
      </c>
      <c r="C183" s="3" t="e">
        <f>0.01*数据!#REF!</f>
        <v>#REF!</v>
      </c>
      <c r="D183" s="3" t="e">
        <f>数据!#REF!</f>
        <v>#REF!</v>
      </c>
      <c r="E183" s="3" t="e">
        <f>数据!#REF!*0.01</f>
        <v>#REF!</v>
      </c>
      <c r="F183" s="3" t="e">
        <f t="shared" si="7"/>
        <v>#REF!</v>
      </c>
      <c r="G183" s="2" t="e">
        <f>数据!#REF!/数据!#REF!</f>
        <v>#REF!</v>
      </c>
      <c r="H183" s="9" t="e">
        <f>VLOOKUP(A182,#REF!,COLUMN(#REF!))</f>
        <v>#REF!</v>
      </c>
      <c r="I183" s="3" t="e">
        <f>数据!#REF!*0.01</f>
        <v>#REF!</v>
      </c>
      <c r="J183" s="6" t="e">
        <f t="shared" si="8"/>
        <v>#REF!</v>
      </c>
      <c r="K183" s="2" t="e">
        <f>CORREL(#REF!,数据!#REF!)</f>
        <v>#REF!</v>
      </c>
      <c r="L183" t="e">
        <f>CORREL(#REF!,数据!#REF!)</f>
        <v>#REF!</v>
      </c>
      <c r="N183" s="10" t="e">
        <f>数据!B185/数据!#REF!</f>
        <v>#REF!</v>
      </c>
      <c r="O183" s="10" t="e">
        <f>数据!C185/数据!#REF!</f>
        <v>#REF!</v>
      </c>
      <c r="P183" s="10" t="e">
        <f>数据!#REF!/数据!#REF!</f>
        <v>#REF!</v>
      </c>
      <c r="Q183" s="2" t="e">
        <f t="shared" si="9"/>
        <v>#REF!</v>
      </c>
      <c r="R183" s="2" t="e">
        <f t="shared" si="10"/>
        <v>#REF!</v>
      </c>
      <c r="S183" s="2" t="e">
        <f t="shared" si="11"/>
        <v>#REF!</v>
      </c>
    </row>
    <row r="184" spans="1:19" x14ac:dyDescent="0.15">
      <c r="A184" s="8">
        <f>数据!A187</f>
        <v>41729</v>
      </c>
      <c r="B184" s="3">
        <f>1/数据!E186</f>
        <v>4.9004954400889934E-4</v>
      </c>
      <c r="C184" s="3" t="e">
        <f>0.01*数据!#REF!</f>
        <v>#REF!</v>
      </c>
      <c r="D184" s="3" t="e">
        <f>数据!#REF!</f>
        <v>#REF!</v>
      </c>
      <c r="E184" s="3" t="e">
        <f>数据!#REF!*0.01</f>
        <v>#REF!</v>
      </c>
      <c r="F184" s="3" t="e">
        <f t="shared" si="7"/>
        <v>#REF!</v>
      </c>
      <c r="G184" s="2" t="e">
        <f>数据!#REF!/数据!#REF!</f>
        <v>#REF!</v>
      </c>
      <c r="H184" s="9" t="e">
        <f>VLOOKUP(A183,#REF!,COLUMN(#REF!))</f>
        <v>#REF!</v>
      </c>
      <c r="I184" s="3" t="e">
        <f>数据!#REF!*0.01</f>
        <v>#REF!</v>
      </c>
      <c r="J184" s="6" t="e">
        <f t="shared" si="8"/>
        <v>#REF!</v>
      </c>
      <c r="K184" s="2" t="e">
        <f>CORREL(#REF!,数据!#REF!)</f>
        <v>#REF!</v>
      </c>
      <c r="L184" t="e">
        <f>CORREL(#REF!,数据!#REF!)</f>
        <v>#REF!</v>
      </c>
      <c r="N184" s="10" t="e">
        <f>数据!B186/数据!#REF!</f>
        <v>#REF!</v>
      </c>
      <c r="O184" s="10" t="e">
        <f>数据!C186/数据!#REF!</f>
        <v>#REF!</v>
      </c>
      <c r="P184" s="10" t="e">
        <f>数据!#REF!/数据!#REF!</f>
        <v>#REF!</v>
      </c>
      <c r="Q184" s="2" t="e">
        <f t="shared" si="9"/>
        <v>#REF!</v>
      </c>
      <c r="R184" s="2" t="e">
        <f t="shared" si="10"/>
        <v>#REF!</v>
      </c>
      <c r="S184" s="2" t="e">
        <f t="shared" si="11"/>
        <v>#REF!</v>
      </c>
    </row>
    <row r="185" spans="1:19" x14ac:dyDescent="0.15">
      <c r="A185" s="8">
        <f>数据!A188</f>
        <v>41759</v>
      </c>
      <c r="B185" s="3">
        <f>1/数据!E187</f>
        <v>4.9145362152173695E-4</v>
      </c>
      <c r="C185" s="3" t="e">
        <f>0.01*数据!#REF!</f>
        <v>#REF!</v>
      </c>
      <c r="D185" s="3" t="e">
        <f>数据!#REF!</f>
        <v>#REF!</v>
      </c>
      <c r="E185" s="3" t="e">
        <f>数据!#REF!*0.01</f>
        <v>#REF!</v>
      </c>
      <c r="F185" s="3" t="e">
        <f t="shared" si="7"/>
        <v>#REF!</v>
      </c>
      <c r="G185" s="2" t="e">
        <f>数据!#REF!/数据!#REF!</f>
        <v>#REF!</v>
      </c>
      <c r="H185" s="9" t="e">
        <f>VLOOKUP(A184,#REF!,COLUMN(#REF!))</f>
        <v>#REF!</v>
      </c>
      <c r="I185" s="3" t="e">
        <f>数据!#REF!*0.01</f>
        <v>#REF!</v>
      </c>
      <c r="J185" s="6" t="e">
        <f t="shared" si="8"/>
        <v>#REF!</v>
      </c>
      <c r="K185" s="2" t="e">
        <f>CORREL(#REF!,数据!#REF!)</f>
        <v>#REF!</v>
      </c>
      <c r="L185" t="e">
        <f>CORREL(#REF!,数据!#REF!)</f>
        <v>#REF!</v>
      </c>
      <c r="N185" s="10" t="e">
        <f>数据!B187/数据!#REF!</f>
        <v>#REF!</v>
      </c>
      <c r="O185" s="10" t="e">
        <f>数据!C187/数据!#REF!</f>
        <v>#REF!</v>
      </c>
      <c r="P185" s="10" t="e">
        <f>数据!#REF!/数据!#REF!</f>
        <v>#REF!</v>
      </c>
      <c r="Q185" s="2" t="e">
        <f t="shared" si="9"/>
        <v>#REF!</v>
      </c>
      <c r="R185" s="2" t="e">
        <f t="shared" si="10"/>
        <v>#REF!</v>
      </c>
      <c r="S185" s="2" t="e">
        <f t="shared" si="11"/>
        <v>#REF!</v>
      </c>
    </row>
    <row r="186" spans="1:19" x14ac:dyDescent="0.15">
      <c r="A186" s="8">
        <f>数据!A189</f>
        <v>41789</v>
      </c>
      <c r="B186" s="3">
        <f>1/数据!E188</f>
        <v>4.8875616443712399E-4</v>
      </c>
      <c r="C186" s="3" t="e">
        <f>0.01*数据!#REF!</f>
        <v>#REF!</v>
      </c>
      <c r="D186" s="3" t="e">
        <f>数据!#REF!</f>
        <v>#REF!</v>
      </c>
      <c r="E186" s="3" t="e">
        <f>数据!#REF!*0.01</f>
        <v>#REF!</v>
      </c>
      <c r="F186" s="3" t="e">
        <f t="shared" si="7"/>
        <v>#REF!</v>
      </c>
      <c r="G186" s="2" t="e">
        <f>数据!#REF!/数据!#REF!</f>
        <v>#REF!</v>
      </c>
      <c r="H186" s="9" t="e">
        <f>VLOOKUP(A185,#REF!,COLUMN(#REF!))</f>
        <v>#REF!</v>
      </c>
      <c r="I186" s="3" t="e">
        <f>数据!#REF!*0.01</f>
        <v>#REF!</v>
      </c>
      <c r="J186" s="6" t="e">
        <f t="shared" si="8"/>
        <v>#REF!</v>
      </c>
      <c r="K186" s="2" t="e">
        <f>CORREL(#REF!,数据!#REF!)</f>
        <v>#REF!</v>
      </c>
      <c r="L186" t="e">
        <f>CORREL(#REF!,数据!#REF!)</f>
        <v>#REF!</v>
      </c>
      <c r="N186" s="10" t="e">
        <f>数据!B188/数据!#REF!</f>
        <v>#REF!</v>
      </c>
      <c r="O186" s="10" t="e">
        <f>数据!C188/数据!#REF!</f>
        <v>#REF!</v>
      </c>
      <c r="P186" s="10" t="e">
        <f>数据!#REF!/数据!#REF!</f>
        <v>#REF!</v>
      </c>
      <c r="Q186" s="2" t="e">
        <f t="shared" si="9"/>
        <v>#REF!</v>
      </c>
      <c r="R186" s="2" t="e">
        <f t="shared" si="10"/>
        <v>#REF!</v>
      </c>
      <c r="S186" s="2" t="e">
        <f t="shared" si="11"/>
        <v>#REF!</v>
      </c>
    </row>
    <row r="187" spans="1:19" x14ac:dyDescent="0.15">
      <c r="A187" s="8">
        <f>数据!A190</f>
        <v>41820</v>
      </c>
      <c r="B187" s="3">
        <f>1/数据!E189</f>
        <v>4.8419584753641148E-4</v>
      </c>
      <c r="C187" s="3" t="e">
        <f>0.01*数据!#REF!</f>
        <v>#REF!</v>
      </c>
      <c r="D187" s="3" t="e">
        <f>数据!#REF!</f>
        <v>#REF!</v>
      </c>
      <c r="E187" s="3" t="e">
        <f>数据!#REF!*0.01</f>
        <v>#REF!</v>
      </c>
      <c r="F187" s="3" t="e">
        <f t="shared" si="7"/>
        <v>#REF!</v>
      </c>
      <c r="G187" s="2" t="e">
        <f>数据!#REF!/数据!#REF!</f>
        <v>#REF!</v>
      </c>
      <c r="H187" s="9" t="e">
        <f>VLOOKUP(A186,#REF!,COLUMN(#REF!))</f>
        <v>#REF!</v>
      </c>
      <c r="I187" s="3" t="e">
        <f>数据!#REF!*0.01</f>
        <v>#REF!</v>
      </c>
      <c r="J187" s="6" t="e">
        <f t="shared" si="8"/>
        <v>#REF!</v>
      </c>
      <c r="K187" s="2" t="e">
        <f>CORREL(#REF!,数据!#REF!)</f>
        <v>#REF!</v>
      </c>
      <c r="L187" t="e">
        <f>CORREL(#REF!,数据!#REF!)</f>
        <v>#REF!</v>
      </c>
      <c r="N187" s="10" t="e">
        <f>数据!B189/数据!#REF!</f>
        <v>#REF!</v>
      </c>
      <c r="O187" s="10" t="e">
        <f>数据!C189/数据!#REF!</f>
        <v>#REF!</v>
      </c>
      <c r="P187" s="10" t="e">
        <f>数据!#REF!/数据!#REF!</f>
        <v>#REF!</v>
      </c>
      <c r="Q187" s="2" t="e">
        <f t="shared" si="9"/>
        <v>#REF!</v>
      </c>
      <c r="R187" s="2" t="e">
        <f t="shared" si="10"/>
        <v>#REF!</v>
      </c>
      <c r="S187" s="2" t="e">
        <f t="shared" si="11"/>
        <v>#REF!</v>
      </c>
    </row>
    <row r="188" spans="1:19" x14ac:dyDescent="0.15">
      <c r="A188" s="8">
        <f>数据!A191</f>
        <v>41851</v>
      </c>
      <c r="B188" s="3">
        <f>1/数据!E190</f>
        <v>4.8488610025505005E-4</v>
      </c>
      <c r="C188" s="3" t="e">
        <f>0.01*数据!#REF!</f>
        <v>#REF!</v>
      </c>
      <c r="D188" s="3" t="e">
        <f>数据!#REF!</f>
        <v>#REF!</v>
      </c>
      <c r="E188" s="3" t="e">
        <f>数据!#REF!*0.01</f>
        <v>#REF!</v>
      </c>
      <c r="F188" s="3" t="e">
        <f t="shared" si="7"/>
        <v>#REF!</v>
      </c>
      <c r="G188" s="2" t="e">
        <f>数据!#REF!/数据!#REF!</f>
        <v>#REF!</v>
      </c>
      <c r="H188" s="9" t="e">
        <f>VLOOKUP(A187,#REF!,COLUMN(#REF!))</f>
        <v>#REF!</v>
      </c>
      <c r="I188" s="3" t="e">
        <f>数据!#REF!*0.01</f>
        <v>#REF!</v>
      </c>
      <c r="J188" s="6" t="e">
        <f t="shared" si="8"/>
        <v>#REF!</v>
      </c>
      <c r="K188" s="2" t="e">
        <f>CORREL(#REF!,数据!#REF!)</f>
        <v>#REF!</v>
      </c>
      <c r="L188" t="e">
        <f>CORREL(#REF!,数据!#REF!)</f>
        <v>#REF!</v>
      </c>
      <c r="N188" s="10" t="e">
        <f>数据!B190/数据!#REF!</f>
        <v>#REF!</v>
      </c>
      <c r="O188" s="10" t="e">
        <f>数据!C190/数据!#REF!</f>
        <v>#REF!</v>
      </c>
      <c r="P188" s="10" t="e">
        <f>数据!#REF!/数据!#REF!</f>
        <v>#REF!</v>
      </c>
      <c r="Q188" s="2" t="e">
        <f t="shared" si="9"/>
        <v>#REF!</v>
      </c>
      <c r="R188" s="2" t="e">
        <f t="shared" si="10"/>
        <v>#REF!</v>
      </c>
      <c r="S188" s="2" t="e">
        <f t="shared" si="11"/>
        <v>#REF!</v>
      </c>
    </row>
    <row r="189" spans="1:19" x14ac:dyDescent="0.15">
      <c r="A189" s="8">
        <f>数据!A192</f>
        <v>41880</v>
      </c>
      <c r="B189" s="3">
        <f>1/数据!E191</f>
        <v>4.8567737423384395E-4</v>
      </c>
      <c r="C189" s="3" t="e">
        <f>0.01*数据!#REF!</f>
        <v>#REF!</v>
      </c>
      <c r="D189" s="3" t="e">
        <f>数据!#REF!</f>
        <v>#REF!</v>
      </c>
      <c r="E189" s="3" t="e">
        <f>数据!#REF!*0.01</f>
        <v>#REF!</v>
      </c>
      <c r="F189" s="3" t="e">
        <f t="shared" si="7"/>
        <v>#REF!</v>
      </c>
      <c r="G189" s="2" t="e">
        <f>数据!#REF!/数据!#REF!</f>
        <v>#REF!</v>
      </c>
      <c r="H189" s="9" t="e">
        <f>VLOOKUP(A188,#REF!,COLUMN(#REF!))</f>
        <v>#REF!</v>
      </c>
      <c r="I189" s="3" t="e">
        <f>数据!#REF!*0.01</f>
        <v>#REF!</v>
      </c>
      <c r="J189" s="6" t="e">
        <f t="shared" si="8"/>
        <v>#REF!</v>
      </c>
      <c r="K189" s="2" t="e">
        <f>CORREL(#REF!,数据!#REF!)</f>
        <v>#REF!</v>
      </c>
      <c r="L189" t="e">
        <f>CORREL(#REF!,数据!#REF!)</f>
        <v>#REF!</v>
      </c>
      <c r="N189" s="10" t="e">
        <f>数据!B191/数据!#REF!</f>
        <v>#REF!</v>
      </c>
      <c r="O189" s="10" t="e">
        <f>数据!C191/数据!#REF!</f>
        <v>#REF!</v>
      </c>
      <c r="P189" s="10" t="e">
        <f>数据!#REF!/数据!#REF!</f>
        <v>#REF!</v>
      </c>
      <c r="Q189" s="2" t="e">
        <f t="shared" si="9"/>
        <v>#REF!</v>
      </c>
      <c r="R189" s="2" t="e">
        <f t="shared" si="10"/>
        <v>#REF!</v>
      </c>
      <c r="S189" s="2" t="e">
        <f t="shared" si="11"/>
        <v>#REF!</v>
      </c>
    </row>
    <row r="190" spans="1:19" x14ac:dyDescent="0.15">
      <c r="A190" s="8">
        <f>数据!A193</f>
        <v>41912</v>
      </c>
      <c r="B190" s="3">
        <f>1/数据!E192</f>
        <v>4.8060748786466097E-4</v>
      </c>
      <c r="C190" s="3" t="e">
        <f>0.01*数据!#REF!</f>
        <v>#REF!</v>
      </c>
      <c r="D190" s="3" t="e">
        <f>数据!#REF!</f>
        <v>#REF!</v>
      </c>
      <c r="E190" s="3" t="e">
        <f>数据!#REF!*0.01</f>
        <v>#REF!</v>
      </c>
      <c r="F190" s="3" t="e">
        <f t="shared" si="7"/>
        <v>#REF!</v>
      </c>
      <c r="G190" s="2" t="e">
        <f>数据!#REF!/数据!#REF!</f>
        <v>#REF!</v>
      </c>
      <c r="H190" s="9" t="e">
        <f>VLOOKUP(A189,#REF!,COLUMN(#REF!))</f>
        <v>#REF!</v>
      </c>
      <c r="I190" s="3" t="e">
        <f>数据!#REF!*0.01</f>
        <v>#REF!</v>
      </c>
      <c r="J190" s="6" t="e">
        <f t="shared" si="8"/>
        <v>#REF!</v>
      </c>
      <c r="K190" s="2" t="e">
        <f>CORREL(#REF!,数据!#REF!)</f>
        <v>#REF!</v>
      </c>
      <c r="L190" t="e">
        <f>CORREL(#REF!,数据!#REF!)</f>
        <v>#REF!</v>
      </c>
      <c r="N190" s="10" t="e">
        <f>数据!B192/数据!#REF!</f>
        <v>#REF!</v>
      </c>
      <c r="O190" s="10" t="e">
        <f>数据!C192/数据!#REF!</f>
        <v>#REF!</v>
      </c>
      <c r="P190" s="10" t="e">
        <f>数据!#REF!/数据!#REF!</f>
        <v>#REF!</v>
      </c>
      <c r="Q190" s="2" t="e">
        <f t="shared" si="9"/>
        <v>#REF!</v>
      </c>
      <c r="R190" s="2" t="e">
        <f t="shared" si="10"/>
        <v>#REF!</v>
      </c>
      <c r="S190" s="2" t="e">
        <f t="shared" si="11"/>
        <v>#REF!</v>
      </c>
    </row>
    <row r="191" spans="1:19" x14ac:dyDescent="0.15">
      <c r="A191" s="8">
        <f>数据!A194</f>
        <v>41943</v>
      </c>
      <c r="B191" s="3">
        <f>1/数据!E193</f>
        <v>4.8325287173019024E-4</v>
      </c>
      <c r="C191" s="3" t="e">
        <f>0.01*数据!#REF!</f>
        <v>#REF!</v>
      </c>
      <c r="D191" s="3" t="e">
        <f>数据!#REF!</f>
        <v>#REF!</v>
      </c>
      <c r="E191" s="3" t="e">
        <f>数据!#REF!*0.01</f>
        <v>#REF!</v>
      </c>
      <c r="F191" s="3" t="e">
        <f t="shared" si="7"/>
        <v>#REF!</v>
      </c>
      <c r="G191" s="2" t="e">
        <f>数据!#REF!/数据!#REF!</f>
        <v>#REF!</v>
      </c>
      <c r="H191" s="9" t="e">
        <f>VLOOKUP(A190,#REF!,COLUMN(#REF!))</f>
        <v>#REF!</v>
      </c>
      <c r="I191" s="3" t="e">
        <f>数据!#REF!*0.01</f>
        <v>#REF!</v>
      </c>
      <c r="J191" s="6" t="e">
        <f t="shared" si="8"/>
        <v>#REF!</v>
      </c>
      <c r="K191" s="2" t="e">
        <f>CORREL(#REF!,数据!#REF!)</f>
        <v>#REF!</v>
      </c>
      <c r="L191" t="e">
        <f>CORREL(#REF!,数据!#REF!)</f>
        <v>#REF!</v>
      </c>
      <c r="N191" s="10" t="e">
        <f>数据!B193/数据!#REF!</f>
        <v>#REF!</v>
      </c>
      <c r="O191" s="10" t="e">
        <f>数据!C193/数据!#REF!</f>
        <v>#REF!</v>
      </c>
      <c r="P191" s="10" t="e">
        <f>数据!#REF!/数据!#REF!</f>
        <v>#REF!</v>
      </c>
      <c r="Q191" s="2" t="e">
        <f t="shared" si="9"/>
        <v>#REF!</v>
      </c>
      <c r="R191" s="2" t="e">
        <f t="shared" si="10"/>
        <v>#REF!</v>
      </c>
      <c r="S191" s="2" t="e">
        <f t="shared" si="11"/>
        <v>#REF!</v>
      </c>
    </row>
    <row r="192" spans="1:19" x14ac:dyDescent="0.15">
      <c r="A192" s="8">
        <f>数据!A195</f>
        <v>41971</v>
      </c>
      <c r="B192" s="3">
        <f>1/数据!E194</f>
        <v>4.7859026451683924E-4</v>
      </c>
      <c r="C192" s="3" t="e">
        <f>0.01*数据!#REF!</f>
        <v>#REF!</v>
      </c>
      <c r="D192" s="3" t="e">
        <f>数据!#REF!</f>
        <v>#REF!</v>
      </c>
      <c r="E192" s="3" t="e">
        <f>数据!#REF!*0.01</f>
        <v>#REF!</v>
      </c>
      <c r="F192" s="3" t="e">
        <f t="shared" si="7"/>
        <v>#REF!</v>
      </c>
      <c r="G192" s="2" t="e">
        <f>数据!#REF!/数据!#REF!</f>
        <v>#REF!</v>
      </c>
      <c r="H192" s="9" t="e">
        <f>VLOOKUP(A191,#REF!,COLUMN(#REF!))</f>
        <v>#REF!</v>
      </c>
      <c r="I192" s="3" t="e">
        <f>数据!#REF!*0.01</f>
        <v>#REF!</v>
      </c>
      <c r="J192" s="6" t="e">
        <f t="shared" si="8"/>
        <v>#REF!</v>
      </c>
      <c r="K192" s="2" t="e">
        <f>CORREL(#REF!,数据!#REF!)</f>
        <v>#REF!</v>
      </c>
      <c r="L192" t="e">
        <f>CORREL(#REF!,数据!#REF!)</f>
        <v>#REF!</v>
      </c>
      <c r="N192" s="10" t="e">
        <f>数据!B194/数据!#REF!</f>
        <v>#REF!</v>
      </c>
      <c r="O192" s="10" t="e">
        <f>数据!C194/数据!#REF!</f>
        <v>#REF!</v>
      </c>
      <c r="P192" s="10" t="e">
        <f>数据!#REF!/数据!#REF!</f>
        <v>#REF!</v>
      </c>
      <c r="Q192" s="2" t="e">
        <f t="shared" si="9"/>
        <v>#REF!</v>
      </c>
      <c r="R192" s="2" t="e">
        <f t="shared" si="10"/>
        <v>#REF!</v>
      </c>
      <c r="S192" s="2" t="e">
        <f t="shared" si="11"/>
        <v>#REF!</v>
      </c>
    </row>
    <row r="193" spans="1:19" x14ac:dyDescent="0.15">
      <c r="A193" s="8">
        <f>数据!A196</f>
        <v>42004</v>
      </c>
      <c r="B193" s="3">
        <f>1/数据!E195</f>
        <v>4.7476166964183979E-4</v>
      </c>
      <c r="C193" s="3" t="e">
        <f>0.01*数据!#REF!</f>
        <v>#REF!</v>
      </c>
      <c r="D193" s="3" t="e">
        <f>数据!#REF!</f>
        <v>#REF!</v>
      </c>
      <c r="E193" s="3" t="e">
        <f>数据!#REF!*0.01</f>
        <v>#REF!</v>
      </c>
      <c r="F193" s="3" t="e">
        <f t="shared" si="7"/>
        <v>#REF!</v>
      </c>
      <c r="G193" s="2" t="e">
        <f>数据!#REF!/数据!#REF!</f>
        <v>#REF!</v>
      </c>
      <c r="H193" s="9" t="e">
        <f>VLOOKUP(A192,#REF!,COLUMN(#REF!))</f>
        <v>#REF!</v>
      </c>
      <c r="I193" s="3" t="e">
        <f>数据!#REF!*0.01</f>
        <v>#REF!</v>
      </c>
      <c r="J193" s="6" t="e">
        <f t="shared" si="8"/>
        <v>#REF!</v>
      </c>
      <c r="K193" s="2" t="e">
        <f>CORREL(#REF!,数据!#REF!)</f>
        <v>#REF!</v>
      </c>
      <c r="L193" t="e">
        <f>CORREL(#REF!,数据!#REF!)</f>
        <v>#REF!</v>
      </c>
      <c r="N193" s="10" t="e">
        <f>数据!B195/数据!#REF!</f>
        <v>#REF!</v>
      </c>
      <c r="O193" s="10" t="e">
        <f>数据!C195/数据!#REF!</f>
        <v>#REF!</v>
      </c>
      <c r="P193" s="10" t="e">
        <f>数据!#REF!/数据!#REF!</f>
        <v>#REF!</v>
      </c>
      <c r="Q193" s="2" t="e">
        <f t="shared" si="9"/>
        <v>#REF!</v>
      </c>
      <c r="R193" s="2" t="e">
        <f t="shared" si="10"/>
        <v>#REF!</v>
      </c>
      <c r="S193" s="2" t="e">
        <f t="shared" si="11"/>
        <v>#REF!</v>
      </c>
    </row>
    <row r="194" spans="1:19" x14ac:dyDescent="0.15">
      <c r="A194" s="8">
        <f>数据!A197</f>
        <v>42034</v>
      </c>
      <c r="B194" s="3">
        <f>1/数据!E196</f>
        <v>4.7408643543890919E-4</v>
      </c>
      <c r="C194" s="3" t="e">
        <f>0.01*数据!#REF!</f>
        <v>#REF!</v>
      </c>
      <c r="D194" s="3" t="e">
        <f>数据!#REF!</f>
        <v>#REF!</v>
      </c>
      <c r="E194" s="3" t="e">
        <f>数据!#REF!*0.01</f>
        <v>#REF!</v>
      </c>
      <c r="F194" s="3" t="e">
        <f t="shared" ref="F194:F217" si="12">B194-C194</f>
        <v>#REF!</v>
      </c>
      <c r="G194" s="2" t="e">
        <f>数据!#REF!/数据!#REF!</f>
        <v>#REF!</v>
      </c>
      <c r="H194" s="9" t="e">
        <f>VLOOKUP(A193,#REF!,COLUMN(#REF!))</f>
        <v>#REF!</v>
      </c>
      <c r="I194" s="3" t="e">
        <f>数据!#REF!*0.01</f>
        <v>#REF!</v>
      </c>
      <c r="J194" s="6" t="e">
        <f t="shared" ref="J194:J217" si="13">I194-C194</f>
        <v>#REF!</v>
      </c>
      <c r="K194" s="2" t="e">
        <f>CORREL(#REF!,数据!#REF!)</f>
        <v>#REF!</v>
      </c>
      <c r="L194" t="e">
        <f>CORREL(#REF!,数据!#REF!)</f>
        <v>#REF!</v>
      </c>
      <c r="N194" s="10" t="e">
        <f>数据!B196/数据!#REF!</f>
        <v>#REF!</v>
      </c>
      <c r="O194" s="10" t="e">
        <f>数据!C196/数据!#REF!</f>
        <v>#REF!</v>
      </c>
      <c r="P194" s="10" t="e">
        <f>数据!#REF!/数据!#REF!</f>
        <v>#REF!</v>
      </c>
      <c r="Q194" s="2" t="e">
        <f t="shared" si="9"/>
        <v>#REF!</v>
      </c>
      <c r="R194" s="2" t="e">
        <f t="shared" si="10"/>
        <v>#REF!</v>
      </c>
      <c r="S194" s="2" t="e">
        <f t="shared" si="11"/>
        <v>#REF!</v>
      </c>
    </row>
    <row r="195" spans="1:19" x14ac:dyDescent="0.15">
      <c r="A195" s="8">
        <f>数据!A198</f>
        <v>42062</v>
      </c>
      <c r="B195" s="3">
        <f>1/数据!E197</f>
        <v>4.6213283546222525E-4</v>
      </c>
      <c r="C195" s="3" t="e">
        <f>0.01*数据!#REF!</f>
        <v>#REF!</v>
      </c>
      <c r="D195" s="3" t="e">
        <f>数据!#REF!</f>
        <v>#REF!</v>
      </c>
      <c r="E195" s="3" t="e">
        <f>数据!#REF!*0.01</f>
        <v>#REF!</v>
      </c>
      <c r="F195" s="3" t="e">
        <f t="shared" si="12"/>
        <v>#REF!</v>
      </c>
      <c r="G195" s="2" t="e">
        <f>数据!#REF!/数据!#REF!</f>
        <v>#REF!</v>
      </c>
      <c r="H195" s="9" t="e">
        <f>VLOOKUP(A194,#REF!,COLUMN(#REF!))</f>
        <v>#REF!</v>
      </c>
      <c r="I195" s="3" t="e">
        <f>数据!#REF!*0.01</f>
        <v>#REF!</v>
      </c>
      <c r="J195" s="6" t="e">
        <f t="shared" si="13"/>
        <v>#REF!</v>
      </c>
      <c r="K195" s="2" t="e">
        <f>CORREL(#REF!,数据!#REF!)</f>
        <v>#REF!</v>
      </c>
      <c r="L195" t="e">
        <f>CORREL(#REF!,数据!#REF!)</f>
        <v>#REF!</v>
      </c>
      <c r="N195" s="10" t="e">
        <f>数据!B197/数据!#REF!</f>
        <v>#REF!</v>
      </c>
      <c r="O195" s="10" t="e">
        <f>数据!C197/数据!#REF!</f>
        <v>#REF!</v>
      </c>
      <c r="P195" s="10" t="e">
        <f>数据!#REF!/数据!#REF!</f>
        <v>#REF!</v>
      </c>
      <c r="Q195" s="2" t="e">
        <f t="shared" si="9"/>
        <v>#REF!</v>
      </c>
      <c r="R195" s="2" t="e">
        <f t="shared" si="10"/>
        <v>#REF!</v>
      </c>
      <c r="S195" s="2" t="e">
        <f t="shared" si="11"/>
        <v>#REF!</v>
      </c>
    </row>
    <row r="196" spans="1:19" x14ac:dyDescent="0.15">
      <c r="A196" s="8">
        <f>数据!A199</f>
        <v>42094</v>
      </c>
      <c r="B196" s="3">
        <f>1/数据!E198</f>
        <v>4.6938219914947947E-4</v>
      </c>
      <c r="C196" s="3" t="e">
        <f>0.01*数据!#REF!</f>
        <v>#REF!</v>
      </c>
      <c r="D196" s="3" t="e">
        <f>数据!#REF!</f>
        <v>#REF!</v>
      </c>
      <c r="E196" s="3" t="e">
        <f>数据!#REF!*0.01</f>
        <v>#REF!</v>
      </c>
      <c r="F196" s="3" t="e">
        <f t="shared" si="12"/>
        <v>#REF!</v>
      </c>
      <c r="G196" s="2" t="e">
        <f>数据!#REF!/数据!#REF!</f>
        <v>#REF!</v>
      </c>
      <c r="H196" s="9" t="e">
        <f>VLOOKUP(A195,#REF!,COLUMN(#REF!))</f>
        <v>#REF!</v>
      </c>
      <c r="I196" s="3" t="e">
        <f>数据!#REF!*0.01</f>
        <v>#REF!</v>
      </c>
      <c r="J196" s="6" t="e">
        <f t="shared" si="13"/>
        <v>#REF!</v>
      </c>
      <c r="K196" s="2" t="e">
        <f>CORREL(#REF!,数据!#REF!)</f>
        <v>#REF!</v>
      </c>
      <c r="L196" t="e">
        <f>CORREL(#REF!,数据!#REF!)</f>
        <v>#REF!</v>
      </c>
      <c r="N196" s="10" t="e">
        <f>数据!B198/数据!#REF!</f>
        <v>#REF!</v>
      </c>
      <c r="O196" s="10" t="e">
        <f>数据!C198/数据!#REF!</f>
        <v>#REF!</v>
      </c>
      <c r="P196" s="10" t="e">
        <f>数据!#REF!/数据!#REF!</f>
        <v>#REF!</v>
      </c>
      <c r="Q196" s="2" t="e">
        <f t="shared" si="9"/>
        <v>#REF!</v>
      </c>
      <c r="R196" s="2" t="e">
        <f t="shared" si="10"/>
        <v>#REF!</v>
      </c>
      <c r="S196" s="2" t="e">
        <f t="shared" si="11"/>
        <v>#REF!</v>
      </c>
    </row>
    <row r="197" spans="1:19" x14ac:dyDescent="0.15">
      <c r="A197" s="8">
        <f>数据!A200</f>
        <v>42124</v>
      </c>
      <c r="B197" s="3">
        <f>1/数据!E199</f>
        <v>4.664396660291991E-4</v>
      </c>
      <c r="C197" s="3" t="e">
        <f>0.01*数据!#REF!</f>
        <v>#REF!</v>
      </c>
      <c r="D197" s="3" t="e">
        <f>数据!#REF!</f>
        <v>#REF!</v>
      </c>
      <c r="E197" s="3" t="e">
        <f>数据!#REF!*0.01</f>
        <v>#REF!</v>
      </c>
      <c r="F197" s="3" t="e">
        <f t="shared" si="12"/>
        <v>#REF!</v>
      </c>
      <c r="G197" s="2" t="e">
        <f>数据!#REF!/数据!#REF!</f>
        <v>#REF!</v>
      </c>
      <c r="H197" s="9" t="e">
        <f>VLOOKUP(A196,#REF!,COLUMN(#REF!))</f>
        <v>#REF!</v>
      </c>
      <c r="I197" s="3" t="e">
        <f>数据!#REF!*0.01</f>
        <v>#REF!</v>
      </c>
      <c r="J197" s="6" t="e">
        <f t="shared" si="13"/>
        <v>#REF!</v>
      </c>
      <c r="K197" s="2" t="e">
        <f>CORREL(#REF!,数据!#REF!)</f>
        <v>#REF!</v>
      </c>
      <c r="L197" t="e">
        <f>CORREL(#REF!,数据!#REF!)</f>
        <v>#REF!</v>
      </c>
      <c r="N197" s="10" t="e">
        <f>数据!B199/数据!#REF!</f>
        <v>#REF!</v>
      </c>
      <c r="O197" s="10" t="e">
        <f>数据!C199/数据!#REF!</f>
        <v>#REF!</v>
      </c>
      <c r="P197" s="10" t="e">
        <f>数据!#REF!/数据!#REF!</f>
        <v>#REF!</v>
      </c>
      <c r="Q197" s="2" t="e">
        <f t="shared" si="9"/>
        <v>#REF!</v>
      </c>
      <c r="R197" s="2" t="e">
        <f t="shared" si="10"/>
        <v>#REF!</v>
      </c>
      <c r="S197" s="2" t="e">
        <f t="shared" si="11"/>
        <v>#REF!</v>
      </c>
    </row>
    <row r="198" spans="1:19" x14ac:dyDescent="0.15">
      <c r="A198" s="8">
        <f>数据!A201</f>
        <v>42153</v>
      </c>
      <c r="B198" s="3">
        <f>1/数据!E200</f>
        <v>4.6890679070814306E-4</v>
      </c>
      <c r="C198" s="3" t="e">
        <f>0.01*数据!#REF!</f>
        <v>#REF!</v>
      </c>
      <c r="D198" s="3" t="e">
        <f>数据!#REF!</f>
        <v>#REF!</v>
      </c>
      <c r="E198" s="3" t="e">
        <f>数据!#REF!*0.01</f>
        <v>#REF!</v>
      </c>
      <c r="F198" s="3" t="e">
        <f t="shared" si="12"/>
        <v>#REF!</v>
      </c>
      <c r="G198" s="2" t="e">
        <f>数据!#REF!/数据!#REF!</f>
        <v>#REF!</v>
      </c>
      <c r="H198" s="9" t="e">
        <f>VLOOKUP(A197,#REF!,COLUMN(#REF!))</f>
        <v>#REF!</v>
      </c>
      <c r="I198" s="3" t="e">
        <f>数据!#REF!*0.01</f>
        <v>#REF!</v>
      </c>
      <c r="J198" s="6" t="e">
        <f t="shared" si="13"/>
        <v>#REF!</v>
      </c>
      <c r="K198" s="2" t="e">
        <f>CORREL(#REF!,数据!#REF!)</f>
        <v>#REF!</v>
      </c>
      <c r="L198" t="e">
        <f>CORREL(#REF!,数据!#REF!)</f>
        <v>#REF!</v>
      </c>
      <c r="N198" s="10" t="e">
        <f>数据!B200/数据!#REF!</f>
        <v>#REF!</v>
      </c>
      <c r="O198" s="10" t="e">
        <f>数据!C200/数据!#REF!</f>
        <v>#REF!</v>
      </c>
      <c r="P198" s="10" t="e">
        <f>数据!#REF!/数据!#REF!</f>
        <v>#REF!</v>
      </c>
      <c r="Q198" s="2" t="e">
        <f t="shared" si="9"/>
        <v>#REF!</v>
      </c>
      <c r="R198" s="2" t="e">
        <f t="shared" si="10"/>
        <v>#REF!</v>
      </c>
      <c r="S198" s="2" t="e">
        <f t="shared" si="11"/>
        <v>#REF!</v>
      </c>
    </row>
    <row r="199" spans="1:19" x14ac:dyDescent="0.15">
      <c r="A199" s="8">
        <f>数据!A202</f>
        <v>42185</v>
      </c>
      <c r="B199" s="3">
        <f>1/数据!E201</f>
        <v>4.6975262826595509E-4</v>
      </c>
      <c r="C199" s="3" t="e">
        <f>0.01*数据!#REF!</f>
        <v>#REF!</v>
      </c>
      <c r="D199" s="3" t="e">
        <f>数据!#REF!</f>
        <v>#REF!</v>
      </c>
      <c r="E199" s="3" t="e">
        <f>数据!#REF!*0.01</f>
        <v>#REF!</v>
      </c>
      <c r="F199" s="3" t="e">
        <f t="shared" si="12"/>
        <v>#REF!</v>
      </c>
      <c r="G199" s="2" t="e">
        <f>数据!#REF!/数据!#REF!</f>
        <v>#REF!</v>
      </c>
      <c r="H199" s="9" t="e">
        <f>VLOOKUP(A198,#REF!,COLUMN(#REF!))</f>
        <v>#REF!</v>
      </c>
      <c r="I199" s="3" t="e">
        <f>数据!#REF!*0.01</f>
        <v>#REF!</v>
      </c>
      <c r="J199" s="6" t="e">
        <f t="shared" si="13"/>
        <v>#REF!</v>
      </c>
      <c r="K199" s="2" t="e">
        <f>CORREL(#REF!,数据!#REF!)</f>
        <v>#REF!</v>
      </c>
      <c r="L199" t="e">
        <f>CORREL(#REF!,数据!#REF!)</f>
        <v>#REF!</v>
      </c>
      <c r="N199" s="10" t="e">
        <f>数据!B201/数据!#REF!</f>
        <v>#REF!</v>
      </c>
      <c r="O199" s="10" t="e">
        <f>数据!C201/数据!#REF!</f>
        <v>#REF!</v>
      </c>
      <c r="P199" s="10" t="e">
        <f>数据!#REF!/数据!#REF!</f>
        <v>#REF!</v>
      </c>
      <c r="Q199" s="2" t="e">
        <f t="shared" si="9"/>
        <v>#REF!</v>
      </c>
      <c r="R199" s="2" t="e">
        <f t="shared" si="10"/>
        <v>#REF!</v>
      </c>
      <c r="S199" s="2" t="e">
        <f t="shared" si="11"/>
        <v>#REF!</v>
      </c>
    </row>
    <row r="200" spans="1:19" x14ac:dyDescent="0.15">
      <c r="A200" s="8">
        <f>数据!A203</f>
        <v>42216</v>
      </c>
      <c r="B200" s="3">
        <f>1/数据!E202</f>
        <v>4.7393589543078408E-4</v>
      </c>
      <c r="C200" s="3" t="e">
        <f>0.01*数据!#REF!</f>
        <v>#REF!</v>
      </c>
      <c r="D200" s="3" t="e">
        <f>数据!#REF!</f>
        <v>#REF!</v>
      </c>
      <c r="E200" s="3" t="e">
        <f>数据!#REF!*0.01</f>
        <v>#REF!</v>
      </c>
      <c r="F200" s="3" t="e">
        <f t="shared" si="12"/>
        <v>#REF!</v>
      </c>
      <c r="G200" s="2" t="e">
        <f>数据!#REF!/数据!#REF!</f>
        <v>#REF!</v>
      </c>
      <c r="H200" s="9" t="e">
        <f>VLOOKUP(A199,#REF!,COLUMN(#REF!))</f>
        <v>#REF!</v>
      </c>
      <c r="I200" s="3" t="e">
        <f>数据!#REF!*0.01</f>
        <v>#REF!</v>
      </c>
      <c r="J200" s="6" t="e">
        <f t="shared" si="13"/>
        <v>#REF!</v>
      </c>
      <c r="K200" s="2" t="e">
        <f>CORREL(#REF!,数据!#REF!)</f>
        <v>#REF!</v>
      </c>
      <c r="L200" t="e">
        <f>CORREL(#REF!,数据!#REF!)</f>
        <v>#REF!</v>
      </c>
      <c r="N200" s="10" t="e">
        <f>数据!B202/数据!#REF!</f>
        <v>#REF!</v>
      </c>
      <c r="O200" s="10" t="e">
        <f>数据!C202/数据!#REF!</f>
        <v>#REF!</v>
      </c>
      <c r="P200" s="10" t="e">
        <f>数据!#REF!/数据!#REF!</f>
        <v>#REF!</v>
      </c>
      <c r="Q200" s="2" t="e">
        <f t="shared" si="9"/>
        <v>#REF!</v>
      </c>
      <c r="R200" s="2" t="e">
        <f t="shared" si="10"/>
        <v>#REF!</v>
      </c>
      <c r="S200" s="2" t="e">
        <f t="shared" si="11"/>
        <v>#REF!</v>
      </c>
    </row>
    <row r="201" spans="1:19" x14ac:dyDescent="0.15">
      <c r="A201" s="8">
        <f>数据!A204</f>
        <v>42247</v>
      </c>
      <c r="B201" s="3">
        <f>1/数据!E203</f>
        <v>4.7001757865744182E-4</v>
      </c>
      <c r="C201" s="3" t="e">
        <f>0.01*数据!#REF!</f>
        <v>#REF!</v>
      </c>
      <c r="D201" s="3" t="e">
        <f>数据!#REF!</f>
        <v>#REF!</v>
      </c>
      <c r="E201" s="3" t="e">
        <f>数据!#REF!*0.01</f>
        <v>#REF!</v>
      </c>
      <c r="F201" s="3" t="e">
        <f t="shared" si="12"/>
        <v>#REF!</v>
      </c>
      <c r="G201" s="2" t="e">
        <f>数据!#REF!/数据!#REF!</f>
        <v>#REF!</v>
      </c>
      <c r="H201" s="9" t="e">
        <f>VLOOKUP(A200,#REF!,COLUMN(#REF!))</f>
        <v>#REF!</v>
      </c>
      <c r="I201" s="3" t="e">
        <f>数据!#REF!*0.01</f>
        <v>#REF!</v>
      </c>
      <c r="J201" s="6" t="e">
        <f t="shared" si="13"/>
        <v>#REF!</v>
      </c>
      <c r="K201" s="2" t="e">
        <f>CORREL(#REF!,数据!#REF!)</f>
        <v>#REF!</v>
      </c>
      <c r="L201" t="e">
        <f>CORREL(#REF!,数据!#REF!)</f>
        <v>#REF!</v>
      </c>
      <c r="N201" s="10" t="e">
        <f>数据!B203/数据!#REF!</f>
        <v>#REF!</v>
      </c>
      <c r="O201" s="10" t="e">
        <f>数据!C203/数据!#REF!</f>
        <v>#REF!</v>
      </c>
      <c r="P201" s="10" t="e">
        <f>数据!#REF!/数据!#REF!</f>
        <v>#REF!</v>
      </c>
      <c r="Q201" s="2" t="e">
        <f t="shared" si="9"/>
        <v>#REF!</v>
      </c>
      <c r="R201" s="2" t="e">
        <f t="shared" si="10"/>
        <v>#REF!</v>
      </c>
      <c r="S201" s="2" t="e">
        <f t="shared" si="11"/>
        <v>#REF!</v>
      </c>
    </row>
    <row r="202" spans="1:19" x14ac:dyDescent="0.15">
      <c r="A202" s="8">
        <f>数据!A205</f>
        <v>42277</v>
      </c>
      <c r="B202" s="3">
        <f>1/数据!E204</f>
        <v>4.6981221605724187E-4</v>
      </c>
      <c r="C202" s="3" t="e">
        <f>0.01*数据!#REF!</f>
        <v>#REF!</v>
      </c>
      <c r="D202" s="3" t="e">
        <f>数据!#REF!</f>
        <v>#REF!</v>
      </c>
      <c r="E202" s="3" t="e">
        <f>数据!#REF!*0.01</f>
        <v>#REF!</v>
      </c>
      <c r="F202" s="3" t="e">
        <f t="shared" si="12"/>
        <v>#REF!</v>
      </c>
      <c r="G202" s="2" t="e">
        <f>数据!#REF!/数据!#REF!</f>
        <v>#REF!</v>
      </c>
      <c r="H202" s="9" t="e">
        <f>VLOOKUP(A201,#REF!,COLUMN(#REF!))</f>
        <v>#REF!</v>
      </c>
      <c r="I202" s="3" t="e">
        <f>数据!#REF!*0.01</f>
        <v>#REF!</v>
      </c>
      <c r="J202" s="6" t="e">
        <f t="shared" si="13"/>
        <v>#REF!</v>
      </c>
      <c r="K202" s="2" t="e">
        <f>CORREL(#REF!,数据!#REF!)</f>
        <v>#REF!</v>
      </c>
      <c r="L202" t="e">
        <f>CORREL(#REF!,数据!#REF!)</f>
        <v>#REF!</v>
      </c>
      <c r="N202" s="10" t="e">
        <f>数据!B204/数据!#REF!</f>
        <v>#REF!</v>
      </c>
      <c r="O202" s="10" t="e">
        <f>数据!C204/数据!#REF!</f>
        <v>#REF!</v>
      </c>
      <c r="P202" s="10" t="e">
        <f>数据!#REF!/数据!#REF!</f>
        <v>#REF!</v>
      </c>
      <c r="Q202" s="2" t="e">
        <f t="shared" si="9"/>
        <v>#REF!</v>
      </c>
      <c r="R202" s="2" t="e">
        <f t="shared" si="10"/>
        <v>#REF!</v>
      </c>
      <c r="S202" s="2" t="e">
        <f t="shared" si="11"/>
        <v>#REF!</v>
      </c>
    </row>
    <row r="203" spans="1:19" x14ac:dyDescent="0.15">
      <c r="A203" s="8">
        <f>数据!A206</f>
        <v>42307</v>
      </c>
      <c r="B203" s="3">
        <f>1/数据!E205</f>
        <v>4.6572497077575805E-4</v>
      </c>
      <c r="C203" s="3" t="e">
        <f>0.01*数据!#REF!</f>
        <v>#REF!</v>
      </c>
      <c r="D203" s="3" t="e">
        <f>数据!#REF!</f>
        <v>#REF!</v>
      </c>
      <c r="E203" s="3" t="e">
        <f>数据!#REF!*0.01</f>
        <v>#REF!</v>
      </c>
      <c r="F203" s="3" t="e">
        <f t="shared" si="12"/>
        <v>#REF!</v>
      </c>
      <c r="G203" s="2" t="e">
        <f>数据!#REF!/数据!#REF!</f>
        <v>#REF!</v>
      </c>
      <c r="H203" s="9" t="e">
        <f>VLOOKUP(A202,#REF!,COLUMN(#REF!))</f>
        <v>#REF!</v>
      </c>
      <c r="I203" s="3" t="e">
        <f>数据!#REF!*0.01</f>
        <v>#REF!</v>
      </c>
      <c r="J203" s="6" t="e">
        <f t="shared" si="13"/>
        <v>#REF!</v>
      </c>
      <c r="K203" s="2" t="e">
        <f>CORREL(#REF!,数据!#REF!)</f>
        <v>#REF!</v>
      </c>
      <c r="L203" t="e">
        <f>CORREL(#REF!,数据!#REF!)</f>
        <v>#REF!</v>
      </c>
      <c r="N203" s="10" t="e">
        <f>数据!B205/数据!#REF!</f>
        <v>#REF!</v>
      </c>
      <c r="O203" s="10" t="e">
        <f>数据!C205/数据!#REF!</f>
        <v>#REF!</v>
      </c>
      <c r="P203" s="10" t="e">
        <f>数据!#REF!/数据!#REF!</f>
        <v>#REF!</v>
      </c>
      <c r="Q203" s="2" t="e">
        <f t="shared" si="9"/>
        <v>#REF!</v>
      </c>
      <c r="R203" s="2" t="e">
        <f t="shared" si="10"/>
        <v>#REF!</v>
      </c>
      <c r="S203" s="2" t="e">
        <f t="shared" si="11"/>
        <v>#REF!</v>
      </c>
    </row>
    <row r="204" spans="1:19" x14ac:dyDescent="0.15">
      <c r="A204" s="8">
        <f>数据!A207</f>
        <v>42338</v>
      </c>
      <c r="B204" s="3">
        <f>1/数据!E206</f>
        <v>4.6743606643201375E-4</v>
      </c>
      <c r="C204" s="3" t="e">
        <f>0.01*数据!#REF!</f>
        <v>#REF!</v>
      </c>
      <c r="D204" s="3" t="e">
        <f>数据!#REF!</f>
        <v>#REF!</v>
      </c>
      <c r="E204" s="3" t="e">
        <f>数据!#REF!*0.01</f>
        <v>#REF!</v>
      </c>
      <c r="F204" s="3" t="e">
        <f t="shared" si="12"/>
        <v>#REF!</v>
      </c>
      <c r="G204" s="2" t="e">
        <f>数据!#REF!/数据!#REF!</f>
        <v>#REF!</v>
      </c>
      <c r="H204" s="9" t="e">
        <f>VLOOKUP(A203,#REF!,COLUMN(#REF!))</f>
        <v>#REF!</v>
      </c>
      <c r="I204" s="3" t="e">
        <f>数据!#REF!*0.01</f>
        <v>#REF!</v>
      </c>
      <c r="J204" s="6" t="e">
        <f t="shared" si="13"/>
        <v>#REF!</v>
      </c>
      <c r="K204" s="2" t="e">
        <f>CORREL(#REF!,数据!#REF!)</f>
        <v>#REF!</v>
      </c>
      <c r="L204" t="e">
        <f>CORREL(#REF!,数据!#REF!)</f>
        <v>#REF!</v>
      </c>
      <c r="N204" s="10" t="e">
        <f>数据!B206/数据!#REF!</f>
        <v>#REF!</v>
      </c>
      <c r="O204" s="10" t="e">
        <f>数据!C206/数据!#REF!</f>
        <v>#REF!</v>
      </c>
      <c r="P204" s="10" t="e">
        <f>数据!#REF!/数据!#REF!</f>
        <v>#REF!</v>
      </c>
      <c r="Q204" s="2" t="e">
        <f t="shared" si="9"/>
        <v>#REF!</v>
      </c>
      <c r="R204" s="2" t="e">
        <f t="shared" si="10"/>
        <v>#REF!</v>
      </c>
      <c r="S204" s="2" t="e">
        <f t="shared" si="11"/>
        <v>#REF!</v>
      </c>
    </row>
    <row r="205" spans="1:19" x14ac:dyDescent="0.15">
      <c r="A205" s="8">
        <f>数据!A208</f>
        <v>42369</v>
      </c>
      <c r="B205" s="3">
        <f>1/数据!E207</f>
        <v>4.6935576228069356E-4</v>
      </c>
      <c r="C205" s="3" t="e">
        <f>0.01*数据!#REF!</f>
        <v>#REF!</v>
      </c>
      <c r="D205" s="3" t="e">
        <f>数据!#REF!</f>
        <v>#REF!</v>
      </c>
      <c r="E205" s="3" t="e">
        <f>数据!#REF!*0.01</f>
        <v>#REF!</v>
      </c>
      <c r="F205" s="3" t="e">
        <f t="shared" si="12"/>
        <v>#REF!</v>
      </c>
      <c r="G205" s="2" t="e">
        <f>数据!#REF!/数据!#REF!</f>
        <v>#REF!</v>
      </c>
      <c r="H205" s="9" t="e">
        <f>VLOOKUP(A204,#REF!,COLUMN(#REF!))</f>
        <v>#REF!</v>
      </c>
      <c r="I205" s="3" t="e">
        <f>数据!#REF!*0.01</f>
        <v>#REF!</v>
      </c>
      <c r="J205" s="6" t="e">
        <f t="shared" si="13"/>
        <v>#REF!</v>
      </c>
      <c r="K205" s="2" t="e">
        <f>CORREL(#REF!,数据!#REF!)</f>
        <v>#REF!</v>
      </c>
      <c r="L205" t="e">
        <f>CORREL(#REF!,数据!#REF!)</f>
        <v>#REF!</v>
      </c>
      <c r="N205" s="10" t="e">
        <f>数据!B207/数据!#REF!</f>
        <v>#REF!</v>
      </c>
      <c r="O205" s="10" t="e">
        <f>数据!C207/数据!#REF!</f>
        <v>#REF!</v>
      </c>
      <c r="P205" s="10" t="e">
        <f>数据!#REF!/数据!#REF!</f>
        <v>#REF!</v>
      </c>
      <c r="Q205" s="2" t="e">
        <f t="shared" si="9"/>
        <v>#REF!</v>
      </c>
      <c r="R205" s="2" t="e">
        <f t="shared" si="10"/>
        <v>#REF!</v>
      </c>
      <c r="S205" s="2" t="e">
        <f t="shared" si="11"/>
        <v>#REF!</v>
      </c>
    </row>
    <row r="206" spans="1:19" x14ac:dyDescent="0.15">
      <c r="A206" s="8">
        <f>数据!A209</f>
        <v>42398</v>
      </c>
      <c r="B206" s="3">
        <f>1/数据!E208</f>
        <v>4.7012585269076528E-4</v>
      </c>
      <c r="C206" s="3" t="e">
        <f>0.01*数据!#REF!</f>
        <v>#REF!</v>
      </c>
      <c r="D206" s="3" t="e">
        <f>数据!#REF!</f>
        <v>#REF!</v>
      </c>
      <c r="E206" s="3" t="e">
        <f>数据!#REF!*0.01</f>
        <v>#REF!</v>
      </c>
      <c r="F206" s="3" t="e">
        <f t="shared" si="12"/>
        <v>#REF!</v>
      </c>
      <c r="G206" s="2" t="e">
        <f>数据!#REF!/数据!#REF!</f>
        <v>#REF!</v>
      </c>
      <c r="H206" s="9" t="e">
        <f>VLOOKUP(A205,#REF!,COLUMN(#REF!))</f>
        <v>#REF!</v>
      </c>
      <c r="I206" s="3" t="e">
        <f>数据!#REF!*0.01</f>
        <v>#REF!</v>
      </c>
      <c r="J206" s="6" t="e">
        <f t="shared" si="13"/>
        <v>#REF!</v>
      </c>
      <c r="K206" s="2" t="e">
        <f>CORREL(#REF!,数据!#REF!)</f>
        <v>#REF!</v>
      </c>
      <c r="L206" t="e">
        <f>CORREL(#REF!,数据!#REF!)</f>
        <v>#REF!</v>
      </c>
      <c r="N206" s="10" t="e">
        <f>数据!B208/数据!#REF!</f>
        <v>#REF!</v>
      </c>
      <c r="O206" s="10" t="e">
        <f>数据!C208/数据!#REF!</f>
        <v>#REF!</v>
      </c>
      <c r="P206" s="10" t="e">
        <f>数据!#REF!/数据!#REF!</f>
        <v>#REF!</v>
      </c>
      <c r="Q206" s="2" t="e">
        <f t="shared" si="9"/>
        <v>#REF!</v>
      </c>
      <c r="R206" s="2" t="e">
        <f t="shared" si="10"/>
        <v>#REF!</v>
      </c>
      <c r="S206" s="2" t="e">
        <f t="shared" si="11"/>
        <v>#REF!</v>
      </c>
    </row>
    <row r="207" spans="1:19" x14ac:dyDescent="0.15">
      <c r="A207" s="8">
        <f>数据!A210</f>
        <v>42429</v>
      </c>
      <c r="B207" s="3">
        <f>1/数据!E209</f>
        <v>4.6032250194486262E-4</v>
      </c>
      <c r="C207" s="3" t="e">
        <f>0.01*数据!#REF!</f>
        <v>#REF!</v>
      </c>
      <c r="D207" s="3" t="e">
        <f>数据!#REF!</f>
        <v>#REF!</v>
      </c>
      <c r="E207" s="3" t="e">
        <f>数据!#REF!*0.01</f>
        <v>#REF!</v>
      </c>
      <c r="F207" s="3" t="e">
        <f t="shared" si="12"/>
        <v>#REF!</v>
      </c>
      <c r="G207" s="2" t="e">
        <f>数据!#REF!/数据!#REF!</f>
        <v>#REF!</v>
      </c>
      <c r="H207" s="9" t="e">
        <f>VLOOKUP(A206,#REF!,COLUMN(#REF!))</f>
        <v>#REF!</v>
      </c>
      <c r="I207" s="3" t="e">
        <f>数据!#REF!*0.01</f>
        <v>#REF!</v>
      </c>
      <c r="J207" s="6" t="e">
        <f t="shared" si="13"/>
        <v>#REF!</v>
      </c>
      <c r="K207" s="2" t="e">
        <f>CORREL(#REF!,数据!#REF!)</f>
        <v>#REF!</v>
      </c>
      <c r="L207" t="e">
        <f>CORREL(#REF!,数据!#REF!)</f>
        <v>#REF!</v>
      </c>
      <c r="N207" s="10" t="e">
        <f>数据!B209/数据!#REF!</f>
        <v>#REF!</v>
      </c>
      <c r="O207" s="10" t="e">
        <f>数据!C209/数据!#REF!</f>
        <v>#REF!</v>
      </c>
      <c r="P207" s="10" t="e">
        <f>数据!#REF!/数据!#REF!</f>
        <v>#REF!</v>
      </c>
      <c r="Q207" s="2" t="e">
        <f t="shared" si="9"/>
        <v>#REF!</v>
      </c>
      <c r="R207" s="2" t="e">
        <f t="shared" si="10"/>
        <v>#REF!</v>
      </c>
      <c r="S207" s="2" t="e">
        <f t="shared" si="11"/>
        <v>#REF!</v>
      </c>
    </row>
    <row r="208" spans="1:19" x14ac:dyDescent="0.15">
      <c r="A208" s="8">
        <f>数据!A211</f>
        <v>42460</v>
      </c>
      <c r="B208" s="3">
        <f>1/数据!E210</f>
        <v>4.5625641610585148E-4</v>
      </c>
      <c r="C208" s="3" t="e">
        <f>0.01*数据!#REF!</f>
        <v>#REF!</v>
      </c>
      <c r="D208" s="3" t="e">
        <f>数据!#REF!</f>
        <v>#REF!</v>
      </c>
      <c r="E208" s="3" t="e">
        <f>数据!#REF!*0.01</f>
        <v>#REF!</v>
      </c>
      <c r="F208" s="3" t="e">
        <f t="shared" si="12"/>
        <v>#REF!</v>
      </c>
      <c r="G208" s="2" t="e">
        <f>数据!#REF!/数据!#REF!</f>
        <v>#REF!</v>
      </c>
      <c r="H208" s="9" t="e">
        <f>VLOOKUP(A207,#REF!,COLUMN(#REF!))</f>
        <v>#REF!</v>
      </c>
      <c r="I208" s="3" t="e">
        <f>数据!#REF!*0.01</f>
        <v>#REF!</v>
      </c>
      <c r="J208" s="6" t="e">
        <f t="shared" si="13"/>
        <v>#REF!</v>
      </c>
      <c r="K208" s="2" t="e">
        <f>CORREL(#REF!,数据!#REF!)</f>
        <v>#REF!</v>
      </c>
      <c r="L208" t="e">
        <f>CORREL(#REF!,数据!#REF!)</f>
        <v>#REF!</v>
      </c>
      <c r="N208" s="10" t="e">
        <f>数据!B210/数据!#REF!</f>
        <v>#REF!</v>
      </c>
      <c r="O208" s="10" t="e">
        <f>数据!C210/数据!#REF!</f>
        <v>#REF!</v>
      </c>
      <c r="P208" s="10" t="e">
        <f>数据!#REF!/数据!#REF!</f>
        <v>#REF!</v>
      </c>
      <c r="Q208" s="2" t="e">
        <f t="shared" si="9"/>
        <v>#REF!</v>
      </c>
      <c r="R208" s="2" t="e">
        <f t="shared" si="10"/>
        <v>#REF!</v>
      </c>
      <c r="S208" s="2" t="e">
        <f t="shared" si="11"/>
        <v>#REF!</v>
      </c>
    </row>
    <row r="209" spans="1:19" x14ac:dyDescent="0.15">
      <c r="A209" s="8">
        <f>数据!A212</f>
        <v>42489</v>
      </c>
      <c r="B209" s="3">
        <f>1/数据!E211</f>
        <v>4.5553520831625083E-4</v>
      </c>
      <c r="C209" s="3" t="e">
        <f>0.01*数据!#REF!</f>
        <v>#REF!</v>
      </c>
      <c r="D209" s="3" t="e">
        <f>数据!#REF!</f>
        <v>#REF!</v>
      </c>
      <c r="E209" s="3" t="e">
        <f>数据!#REF!*0.01</f>
        <v>#REF!</v>
      </c>
      <c r="F209" s="3" t="e">
        <f t="shared" si="12"/>
        <v>#REF!</v>
      </c>
      <c r="G209" s="2" t="e">
        <f>数据!#REF!/数据!#REF!</f>
        <v>#REF!</v>
      </c>
      <c r="H209" s="9" t="e">
        <f>VLOOKUP(A208,#REF!,COLUMN(#REF!))</f>
        <v>#REF!</v>
      </c>
      <c r="I209" s="3" t="e">
        <f>数据!#REF!*0.01</f>
        <v>#REF!</v>
      </c>
      <c r="J209" s="6" t="e">
        <f t="shared" si="13"/>
        <v>#REF!</v>
      </c>
      <c r="K209" s="2" t="e">
        <f>CORREL(#REF!,数据!#REF!)</f>
        <v>#REF!</v>
      </c>
      <c r="L209" t="e">
        <f>CORREL(#REF!,数据!#REF!)</f>
        <v>#REF!</v>
      </c>
      <c r="N209" s="10" t="e">
        <f>数据!B211/数据!#REF!</f>
        <v>#REF!</v>
      </c>
      <c r="O209" s="10" t="e">
        <f>数据!C211/数据!#REF!</f>
        <v>#REF!</v>
      </c>
      <c r="P209" s="10" t="e">
        <f>数据!#REF!/数据!#REF!</f>
        <v>#REF!</v>
      </c>
      <c r="Q209" s="2" t="e">
        <f t="shared" si="9"/>
        <v>#REF!</v>
      </c>
      <c r="R209" s="2" t="e">
        <f t="shared" si="10"/>
        <v>#REF!</v>
      </c>
      <c r="S209" s="2" t="e">
        <f t="shared" si="11"/>
        <v>#REF!</v>
      </c>
    </row>
    <row r="210" spans="1:19" x14ac:dyDescent="0.15">
      <c r="A210" s="8">
        <f>数据!A213</f>
        <v>42521</v>
      </c>
      <c r="B210" s="3">
        <f>1/数据!E212</f>
        <v>4.5601506673780505E-4</v>
      </c>
      <c r="C210" s="3" t="e">
        <f>0.01*数据!#REF!</f>
        <v>#REF!</v>
      </c>
      <c r="D210" s="3" t="e">
        <f>数据!#REF!</f>
        <v>#REF!</v>
      </c>
      <c r="E210" s="3" t="e">
        <f>数据!#REF!*0.01</f>
        <v>#REF!</v>
      </c>
      <c r="F210" s="3" t="e">
        <f t="shared" si="12"/>
        <v>#REF!</v>
      </c>
      <c r="G210" s="2" t="e">
        <f>数据!#REF!/数据!#REF!</f>
        <v>#REF!</v>
      </c>
      <c r="H210" s="9" t="e">
        <f>VLOOKUP(A209,#REF!,COLUMN(#REF!))</f>
        <v>#REF!</v>
      </c>
      <c r="I210" s="3" t="e">
        <f>数据!#REF!*0.01</f>
        <v>#REF!</v>
      </c>
      <c r="J210" s="6" t="e">
        <f t="shared" si="13"/>
        <v>#REF!</v>
      </c>
      <c r="K210" s="2" t="e">
        <f>CORREL(#REF!,数据!#REF!)</f>
        <v>#REF!</v>
      </c>
      <c r="L210" t="e">
        <f>CORREL(#REF!,数据!#REF!)</f>
        <v>#REF!</v>
      </c>
      <c r="N210" s="10" t="e">
        <f>数据!B212/数据!#REF!</f>
        <v>#REF!</v>
      </c>
      <c r="O210" s="10" t="e">
        <f>数据!C212/数据!#REF!</f>
        <v>#REF!</v>
      </c>
      <c r="P210" s="10" t="e">
        <f>数据!#REF!/数据!#REF!</f>
        <v>#REF!</v>
      </c>
      <c r="Q210" s="2" t="e">
        <f t="shared" si="9"/>
        <v>#REF!</v>
      </c>
      <c r="R210" s="2" t="e">
        <f t="shared" si="10"/>
        <v>#REF!</v>
      </c>
      <c r="S210" s="2" t="e">
        <f t="shared" si="11"/>
        <v>#REF!</v>
      </c>
    </row>
    <row r="211" spans="1:19" x14ac:dyDescent="0.15">
      <c r="A211" s="8">
        <f>数据!A214</f>
        <v>42551</v>
      </c>
      <c r="B211" s="3">
        <f>1/数据!E213</f>
        <v>4.5602754406366149E-4</v>
      </c>
      <c r="C211" s="3" t="e">
        <f>0.01*数据!#REF!</f>
        <v>#REF!</v>
      </c>
      <c r="D211" s="3" t="e">
        <f>数据!#REF!</f>
        <v>#REF!</v>
      </c>
      <c r="E211" s="3" t="e">
        <f>数据!#REF!*0.01</f>
        <v>#REF!</v>
      </c>
      <c r="F211" s="3" t="e">
        <f t="shared" si="12"/>
        <v>#REF!</v>
      </c>
      <c r="G211" s="2" t="e">
        <f>数据!#REF!/数据!#REF!</f>
        <v>#REF!</v>
      </c>
      <c r="H211" s="9" t="e">
        <f>VLOOKUP(A210,#REF!,COLUMN(#REF!))</f>
        <v>#REF!</v>
      </c>
      <c r="I211" s="3" t="e">
        <f>数据!#REF!*0.01</f>
        <v>#REF!</v>
      </c>
      <c r="J211" s="6" t="e">
        <f t="shared" si="13"/>
        <v>#REF!</v>
      </c>
      <c r="K211" s="2" t="e">
        <f>CORREL(#REF!,数据!#REF!)</f>
        <v>#REF!</v>
      </c>
      <c r="L211" t="e">
        <f>CORREL(#REF!,数据!#REF!)</f>
        <v>#REF!</v>
      </c>
      <c r="N211" s="10" t="e">
        <f>数据!B213/数据!#REF!</f>
        <v>#REF!</v>
      </c>
      <c r="O211" s="10" t="e">
        <f>数据!C213/数据!#REF!</f>
        <v>#REF!</v>
      </c>
      <c r="P211" s="10" t="e">
        <f>数据!#REF!/数据!#REF!</f>
        <v>#REF!</v>
      </c>
      <c r="Q211" s="2" t="e">
        <f t="shared" si="9"/>
        <v>#REF!</v>
      </c>
      <c r="R211" s="2" t="e">
        <f t="shared" si="10"/>
        <v>#REF!</v>
      </c>
      <c r="S211" s="2" t="e">
        <f t="shared" si="11"/>
        <v>#REF!</v>
      </c>
    </row>
    <row r="212" spans="1:19" x14ac:dyDescent="0.15">
      <c r="A212" s="8">
        <f>数据!A215</f>
        <v>42580</v>
      </c>
      <c r="B212" s="3">
        <f>1/数据!E214</f>
        <v>4.4617759653052297E-4</v>
      </c>
      <c r="C212" s="3" t="e">
        <f>0.01*数据!#REF!</f>
        <v>#REF!</v>
      </c>
      <c r="D212" s="3" t="e">
        <f>数据!#REF!</f>
        <v>#REF!</v>
      </c>
      <c r="E212" s="3" t="e">
        <f>数据!#REF!*0.01</f>
        <v>#REF!</v>
      </c>
      <c r="F212" s="3" t="e">
        <f t="shared" si="12"/>
        <v>#REF!</v>
      </c>
      <c r="G212" s="2" t="e">
        <f>数据!#REF!/数据!#REF!</f>
        <v>#REF!</v>
      </c>
      <c r="H212" s="9" t="e">
        <f>VLOOKUP(A211,#REF!,COLUMN(#REF!))</f>
        <v>#REF!</v>
      </c>
      <c r="I212" s="3" t="e">
        <f>数据!#REF!*0.01</f>
        <v>#REF!</v>
      </c>
      <c r="J212" s="6" t="e">
        <f t="shared" si="13"/>
        <v>#REF!</v>
      </c>
      <c r="K212" s="2" t="e">
        <f>CORREL(#REF!,数据!#REF!)</f>
        <v>#REF!</v>
      </c>
      <c r="L212" t="e">
        <f>CORREL(#REF!,数据!#REF!)</f>
        <v>#REF!</v>
      </c>
      <c r="N212" s="10" t="e">
        <f>数据!B214/数据!#REF!</f>
        <v>#REF!</v>
      </c>
      <c r="O212" s="10" t="e">
        <f>数据!C214/数据!#REF!</f>
        <v>#REF!</v>
      </c>
      <c r="P212" s="10" t="e">
        <f>数据!#REF!/数据!#REF!</f>
        <v>#REF!</v>
      </c>
      <c r="Q212" s="2" t="e">
        <f t="shared" si="9"/>
        <v>#REF!</v>
      </c>
      <c r="R212" s="2" t="e">
        <f t="shared" si="10"/>
        <v>#REF!</v>
      </c>
      <c r="S212" s="2" t="e">
        <f t="shared" si="11"/>
        <v>#REF!</v>
      </c>
    </row>
    <row r="213" spans="1:19" x14ac:dyDescent="0.15">
      <c r="A213" s="8">
        <f>数据!A216</f>
        <v>42613</v>
      </c>
      <c r="B213" s="3">
        <f>1/数据!E215</f>
        <v>4.4437729409778077E-4</v>
      </c>
      <c r="C213" s="3" t="e">
        <f>0.01*数据!#REF!</f>
        <v>#REF!</v>
      </c>
      <c r="D213" s="3" t="e">
        <f>数据!#REF!</f>
        <v>#REF!</v>
      </c>
      <c r="E213" s="3" t="e">
        <f>数据!#REF!*0.01</f>
        <v>#REF!</v>
      </c>
      <c r="F213" s="3" t="e">
        <f t="shared" si="12"/>
        <v>#REF!</v>
      </c>
      <c r="G213" s="2" t="e">
        <f>数据!#REF!/数据!#REF!</f>
        <v>#REF!</v>
      </c>
      <c r="H213" s="9" t="e">
        <f>VLOOKUP(A212,#REF!,COLUMN(#REF!))</f>
        <v>#REF!</v>
      </c>
      <c r="I213" s="3" t="e">
        <f>数据!#REF!*0.01</f>
        <v>#REF!</v>
      </c>
      <c r="J213" s="6" t="e">
        <f t="shared" si="13"/>
        <v>#REF!</v>
      </c>
      <c r="K213" s="2" t="e">
        <f>CORREL(#REF!,数据!#REF!)</f>
        <v>#REF!</v>
      </c>
      <c r="L213" t="e">
        <f>CORREL(#REF!,数据!#REF!)</f>
        <v>#REF!</v>
      </c>
      <c r="N213" s="10" t="e">
        <f>数据!B215/数据!#REF!</f>
        <v>#REF!</v>
      </c>
      <c r="O213" s="10" t="e">
        <f>数据!C215/数据!#REF!</f>
        <v>#REF!</v>
      </c>
      <c r="P213" s="10" t="e">
        <f>数据!#REF!/数据!#REF!</f>
        <v>#REF!</v>
      </c>
      <c r="Q213" s="2" t="e">
        <f t="shared" si="9"/>
        <v>#REF!</v>
      </c>
      <c r="R213" s="2" t="e">
        <f t="shared" si="10"/>
        <v>#REF!</v>
      </c>
      <c r="S213" s="2" t="e">
        <f t="shared" si="11"/>
        <v>#REF!</v>
      </c>
    </row>
    <row r="214" spans="1:19" x14ac:dyDescent="0.15">
      <c r="A214" s="8">
        <f>数据!A217</f>
        <v>42643</v>
      </c>
      <c r="B214" s="3">
        <f>1/数据!E216</f>
        <v>4.4683351430090665E-4</v>
      </c>
      <c r="C214" s="3" t="e">
        <f>0.01*数据!#REF!</f>
        <v>#REF!</v>
      </c>
      <c r="D214" s="3" t="e">
        <f>数据!#REF!</f>
        <v>#REF!</v>
      </c>
      <c r="E214" s="3" t="e">
        <f>数据!#REF!*0.01</f>
        <v>#REF!</v>
      </c>
      <c r="F214" s="3" t="e">
        <f t="shared" si="12"/>
        <v>#REF!</v>
      </c>
      <c r="G214" s="2" t="e">
        <f>数据!#REF!/数据!#REF!</f>
        <v>#REF!</v>
      </c>
      <c r="H214" s="9" t="e">
        <f>VLOOKUP(A213,#REF!,COLUMN(#REF!))</f>
        <v>#REF!</v>
      </c>
      <c r="I214" s="3" t="e">
        <f>数据!#REF!*0.01</f>
        <v>#REF!</v>
      </c>
      <c r="J214" s="6" t="e">
        <f t="shared" si="13"/>
        <v>#REF!</v>
      </c>
      <c r="K214" s="2" t="e">
        <f>CORREL(#REF!,数据!#REF!)</f>
        <v>#REF!</v>
      </c>
      <c r="L214" t="e">
        <f>CORREL(#REF!,数据!#REF!)</f>
        <v>#REF!</v>
      </c>
      <c r="N214" s="10" t="e">
        <f>数据!B216/数据!#REF!</f>
        <v>#REF!</v>
      </c>
      <c r="O214" s="10" t="e">
        <f>数据!C216/数据!#REF!</f>
        <v>#REF!</v>
      </c>
      <c r="P214" s="10" t="e">
        <f>数据!#REF!/数据!#REF!</f>
        <v>#REF!</v>
      </c>
      <c r="Q214" s="2" t="e">
        <f t="shared" si="9"/>
        <v>#REF!</v>
      </c>
      <c r="R214" s="2" t="e">
        <f t="shared" si="10"/>
        <v>#REF!</v>
      </c>
      <c r="S214" s="2" t="e">
        <f t="shared" si="11"/>
        <v>#REF!</v>
      </c>
    </row>
    <row r="215" spans="1:19" x14ac:dyDescent="0.15">
      <c r="A215" s="8">
        <f>数据!A218</f>
        <v>42674</v>
      </c>
      <c r="B215" s="3">
        <f>1/数据!E217</f>
        <v>4.4742529116200818E-4</v>
      </c>
      <c r="C215" s="3" t="e">
        <f>0.01*数据!#REF!</f>
        <v>#REF!</v>
      </c>
      <c r="D215" s="3" t="e">
        <f>数据!#REF!</f>
        <v>#REF!</v>
      </c>
      <c r="E215" s="3" t="e">
        <f>数据!#REF!*0.01</f>
        <v>#REF!</v>
      </c>
      <c r="F215" s="3" t="e">
        <f t="shared" si="12"/>
        <v>#REF!</v>
      </c>
      <c r="G215" s="2" t="e">
        <f>数据!#REF!/数据!#REF!</f>
        <v>#REF!</v>
      </c>
      <c r="H215" s="9" t="e">
        <f>VLOOKUP(A214,#REF!,COLUMN(#REF!))</f>
        <v>#REF!</v>
      </c>
      <c r="I215" s="3" t="e">
        <f>数据!#REF!*0.01</f>
        <v>#REF!</v>
      </c>
      <c r="J215" s="6" t="e">
        <f t="shared" si="13"/>
        <v>#REF!</v>
      </c>
      <c r="K215" s="2" t="e">
        <f>CORREL(#REF!,数据!#REF!)</f>
        <v>#REF!</v>
      </c>
      <c r="L215" t="e">
        <f>CORREL(#REF!,数据!#REF!)</f>
        <v>#REF!</v>
      </c>
      <c r="N215" s="10" t="e">
        <f>数据!B217/数据!#REF!</f>
        <v>#REF!</v>
      </c>
      <c r="O215" s="10" t="e">
        <f>数据!C217/数据!#REF!</f>
        <v>#REF!</v>
      </c>
      <c r="P215" s="10" t="e">
        <f>数据!#REF!/数据!#REF!</f>
        <v>#REF!</v>
      </c>
      <c r="Q215" s="2" t="e">
        <f t="shared" ref="Q215:Q218" si="14">Q$85*N215/N$85</f>
        <v>#REF!</v>
      </c>
      <c r="R215" s="2" t="e">
        <f t="shared" ref="R215:R218" si="15">R$85*O215/O$85</f>
        <v>#REF!</v>
      </c>
      <c r="S215" s="2" t="e">
        <f t="shared" ref="S215:S218" si="16">S$85*P215/P$85</f>
        <v>#REF!</v>
      </c>
    </row>
    <row r="216" spans="1:19" x14ac:dyDescent="0.15">
      <c r="A216" s="8">
        <f>数据!A219</f>
        <v>42704</v>
      </c>
      <c r="B216" s="3">
        <f>1/数据!E218</f>
        <v>4.5240475748842978E-4</v>
      </c>
      <c r="C216" s="3" t="e">
        <f>0.01*数据!#REF!</f>
        <v>#REF!</v>
      </c>
      <c r="D216" s="3" t="e">
        <f>数据!#REF!</f>
        <v>#REF!</v>
      </c>
      <c r="E216" s="3" t="e">
        <f>数据!#REF!*0.01</f>
        <v>#REF!</v>
      </c>
      <c r="F216" s="3" t="e">
        <f t="shared" si="12"/>
        <v>#REF!</v>
      </c>
      <c r="G216" s="2" t="e">
        <f>数据!#REF!/数据!#REF!</f>
        <v>#REF!</v>
      </c>
      <c r="H216" s="9" t="e">
        <f>VLOOKUP(A215,#REF!,COLUMN(#REF!))</f>
        <v>#REF!</v>
      </c>
      <c r="I216" s="3" t="e">
        <f>数据!#REF!*0.01</f>
        <v>#REF!</v>
      </c>
      <c r="J216" s="6" t="e">
        <f t="shared" si="13"/>
        <v>#REF!</v>
      </c>
      <c r="K216" s="2" t="e">
        <f>CORREL(#REF!,数据!#REF!)</f>
        <v>#REF!</v>
      </c>
      <c r="L216" t="e">
        <f>CORREL(#REF!,数据!#REF!)</f>
        <v>#REF!</v>
      </c>
      <c r="N216" s="10" t="e">
        <f>数据!B218/数据!#REF!</f>
        <v>#REF!</v>
      </c>
      <c r="O216" s="10" t="e">
        <f>数据!C218/数据!#REF!</f>
        <v>#REF!</v>
      </c>
      <c r="P216" s="10" t="e">
        <f>数据!#REF!/数据!#REF!</f>
        <v>#REF!</v>
      </c>
      <c r="Q216" s="2" t="e">
        <f t="shared" si="14"/>
        <v>#REF!</v>
      </c>
      <c r="R216" s="2" t="e">
        <f t="shared" si="15"/>
        <v>#REF!</v>
      </c>
      <c r="S216" s="2" t="e">
        <f t="shared" si="16"/>
        <v>#REF!</v>
      </c>
    </row>
    <row r="217" spans="1:19" x14ac:dyDescent="0.15">
      <c r="A217" s="8">
        <f>数据!A220</f>
        <v>42734</v>
      </c>
      <c r="B217" s="3">
        <f>1/数据!E219</f>
        <v>4.6480712828211938E-4</v>
      </c>
      <c r="C217" s="3" t="e">
        <f>0.01*数据!#REF!</f>
        <v>#REF!</v>
      </c>
      <c r="D217" s="3" t="e">
        <f>数据!#REF!</f>
        <v>#REF!</v>
      </c>
      <c r="E217" s="3" t="e">
        <f>数据!#REF!*0.01</f>
        <v>#REF!</v>
      </c>
      <c r="F217" s="3" t="e">
        <f t="shared" si="12"/>
        <v>#REF!</v>
      </c>
      <c r="G217" s="2" t="e">
        <f>数据!#REF!/数据!#REF!</f>
        <v>#REF!</v>
      </c>
      <c r="H217" s="9" t="e">
        <f>VLOOKUP(A216,#REF!,COLUMN(#REF!))</f>
        <v>#REF!</v>
      </c>
      <c r="I217" s="3" t="e">
        <f>数据!#REF!*0.01</f>
        <v>#REF!</v>
      </c>
      <c r="J217" s="6" t="e">
        <f t="shared" si="13"/>
        <v>#REF!</v>
      </c>
      <c r="K217" s="2" t="e">
        <f>CORREL(#REF!,数据!#REF!)</f>
        <v>#REF!</v>
      </c>
      <c r="L217" t="e">
        <f>CORREL(#REF!,数据!#REF!)</f>
        <v>#REF!</v>
      </c>
      <c r="N217" s="10" t="e">
        <f>数据!B219/数据!#REF!</f>
        <v>#REF!</v>
      </c>
      <c r="O217" s="10" t="e">
        <f>数据!C219/数据!#REF!</f>
        <v>#REF!</v>
      </c>
      <c r="P217" s="10" t="e">
        <f>数据!#REF!/数据!#REF!</f>
        <v>#REF!</v>
      </c>
      <c r="Q217" s="2" t="e">
        <f t="shared" si="14"/>
        <v>#REF!</v>
      </c>
      <c r="R217" s="2" t="e">
        <f t="shared" si="15"/>
        <v>#REF!</v>
      </c>
      <c r="S217" s="2" t="e">
        <f t="shared" si="16"/>
        <v>#REF!</v>
      </c>
    </row>
    <row r="218" spans="1:19" x14ac:dyDescent="0.15">
      <c r="A218" s="8">
        <f>数据!A221</f>
        <v>42766</v>
      </c>
      <c r="B218" s="3">
        <f>1/数据!E220</f>
        <v>4.6529806994360592E-4</v>
      </c>
      <c r="C218" s="3" t="e">
        <f>0.01*数据!#REF!</f>
        <v>#REF!</v>
      </c>
      <c r="D218" s="3" t="e">
        <f>数据!#REF!</f>
        <v>#REF!</v>
      </c>
      <c r="E218" s="3" t="e">
        <f>数据!#REF!*0.01</f>
        <v>#REF!</v>
      </c>
      <c r="F218" s="3" t="e">
        <f>B218-C218</f>
        <v>#REF!</v>
      </c>
      <c r="G218" s="2" t="e">
        <f>数据!#REF!/数据!#REF!</f>
        <v>#REF!</v>
      </c>
      <c r="H218" s="9" t="e">
        <f>VLOOKUP(A217,#REF!,COLUMN(#REF!))</f>
        <v>#REF!</v>
      </c>
      <c r="I218" s="3" t="e">
        <f>数据!#REF!*0.01</f>
        <v>#REF!</v>
      </c>
      <c r="J218" s="6" t="e">
        <f>I218-C218</f>
        <v>#REF!</v>
      </c>
      <c r="K218" s="2" t="e">
        <f>CORREL(#REF!,数据!#REF!)</f>
        <v>#REF!</v>
      </c>
      <c r="L218" t="e">
        <f>CORREL(#REF!,数据!#REF!)</f>
        <v>#REF!</v>
      </c>
      <c r="N218" s="10" t="e">
        <f>数据!B220/数据!#REF!</f>
        <v>#REF!</v>
      </c>
      <c r="O218" s="10" t="e">
        <f>数据!C220/数据!#REF!</f>
        <v>#REF!</v>
      </c>
      <c r="P218" s="10" t="e">
        <f>数据!#REF!/数据!#REF!</f>
        <v>#REF!</v>
      </c>
      <c r="Q218" s="2" t="e">
        <f t="shared" si="14"/>
        <v>#REF!</v>
      </c>
      <c r="R218" s="2" t="e">
        <f t="shared" si="15"/>
        <v>#REF!</v>
      </c>
      <c r="S218" s="2" t="e">
        <f t="shared" si="16"/>
        <v>#REF!</v>
      </c>
    </row>
    <row r="219" spans="1:19" x14ac:dyDescent="0.15">
      <c r="A219" s="8">
        <f>数据!A222</f>
        <v>42794</v>
      </c>
      <c r="B219" s="5" t="e">
        <f>1/VLOOKUP($A219,#REF!,COLUMN(#REF!))</f>
        <v>#REF!</v>
      </c>
      <c r="C219" s="5" t="e">
        <f>VLOOKUP($A219,#REF!,COLUMN(#REF!))*0.01</f>
        <v>#REF!</v>
      </c>
      <c r="D219" s="5" t="e">
        <f>D218</f>
        <v>#REF!</v>
      </c>
      <c r="E219" s="5" t="e">
        <f>VLOOKUP($A219,#REF!,COLUMN(#REF!))*0.01</f>
        <v>#REF!</v>
      </c>
      <c r="F219" s="3" t="e">
        <f>B219-C219</f>
        <v>#REF!</v>
      </c>
      <c r="G219" s="2" t="e">
        <f>数据!#REF!/数据!#REF!</f>
        <v>#REF!</v>
      </c>
      <c r="H219" s="9" t="e">
        <f>VLOOKUP(A218,#REF!,COLUMN(#REF!))</f>
        <v>#REF!</v>
      </c>
      <c r="I219" s="3" t="e">
        <f>数据!#REF!*0.01</f>
        <v>#REF!</v>
      </c>
      <c r="J219" s="6" t="e">
        <f>I219-C219</f>
        <v>#REF!</v>
      </c>
      <c r="K219" s="2" t="e">
        <f>CORREL(#REF!,数据!#REF!)</f>
        <v>#REF!</v>
      </c>
      <c r="L219" t="e">
        <f>CORREL(#REF!,数据!#REF!)</f>
        <v>#REF!</v>
      </c>
    </row>
    <row r="220" spans="1:19" x14ac:dyDescent="0.15">
      <c r="A220" s="1"/>
      <c r="B220" s="7"/>
      <c r="C220" s="7"/>
      <c r="D220" s="3"/>
    </row>
    <row r="221" spans="1:19" x14ac:dyDescent="0.15">
      <c r="A221" s="1"/>
      <c r="B221" s="7"/>
      <c r="C221" s="7"/>
      <c r="D221" s="3"/>
    </row>
    <row r="222" spans="1:19" x14ac:dyDescent="0.15">
      <c r="A222" s="1"/>
      <c r="B222" s="7"/>
      <c r="C222" s="7"/>
      <c r="D222" s="3"/>
    </row>
    <row r="223" spans="1:19" x14ac:dyDescent="0.15">
      <c r="A223" s="1"/>
      <c r="B223" s="7"/>
      <c r="C223" s="7"/>
      <c r="D223" s="3"/>
    </row>
    <row r="224" spans="1:19" x14ac:dyDescent="0.15">
      <c r="A224" s="1"/>
      <c r="B224" s="7"/>
      <c r="C224" s="7"/>
      <c r="D224" s="3"/>
    </row>
    <row r="225" spans="1:4" x14ac:dyDescent="0.15">
      <c r="A225" s="1"/>
      <c r="B225" s="7"/>
      <c r="C225" s="7"/>
      <c r="D225" s="3"/>
    </row>
    <row r="226" spans="1:4" x14ac:dyDescent="0.15">
      <c r="A226" s="1"/>
      <c r="B226" s="7"/>
      <c r="C226" s="7"/>
      <c r="D226" s="3"/>
    </row>
    <row r="227" spans="1:4" x14ac:dyDescent="0.15">
      <c r="A227" s="1"/>
      <c r="B227" s="7"/>
      <c r="C227" s="7"/>
      <c r="D227" s="3"/>
    </row>
    <row r="228" spans="1:4" x14ac:dyDescent="0.15">
      <c r="A228" s="1"/>
      <c r="B228" s="7"/>
      <c r="C228" s="7"/>
      <c r="D228" s="3"/>
    </row>
    <row r="229" spans="1:4" x14ac:dyDescent="0.15">
      <c r="A229" s="1"/>
      <c r="B229" s="7"/>
      <c r="C229" s="7"/>
      <c r="D229" s="3"/>
    </row>
    <row r="230" spans="1:4" x14ac:dyDescent="0.15">
      <c r="A230" s="1"/>
      <c r="B230" s="7"/>
      <c r="C230" s="7"/>
      <c r="D230" s="3"/>
    </row>
    <row r="231" spans="1:4" x14ac:dyDescent="0.15">
      <c r="A231" s="1"/>
      <c r="B231" s="7"/>
      <c r="C231" s="7"/>
      <c r="D231" s="3"/>
    </row>
    <row r="232" spans="1:4" x14ac:dyDescent="0.15">
      <c r="A232" s="1"/>
      <c r="B232" s="7"/>
      <c r="C232" s="7"/>
      <c r="D232" s="3"/>
    </row>
    <row r="233" spans="1:4" x14ac:dyDescent="0.15">
      <c r="A233" s="1"/>
      <c r="B233" s="7"/>
      <c r="C233" s="7"/>
      <c r="D233" s="3"/>
    </row>
    <row r="234" spans="1:4" x14ac:dyDescent="0.15">
      <c r="A234" s="1"/>
      <c r="B234" s="7"/>
      <c r="C234" s="7"/>
      <c r="D234" s="3"/>
    </row>
    <row r="235" spans="1:4" x14ac:dyDescent="0.15">
      <c r="A235" s="1"/>
      <c r="B235" s="7"/>
      <c r="C235" s="7"/>
      <c r="D235" s="3"/>
    </row>
    <row r="236" spans="1:4" x14ac:dyDescent="0.15">
      <c r="A236" s="1"/>
      <c r="B236" s="7"/>
      <c r="C236" s="7"/>
      <c r="D236" s="3"/>
    </row>
    <row r="237" spans="1:4" x14ac:dyDescent="0.15">
      <c r="A237" s="1"/>
      <c r="B237" s="7"/>
      <c r="C237" s="7"/>
      <c r="D237" s="3"/>
    </row>
    <row r="238" spans="1:4" x14ac:dyDescent="0.15">
      <c r="A238" s="1"/>
      <c r="B238" s="7"/>
      <c r="C238" s="7"/>
      <c r="D238" s="3"/>
    </row>
    <row r="239" spans="1:4" x14ac:dyDescent="0.15">
      <c r="A239" s="1"/>
      <c r="B239" s="7"/>
      <c r="C239" s="7"/>
      <c r="D239" s="3"/>
    </row>
    <row r="240" spans="1:4" x14ac:dyDescent="0.15">
      <c r="A240" s="1"/>
      <c r="B240" s="7"/>
      <c r="C240" s="7"/>
      <c r="D240" s="3"/>
    </row>
    <row r="241" spans="1:4" x14ac:dyDescent="0.15">
      <c r="A241" s="1"/>
      <c r="B241" s="7"/>
      <c r="C241" s="7"/>
      <c r="D241" s="3"/>
    </row>
    <row r="242" spans="1:4" x14ac:dyDescent="0.15">
      <c r="A242" s="1"/>
      <c r="B242" s="7"/>
      <c r="C242" s="7"/>
      <c r="D242" s="3"/>
    </row>
    <row r="243" spans="1:4" x14ac:dyDescent="0.15">
      <c r="A243" s="1"/>
      <c r="B243" s="7"/>
      <c r="C243" s="7"/>
      <c r="D243" s="3"/>
    </row>
    <row r="244" spans="1:4" x14ac:dyDescent="0.15">
      <c r="A244" s="1"/>
      <c r="B244" s="7"/>
      <c r="C244" s="7"/>
      <c r="D244" s="3"/>
    </row>
    <row r="245" spans="1:4" x14ac:dyDescent="0.15">
      <c r="A245" s="1"/>
      <c r="B245" s="7"/>
      <c r="C245" s="7"/>
      <c r="D245" s="3"/>
    </row>
    <row r="246" spans="1:4" x14ac:dyDescent="0.15">
      <c r="A246" s="1"/>
      <c r="B246" s="7"/>
      <c r="C246" s="7"/>
      <c r="D246" s="3"/>
    </row>
    <row r="247" spans="1:4" x14ac:dyDescent="0.15">
      <c r="A247" s="1"/>
      <c r="B247" s="7"/>
      <c r="C247" s="7"/>
      <c r="D247" s="3"/>
    </row>
    <row r="248" spans="1:4" x14ac:dyDescent="0.15">
      <c r="A248" s="1"/>
      <c r="B248" s="7"/>
      <c r="C248" s="7"/>
      <c r="D248" s="3"/>
    </row>
    <row r="249" spans="1:4" x14ac:dyDescent="0.15">
      <c r="A249" s="1"/>
      <c r="B249" s="7"/>
      <c r="C249" s="7"/>
      <c r="D249" s="3"/>
    </row>
    <row r="250" spans="1:4" x14ac:dyDescent="0.15">
      <c r="A250" s="1"/>
      <c r="B250" s="7"/>
      <c r="C250" s="7"/>
      <c r="D250" s="3"/>
    </row>
    <row r="251" spans="1:4" x14ac:dyDescent="0.15">
      <c r="A251" s="1"/>
      <c r="B251" s="7"/>
      <c r="C251" s="7"/>
      <c r="D251" s="3"/>
    </row>
    <row r="252" spans="1:4" x14ac:dyDescent="0.15">
      <c r="A252" s="1"/>
      <c r="B252" s="7"/>
      <c r="C252" s="7"/>
      <c r="D252" s="3"/>
    </row>
    <row r="253" spans="1:4" x14ac:dyDescent="0.15">
      <c r="A253" s="1"/>
      <c r="B253" s="7"/>
      <c r="C253" s="7"/>
      <c r="D253" s="3"/>
    </row>
    <row r="254" spans="1:4" x14ac:dyDescent="0.15">
      <c r="A254" s="1"/>
      <c r="B254" s="7"/>
      <c r="C254" s="7"/>
      <c r="D254" s="3"/>
    </row>
    <row r="255" spans="1:4" x14ac:dyDescent="0.15">
      <c r="A255" s="1"/>
      <c r="B255" s="7"/>
      <c r="C255" s="7"/>
      <c r="D255" s="3"/>
    </row>
    <row r="256" spans="1:4" x14ac:dyDescent="0.15">
      <c r="A256" s="1"/>
      <c r="B256" s="7"/>
      <c r="C256" s="7"/>
      <c r="D256" s="3"/>
    </row>
    <row r="257" spans="1:4" x14ac:dyDescent="0.15">
      <c r="A257" s="1"/>
      <c r="B257" s="7"/>
      <c r="C257" s="7"/>
      <c r="D257" s="3"/>
    </row>
    <row r="258" spans="1:4" x14ac:dyDescent="0.15">
      <c r="A258" s="1"/>
      <c r="B258" s="7"/>
      <c r="C258" s="7"/>
      <c r="D258" s="3"/>
    </row>
    <row r="259" spans="1:4" x14ac:dyDescent="0.15">
      <c r="A259" s="1"/>
      <c r="B259" s="7"/>
      <c r="C259" s="7"/>
      <c r="D259" s="3"/>
    </row>
    <row r="260" spans="1:4" x14ac:dyDescent="0.15">
      <c r="A260" s="1"/>
      <c r="B260" s="7"/>
      <c r="C260" s="7"/>
      <c r="D260" s="3"/>
    </row>
    <row r="261" spans="1:4" x14ac:dyDescent="0.15">
      <c r="A261" s="1"/>
      <c r="B261" s="7"/>
      <c r="C261" s="7"/>
      <c r="D261" s="3"/>
    </row>
    <row r="262" spans="1:4" x14ac:dyDescent="0.15">
      <c r="A262" s="1"/>
      <c r="B262" s="7"/>
      <c r="C262" s="7"/>
      <c r="D262" s="3"/>
    </row>
    <row r="263" spans="1:4" x14ac:dyDescent="0.15">
      <c r="A263" s="1"/>
      <c r="B263" s="7"/>
      <c r="C263" s="7"/>
      <c r="D263" s="3"/>
    </row>
    <row r="264" spans="1:4" x14ac:dyDescent="0.15">
      <c r="A264" s="1"/>
      <c r="B264" s="7"/>
      <c r="C264" s="7"/>
      <c r="D264" s="3"/>
    </row>
    <row r="265" spans="1:4" x14ac:dyDescent="0.15">
      <c r="A265" s="1"/>
      <c r="B265" s="7"/>
      <c r="C265" s="7"/>
      <c r="D265" s="3"/>
    </row>
    <row r="266" spans="1:4" x14ac:dyDescent="0.15">
      <c r="A266" s="1"/>
      <c r="B266" s="7"/>
      <c r="C266" s="7"/>
      <c r="D266" s="3"/>
    </row>
    <row r="267" spans="1:4" x14ac:dyDescent="0.15">
      <c r="A267" s="1"/>
      <c r="B267" s="7"/>
      <c r="C267" s="7"/>
      <c r="D267" s="3"/>
    </row>
    <row r="268" spans="1:4" x14ac:dyDescent="0.15">
      <c r="A268" s="1"/>
      <c r="B268" s="7"/>
      <c r="C268" s="7"/>
      <c r="D268" s="3"/>
    </row>
    <row r="269" spans="1:4" x14ac:dyDescent="0.15">
      <c r="A269" s="1"/>
      <c r="B269" s="7"/>
      <c r="C269" s="7"/>
      <c r="D269" s="3"/>
    </row>
    <row r="270" spans="1:4" x14ac:dyDescent="0.15">
      <c r="A270" s="1"/>
      <c r="B270" s="7"/>
      <c r="C270" s="7"/>
      <c r="D270" s="3"/>
    </row>
    <row r="271" spans="1:4" x14ac:dyDescent="0.15">
      <c r="A271" s="1"/>
      <c r="B271" s="7"/>
      <c r="C271" s="7"/>
      <c r="D271" s="3"/>
    </row>
    <row r="272" spans="1:4" x14ac:dyDescent="0.15">
      <c r="A272" s="1"/>
      <c r="B272" s="7"/>
      <c r="C272" s="7"/>
      <c r="D272" s="3"/>
    </row>
    <row r="273" spans="1:4" x14ac:dyDescent="0.15">
      <c r="A273" s="1"/>
      <c r="B273" s="7"/>
      <c r="C273" s="7"/>
      <c r="D273" s="3"/>
    </row>
    <row r="274" spans="1:4" x14ac:dyDescent="0.15">
      <c r="A274" s="1"/>
      <c r="B274" s="7"/>
      <c r="C274" s="7"/>
      <c r="D274" s="3"/>
    </row>
    <row r="275" spans="1:4" x14ac:dyDescent="0.15">
      <c r="A275" s="1"/>
      <c r="B275" s="7"/>
      <c r="C275" s="7"/>
      <c r="D275" s="3"/>
    </row>
    <row r="276" spans="1:4" x14ac:dyDescent="0.15">
      <c r="A276" s="1"/>
      <c r="B276" s="7"/>
      <c r="C276" s="7"/>
      <c r="D276" s="3"/>
    </row>
    <row r="277" spans="1:4" x14ac:dyDescent="0.15">
      <c r="A277" s="1"/>
      <c r="B277" s="7"/>
      <c r="C277" s="7"/>
      <c r="D277" s="3"/>
    </row>
    <row r="278" spans="1:4" x14ac:dyDescent="0.15">
      <c r="A278" s="1"/>
      <c r="B278" s="7"/>
      <c r="C278" s="7"/>
      <c r="D278" s="3"/>
    </row>
    <row r="279" spans="1:4" x14ac:dyDescent="0.15">
      <c r="A279" s="1"/>
      <c r="B279" s="7"/>
      <c r="C279" s="7"/>
      <c r="D279" s="3"/>
    </row>
    <row r="280" spans="1:4" x14ac:dyDescent="0.15">
      <c r="A280" s="1"/>
      <c r="B280" s="7"/>
      <c r="C280" s="7"/>
      <c r="D280" s="3"/>
    </row>
    <row r="281" spans="1:4" x14ac:dyDescent="0.15">
      <c r="A281" s="1"/>
      <c r="B281" s="7"/>
      <c r="C281" s="7"/>
      <c r="D281" s="3"/>
    </row>
    <row r="282" spans="1:4" x14ac:dyDescent="0.15">
      <c r="A282" s="1"/>
      <c r="B282" s="7"/>
      <c r="C282" s="7"/>
      <c r="D282" s="3"/>
    </row>
    <row r="283" spans="1:4" x14ac:dyDescent="0.15">
      <c r="A283" s="1"/>
      <c r="B283" s="7"/>
      <c r="C283" s="7"/>
      <c r="D283" s="3"/>
    </row>
    <row r="284" spans="1:4" x14ac:dyDescent="0.15">
      <c r="A284" s="1"/>
      <c r="B284" s="7"/>
      <c r="C284" s="7"/>
      <c r="D284" s="3"/>
    </row>
    <row r="285" spans="1:4" x14ac:dyDescent="0.15">
      <c r="A285" s="1"/>
      <c r="B285" s="7"/>
      <c r="C285" s="7"/>
      <c r="D285" s="3"/>
    </row>
    <row r="286" spans="1:4" x14ac:dyDescent="0.15">
      <c r="A286" s="1"/>
      <c r="B286" s="7"/>
      <c r="C286" s="7"/>
      <c r="D286" s="3"/>
    </row>
    <row r="287" spans="1:4" x14ac:dyDescent="0.15">
      <c r="A287" s="1"/>
      <c r="B287" s="7"/>
      <c r="C287" s="7"/>
      <c r="D287" s="3"/>
    </row>
    <row r="288" spans="1:4" x14ac:dyDescent="0.15">
      <c r="A288" s="1"/>
      <c r="B288" s="7"/>
      <c r="C288" s="7"/>
      <c r="D288" s="3"/>
    </row>
    <row r="289" spans="1:4" x14ac:dyDescent="0.15">
      <c r="A289" s="1"/>
      <c r="B289" s="7"/>
      <c r="C289" s="7"/>
      <c r="D289" s="3"/>
    </row>
    <row r="290" spans="1:4" x14ac:dyDescent="0.15">
      <c r="A290" s="1"/>
      <c r="B290" s="7"/>
      <c r="C290" s="7"/>
      <c r="D290" s="3"/>
    </row>
    <row r="291" spans="1:4" x14ac:dyDescent="0.15">
      <c r="A291" s="1"/>
      <c r="B291" s="7"/>
      <c r="C291" s="7"/>
      <c r="D291" s="3"/>
    </row>
    <row r="292" spans="1:4" x14ac:dyDescent="0.15">
      <c r="A292" s="1"/>
      <c r="B292" s="7"/>
      <c r="C292" s="7"/>
      <c r="D292" s="3"/>
    </row>
    <row r="293" spans="1:4" x14ac:dyDescent="0.15">
      <c r="A293" s="1"/>
      <c r="B293" s="7"/>
      <c r="C293" s="7"/>
      <c r="D293" s="3"/>
    </row>
    <row r="294" spans="1:4" x14ac:dyDescent="0.15">
      <c r="A294" s="1"/>
      <c r="B294" s="7"/>
      <c r="C294" s="7"/>
      <c r="D294" s="3"/>
    </row>
    <row r="295" spans="1:4" x14ac:dyDescent="0.15">
      <c r="A295" s="1"/>
      <c r="B295" s="7"/>
      <c r="C295" s="7"/>
      <c r="D295" s="3"/>
    </row>
    <row r="296" spans="1:4" x14ac:dyDescent="0.15">
      <c r="A296" s="1"/>
      <c r="B296" s="7"/>
      <c r="C296" s="7"/>
      <c r="D296" s="3"/>
    </row>
    <row r="297" spans="1:4" x14ac:dyDescent="0.15">
      <c r="A297" s="1"/>
      <c r="B297" s="7"/>
      <c r="C297" s="7"/>
      <c r="D297" s="3"/>
    </row>
    <row r="298" spans="1:4" x14ac:dyDescent="0.15">
      <c r="A298" s="1"/>
      <c r="B298" s="7"/>
      <c r="C298" s="7"/>
      <c r="D298" s="3"/>
    </row>
    <row r="299" spans="1:4" x14ac:dyDescent="0.15">
      <c r="A299" s="1"/>
      <c r="B299" s="7"/>
      <c r="C299" s="7"/>
      <c r="D299" s="3"/>
    </row>
    <row r="300" spans="1:4" x14ac:dyDescent="0.15">
      <c r="A300" s="1"/>
      <c r="B300" s="7"/>
      <c r="C300" s="7"/>
      <c r="D300" s="3"/>
    </row>
    <row r="301" spans="1:4" x14ac:dyDescent="0.15">
      <c r="A301" s="1"/>
      <c r="B301" s="7"/>
      <c r="C301" s="7"/>
      <c r="D301" s="3"/>
    </row>
    <row r="302" spans="1:4" x14ac:dyDescent="0.15">
      <c r="A302" s="1"/>
      <c r="B302" s="7"/>
      <c r="C302" s="7"/>
      <c r="D302" s="3"/>
    </row>
    <row r="303" spans="1:4" x14ac:dyDescent="0.15">
      <c r="A303" s="1"/>
      <c r="B303" s="7"/>
      <c r="C303" s="7"/>
      <c r="D303" s="3"/>
    </row>
    <row r="304" spans="1:4" x14ac:dyDescent="0.15">
      <c r="A304" s="1"/>
      <c r="B304" s="7"/>
      <c r="C304" s="7"/>
      <c r="D304" s="3"/>
    </row>
    <row r="305" spans="1:4" x14ac:dyDescent="0.15">
      <c r="A305" s="1"/>
      <c r="B305" s="7"/>
      <c r="C305" s="7"/>
      <c r="D305" s="3"/>
    </row>
    <row r="306" spans="1:4" x14ac:dyDescent="0.15">
      <c r="A306" s="1"/>
      <c r="B306" s="7"/>
      <c r="C306" s="7"/>
      <c r="D306" s="3"/>
    </row>
    <row r="307" spans="1:4" x14ac:dyDescent="0.15">
      <c r="A307" s="1"/>
      <c r="B307" s="7"/>
      <c r="C307" s="7"/>
      <c r="D307" s="3"/>
    </row>
    <row r="308" spans="1:4" x14ac:dyDescent="0.15">
      <c r="A308" s="1"/>
      <c r="B308" s="7"/>
      <c r="C308" s="7"/>
      <c r="D308" s="3"/>
    </row>
    <row r="309" spans="1:4" x14ac:dyDescent="0.15">
      <c r="A309" s="1"/>
      <c r="B309" s="7"/>
      <c r="C309" s="7"/>
      <c r="D309" s="3"/>
    </row>
    <row r="310" spans="1:4" x14ac:dyDescent="0.15">
      <c r="A310" s="1"/>
      <c r="B310" s="7"/>
      <c r="C310" s="7"/>
      <c r="D310" s="3"/>
    </row>
    <row r="311" spans="1:4" x14ac:dyDescent="0.15">
      <c r="A311" s="1"/>
      <c r="B311" s="7"/>
      <c r="C311" s="7"/>
      <c r="D311" s="3"/>
    </row>
    <row r="312" spans="1:4" x14ac:dyDescent="0.15">
      <c r="A312" s="1"/>
      <c r="B312" s="7"/>
      <c r="C312" s="7"/>
      <c r="D312" s="3"/>
    </row>
    <row r="313" spans="1:4" x14ac:dyDescent="0.15">
      <c r="A313" s="1"/>
      <c r="B313" s="7"/>
      <c r="C313" s="7"/>
      <c r="D313" s="3"/>
    </row>
    <row r="314" spans="1:4" x14ac:dyDescent="0.15">
      <c r="A314" s="1"/>
      <c r="B314" s="7"/>
      <c r="C314" s="7"/>
      <c r="D314" s="3"/>
    </row>
    <row r="315" spans="1:4" x14ac:dyDescent="0.15">
      <c r="A315" s="1"/>
      <c r="B315" s="7"/>
      <c r="C315" s="7"/>
      <c r="D315" s="3"/>
    </row>
    <row r="316" spans="1:4" x14ac:dyDescent="0.15">
      <c r="A316" s="1"/>
      <c r="B316" s="7"/>
      <c r="C316" s="7"/>
      <c r="D316" s="3"/>
    </row>
    <row r="317" spans="1:4" x14ac:dyDescent="0.15">
      <c r="A317" s="1"/>
      <c r="B317" s="7"/>
      <c r="C317" s="7"/>
      <c r="D317" s="3"/>
    </row>
    <row r="318" spans="1:4" x14ac:dyDescent="0.15">
      <c r="A318" s="1"/>
      <c r="B318" s="7"/>
      <c r="C318" s="7"/>
      <c r="D318" s="3"/>
    </row>
    <row r="319" spans="1:4" x14ac:dyDescent="0.15">
      <c r="A319" s="1"/>
      <c r="B319" s="7"/>
      <c r="C319" s="7"/>
      <c r="D319" s="3"/>
    </row>
    <row r="320" spans="1:4" x14ac:dyDescent="0.15">
      <c r="A320" s="1"/>
      <c r="B320" s="7"/>
      <c r="C320" s="7"/>
      <c r="D320" s="3"/>
    </row>
    <row r="321" spans="1:4" x14ac:dyDescent="0.15">
      <c r="A321" s="1"/>
      <c r="B321" s="7"/>
      <c r="C321" s="7"/>
      <c r="D321" s="3"/>
    </row>
    <row r="322" spans="1:4" x14ac:dyDescent="0.15">
      <c r="A322" s="1"/>
      <c r="B322" s="7"/>
      <c r="C322" s="7"/>
      <c r="D322" s="3"/>
    </row>
    <row r="323" spans="1:4" x14ac:dyDescent="0.15">
      <c r="A323" s="1"/>
      <c r="B323" s="7"/>
      <c r="C323" s="7"/>
      <c r="D323" s="3"/>
    </row>
    <row r="324" spans="1:4" x14ac:dyDescent="0.15">
      <c r="A324" s="1"/>
      <c r="B324" s="7"/>
      <c r="C324" s="7"/>
      <c r="D324" s="3"/>
    </row>
    <row r="325" spans="1:4" x14ac:dyDescent="0.15">
      <c r="A325" s="1"/>
      <c r="B325" s="7"/>
      <c r="C325" s="7"/>
      <c r="D325" s="3"/>
    </row>
    <row r="326" spans="1:4" x14ac:dyDescent="0.15">
      <c r="A326" s="1"/>
      <c r="B326" s="7"/>
      <c r="C326" s="7"/>
      <c r="D326" s="3"/>
    </row>
    <row r="327" spans="1:4" x14ac:dyDescent="0.15">
      <c r="A327" s="1"/>
      <c r="B327" s="7"/>
      <c r="C327" s="7"/>
      <c r="D327" s="3"/>
    </row>
    <row r="328" spans="1:4" x14ac:dyDescent="0.15">
      <c r="A328" s="1"/>
      <c r="B328" s="7"/>
      <c r="C328" s="7"/>
      <c r="D328" s="3"/>
    </row>
    <row r="329" spans="1:4" x14ac:dyDescent="0.15">
      <c r="A329" s="1"/>
      <c r="B329" s="7"/>
      <c r="C329" s="7"/>
      <c r="D329" s="3"/>
    </row>
    <row r="330" spans="1:4" x14ac:dyDescent="0.15">
      <c r="A330" s="1"/>
      <c r="B330" s="7"/>
      <c r="C330" s="7"/>
      <c r="D330" s="3"/>
    </row>
    <row r="331" spans="1:4" x14ac:dyDescent="0.15">
      <c r="A331" s="1"/>
      <c r="B331" s="7"/>
      <c r="C331" s="7"/>
      <c r="D331" s="3"/>
    </row>
    <row r="332" spans="1:4" x14ac:dyDescent="0.15">
      <c r="A332" s="1"/>
      <c r="B332" s="7"/>
      <c r="C332" s="7"/>
      <c r="D332" s="3"/>
    </row>
    <row r="333" spans="1:4" x14ac:dyDescent="0.15">
      <c r="A333" s="1"/>
      <c r="B333" s="7"/>
      <c r="C333" s="7"/>
      <c r="D333" s="3"/>
    </row>
    <row r="334" spans="1:4" x14ac:dyDescent="0.15">
      <c r="A334" s="1"/>
      <c r="B334" s="7"/>
      <c r="C334" s="7"/>
      <c r="D334" s="3"/>
    </row>
    <row r="335" spans="1:4" x14ac:dyDescent="0.15">
      <c r="A335" s="1"/>
      <c r="B335" s="7"/>
      <c r="C335" s="7"/>
      <c r="D335" s="3"/>
    </row>
    <row r="336" spans="1:4" x14ac:dyDescent="0.15">
      <c r="A336" s="1"/>
      <c r="B336" s="7"/>
      <c r="C336" s="7"/>
      <c r="D336" s="3"/>
    </row>
    <row r="337" spans="1:4" x14ac:dyDescent="0.15">
      <c r="A337" s="1"/>
      <c r="B337" s="7"/>
      <c r="C337" s="7"/>
      <c r="D337" s="3"/>
    </row>
    <row r="338" spans="1:4" x14ac:dyDescent="0.15">
      <c r="A338" s="1"/>
      <c r="B338" s="7"/>
      <c r="C338" s="7"/>
      <c r="D338" s="3"/>
    </row>
    <row r="339" spans="1:4" x14ac:dyDescent="0.15">
      <c r="A339" s="1"/>
      <c r="B339" s="7"/>
      <c r="C339" s="7"/>
      <c r="D339" s="3"/>
    </row>
    <row r="340" spans="1:4" x14ac:dyDescent="0.15">
      <c r="A340" s="1"/>
      <c r="B340" s="7"/>
      <c r="C340" s="7"/>
      <c r="D340" s="3"/>
    </row>
    <row r="341" spans="1:4" x14ac:dyDescent="0.15">
      <c r="A341" s="1"/>
      <c r="B341" s="7"/>
      <c r="C341" s="7"/>
      <c r="D341" s="3"/>
    </row>
    <row r="342" spans="1:4" x14ac:dyDescent="0.15">
      <c r="A342" s="1"/>
      <c r="B342" s="7"/>
      <c r="C342" s="7"/>
      <c r="D342" s="3"/>
    </row>
    <row r="343" spans="1:4" x14ac:dyDescent="0.15">
      <c r="A343" s="1"/>
      <c r="B343" s="7"/>
      <c r="C343" s="7"/>
      <c r="D343" s="3"/>
    </row>
    <row r="344" spans="1:4" x14ac:dyDescent="0.15">
      <c r="A344" s="1"/>
      <c r="B344" s="7"/>
      <c r="C344" s="7"/>
      <c r="D344" s="3"/>
    </row>
    <row r="345" spans="1:4" x14ac:dyDescent="0.15">
      <c r="A345" s="1"/>
      <c r="B345" s="7"/>
      <c r="C345" s="7"/>
      <c r="D345" s="3"/>
    </row>
    <row r="346" spans="1:4" x14ac:dyDescent="0.15">
      <c r="A346" s="1"/>
      <c r="B346" s="7"/>
      <c r="C346" s="7"/>
      <c r="D346" s="3"/>
    </row>
    <row r="347" spans="1:4" x14ac:dyDescent="0.15">
      <c r="A347" s="1"/>
      <c r="B347" s="7"/>
      <c r="C347" s="7"/>
      <c r="D347" s="3"/>
    </row>
    <row r="348" spans="1:4" x14ac:dyDescent="0.15">
      <c r="A348" s="1"/>
      <c r="B348" s="7"/>
      <c r="C348" s="7"/>
      <c r="D348" s="3"/>
    </row>
    <row r="349" spans="1:4" x14ac:dyDescent="0.15">
      <c r="A349" s="1"/>
      <c r="B349" s="7"/>
      <c r="C349" s="7"/>
      <c r="D349" s="3"/>
    </row>
    <row r="350" spans="1:4" x14ac:dyDescent="0.15">
      <c r="A350" s="1"/>
      <c r="B350" s="7"/>
      <c r="C350" s="7"/>
      <c r="D350" s="3"/>
    </row>
    <row r="351" spans="1:4" x14ac:dyDescent="0.15">
      <c r="A351" s="1"/>
      <c r="B351" s="7"/>
      <c r="C351" s="7"/>
      <c r="D351" s="3"/>
    </row>
    <row r="352" spans="1:4" x14ac:dyDescent="0.15">
      <c r="A352" s="1"/>
      <c r="B352" s="7"/>
      <c r="C352" s="7"/>
      <c r="D352" s="3"/>
    </row>
    <row r="353" spans="1:4" x14ac:dyDescent="0.15">
      <c r="A353" s="1"/>
      <c r="B353" s="7"/>
      <c r="C353" s="7"/>
      <c r="D353" s="3"/>
    </row>
    <row r="354" spans="1:4" x14ac:dyDescent="0.15">
      <c r="A354" s="1"/>
      <c r="B354" s="7"/>
      <c r="C354" s="7"/>
      <c r="D354" s="3"/>
    </row>
    <row r="355" spans="1:4" x14ac:dyDescent="0.15">
      <c r="A355" s="1"/>
      <c r="B355" s="7"/>
      <c r="C355" s="7"/>
      <c r="D355" s="3"/>
    </row>
    <row r="356" spans="1:4" x14ac:dyDescent="0.15">
      <c r="A356" s="1"/>
      <c r="B356" s="7"/>
      <c r="C356" s="7"/>
      <c r="D356" s="3"/>
    </row>
    <row r="357" spans="1:4" x14ac:dyDescent="0.15">
      <c r="A357" s="1"/>
      <c r="B357" s="7"/>
      <c r="C357" s="7"/>
      <c r="D357" s="3"/>
    </row>
    <row r="358" spans="1:4" x14ac:dyDescent="0.15">
      <c r="A358" s="1"/>
      <c r="B358" s="7"/>
      <c r="C358" s="7"/>
      <c r="D358" s="3"/>
    </row>
    <row r="359" spans="1:4" x14ac:dyDescent="0.15">
      <c r="A359" s="1"/>
      <c r="B359" s="7"/>
      <c r="C359" s="7"/>
      <c r="D359" s="3"/>
    </row>
    <row r="360" spans="1:4" x14ac:dyDescent="0.15">
      <c r="A360" s="1"/>
      <c r="B360" s="7"/>
      <c r="C360" s="7"/>
      <c r="D360" s="3"/>
    </row>
    <row r="361" spans="1:4" x14ac:dyDescent="0.15">
      <c r="A361" s="1"/>
      <c r="B361" s="7"/>
      <c r="C361" s="7"/>
      <c r="D361" s="3"/>
    </row>
    <row r="362" spans="1:4" x14ac:dyDescent="0.15">
      <c r="A362" s="1"/>
      <c r="B362" s="7"/>
      <c r="C362" s="7"/>
      <c r="D362" s="3"/>
    </row>
    <row r="363" spans="1:4" x14ac:dyDescent="0.15">
      <c r="A363" s="1"/>
      <c r="B363" s="7"/>
      <c r="C363" s="7"/>
      <c r="D363" s="3"/>
    </row>
    <row r="364" spans="1:4" x14ac:dyDescent="0.15">
      <c r="A364" s="1"/>
      <c r="B364" s="7"/>
      <c r="C364" s="7"/>
      <c r="D364" s="3"/>
    </row>
    <row r="365" spans="1:4" x14ac:dyDescent="0.15">
      <c r="A365" s="1"/>
      <c r="B365" s="7"/>
      <c r="C365" s="7"/>
      <c r="D365" s="3"/>
    </row>
    <row r="366" spans="1:4" x14ac:dyDescent="0.15">
      <c r="A366" s="1"/>
      <c r="B366" s="7"/>
      <c r="C366" s="7"/>
      <c r="D366" s="3"/>
    </row>
    <row r="367" spans="1:4" x14ac:dyDescent="0.15">
      <c r="A367" s="1"/>
      <c r="B367" s="7"/>
      <c r="C367" s="7"/>
      <c r="D367" s="3"/>
    </row>
    <row r="368" spans="1:4" x14ac:dyDescent="0.15">
      <c r="A368" s="1"/>
      <c r="B368" s="7"/>
      <c r="C368" s="7"/>
      <c r="D368" s="3"/>
    </row>
    <row r="369" spans="1:4" x14ac:dyDescent="0.15">
      <c r="A369" s="1"/>
      <c r="B369" s="7"/>
      <c r="C369" s="7"/>
      <c r="D369" s="3"/>
    </row>
    <row r="370" spans="1:4" x14ac:dyDescent="0.15">
      <c r="A370" s="1"/>
      <c r="B370" s="7"/>
      <c r="C370" s="7"/>
      <c r="D370" s="3"/>
    </row>
    <row r="371" spans="1:4" x14ac:dyDescent="0.15">
      <c r="A371" s="1"/>
      <c r="B371" s="7"/>
      <c r="C371" s="7"/>
      <c r="D371" s="3"/>
    </row>
    <row r="372" spans="1:4" x14ac:dyDescent="0.15">
      <c r="A372" s="1"/>
      <c r="B372" s="7"/>
      <c r="C372" s="7"/>
      <c r="D372" s="3"/>
    </row>
    <row r="373" spans="1:4" x14ac:dyDescent="0.15">
      <c r="A373" s="1"/>
      <c r="B373" s="7"/>
      <c r="C373" s="7"/>
      <c r="D373" s="3"/>
    </row>
    <row r="374" spans="1:4" x14ac:dyDescent="0.15">
      <c r="A374" s="1"/>
      <c r="B374" s="7"/>
      <c r="C374" s="7"/>
      <c r="D374" s="3"/>
    </row>
    <row r="375" spans="1:4" x14ac:dyDescent="0.15">
      <c r="A375" s="1"/>
      <c r="B375" s="7"/>
      <c r="C375" s="7"/>
      <c r="D375" s="3"/>
    </row>
    <row r="376" spans="1:4" x14ac:dyDescent="0.15">
      <c r="A376" s="1"/>
      <c r="B376" s="7"/>
      <c r="C376" s="7"/>
      <c r="D376" s="3"/>
    </row>
    <row r="377" spans="1:4" x14ac:dyDescent="0.15">
      <c r="A377" s="1"/>
      <c r="B377" s="7"/>
      <c r="C377" s="7"/>
      <c r="D377" s="3"/>
    </row>
    <row r="378" spans="1:4" x14ac:dyDescent="0.15">
      <c r="A378" s="1"/>
      <c r="B378" s="7"/>
      <c r="C378" s="7"/>
      <c r="D378" s="3"/>
    </row>
    <row r="379" spans="1:4" x14ac:dyDescent="0.15">
      <c r="A379" s="1"/>
      <c r="B379" s="7"/>
      <c r="C379" s="7"/>
      <c r="D379" s="3"/>
    </row>
    <row r="380" spans="1:4" x14ac:dyDescent="0.15">
      <c r="A380" s="1"/>
      <c r="B380" s="7"/>
      <c r="C380" s="7"/>
      <c r="D380" s="3"/>
    </row>
    <row r="381" spans="1:4" x14ac:dyDescent="0.15">
      <c r="A381" s="1"/>
      <c r="B381" s="7"/>
      <c r="C381" s="7"/>
      <c r="D381" s="3"/>
    </row>
    <row r="382" spans="1:4" x14ac:dyDescent="0.15">
      <c r="A382" s="1"/>
      <c r="B382" s="7"/>
      <c r="C382" s="7"/>
      <c r="D382" s="3"/>
    </row>
    <row r="383" spans="1:4" x14ac:dyDescent="0.15">
      <c r="A383" s="1"/>
      <c r="B383" s="7"/>
      <c r="C383" s="7"/>
      <c r="D383" s="3"/>
    </row>
    <row r="384" spans="1:4" x14ac:dyDescent="0.15">
      <c r="A384" s="1"/>
      <c r="B384" s="7"/>
      <c r="C384" s="7"/>
      <c r="D384" s="3"/>
    </row>
    <row r="385" spans="1:4" x14ac:dyDescent="0.15">
      <c r="A385" s="1"/>
      <c r="B385" s="7"/>
      <c r="C385" s="7"/>
      <c r="D385" s="3"/>
    </row>
    <row r="386" spans="1:4" x14ac:dyDescent="0.15">
      <c r="A386" s="1"/>
      <c r="B386" s="7"/>
      <c r="C386" s="7"/>
      <c r="D386" s="3"/>
    </row>
    <row r="387" spans="1:4" x14ac:dyDescent="0.15">
      <c r="A387" s="1"/>
      <c r="B387" s="7"/>
      <c r="C387" s="7"/>
      <c r="D387" s="3"/>
    </row>
    <row r="388" spans="1:4" x14ac:dyDescent="0.15">
      <c r="A388" s="1"/>
      <c r="B388" s="7"/>
      <c r="C388" s="7"/>
      <c r="D388" s="3"/>
    </row>
    <row r="389" spans="1:4" x14ac:dyDescent="0.15">
      <c r="A389" s="1"/>
      <c r="B389" s="7"/>
      <c r="C389" s="7"/>
      <c r="D389" s="3"/>
    </row>
    <row r="390" spans="1:4" x14ac:dyDescent="0.15">
      <c r="A390" s="1"/>
      <c r="B390" s="7"/>
      <c r="C390" s="7"/>
      <c r="D390" s="3"/>
    </row>
    <row r="391" spans="1:4" x14ac:dyDescent="0.15">
      <c r="A391" s="1"/>
      <c r="B391" s="7"/>
      <c r="C391" s="7"/>
      <c r="D391" s="3"/>
    </row>
    <row r="392" spans="1:4" x14ac:dyDescent="0.15">
      <c r="A392" s="1"/>
      <c r="B392" s="7"/>
      <c r="C392" s="7"/>
      <c r="D392" s="3"/>
    </row>
    <row r="393" spans="1:4" x14ac:dyDescent="0.15">
      <c r="A393" s="1"/>
      <c r="B393" s="7"/>
      <c r="C393" s="7"/>
      <c r="D393" s="3"/>
    </row>
    <row r="394" spans="1:4" x14ac:dyDescent="0.15">
      <c r="A394" s="1"/>
      <c r="B394" s="7"/>
      <c r="C394" s="7"/>
      <c r="D394" s="3"/>
    </row>
    <row r="395" spans="1:4" x14ac:dyDescent="0.15">
      <c r="A395" s="1"/>
      <c r="B395" s="7"/>
      <c r="C395" s="7"/>
      <c r="D395" s="3"/>
    </row>
    <row r="396" spans="1:4" x14ac:dyDescent="0.15">
      <c r="A396" s="1"/>
      <c r="B396" s="7"/>
      <c r="C396" s="7"/>
      <c r="D396" s="3"/>
    </row>
    <row r="397" spans="1:4" x14ac:dyDescent="0.15">
      <c r="A397" s="1"/>
      <c r="B397" s="7"/>
      <c r="C397" s="7"/>
      <c r="D397" s="3"/>
    </row>
    <row r="398" spans="1:4" x14ac:dyDescent="0.15">
      <c r="A398" s="1"/>
      <c r="B398" s="7"/>
      <c r="C398" s="7"/>
      <c r="D398" s="3"/>
    </row>
    <row r="399" spans="1:4" x14ac:dyDescent="0.15">
      <c r="A399" s="1"/>
      <c r="B399" s="7"/>
      <c r="C399" s="7"/>
      <c r="D399" s="3"/>
    </row>
    <row r="400" spans="1:4" x14ac:dyDescent="0.15">
      <c r="A400" s="1"/>
      <c r="B400" s="7"/>
      <c r="C400" s="7"/>
      <c r="D400" s="3"/>
    </row>
    <row r="401" spans="1:4" x14ac:dyDescent="0.15">
      <c r="A401" s="1"/>
      <c r="B401" s="7"/>
      <c r="C401" s="7"/>
      <c r="D401" s="3"/>
    </row>
    <row r="402" spans="1:4" x14ac:dyDescent="0.15">
      <c r="A402" s="1"/>
      <c r="B402" s="7"/>
      <c r="C402" s="7"/>
      <c r="D402" s="3"/>
    </row>
    <row r="403" spans="1:4" x14ac:dyDescent="0.15">
      <c r="A403" s="1"/>
      <c r="B403" s="7"/>
      <c r="C403" s="7"/>
      <c r="D403" s="3"/>
    </row>
    <row r="404" spans="1:4" x14ac:dyDescent="0.15">
      <c r="A404" s="1"/>
      <c r="B404" s="7"/>
      <c r="C404" s="7"/>
      <c r="D404" s="3"/>
    </row>
    <row r="405" spans="1:4" x14ac:dyDescent="0.15">
      <c r="A405" s="1"/>
      <c r="B405" s="7"/>
      <c r="C405" s="7"/>
      <c r="D405" s="3"/>
    </row>
    <row r="406" spans="1:4" x14ac:dyDescent="0.15">
      <c r="A406" s="1"/>
      <c r="B406" s="7"/>
      <c r="C406" s="7"/>
      <c r="D406" s="3"/>
    </row>
    <row r="407" spans="1:4" x14ac:dyDescent="0.15">
      <c r="A407" s="1"/>
      <c r="B407" s="7"/>
      <c r="C407" s="7"/>
      <c r="D407" s="3"/>
    </row>
    <row r="408" spans="1:4" x14ac:dyDescent="0.15">
      <c r="A408" s="1"/>
      <c r="B408" s="7"/>
      <c r="C408" s="7"/>
      <c r="D408" s="3"/>
    </row>
    <row r="409" spans="1:4" x14ac:dyDescent="0.15">
      <c r="A409" s="1"/>
      <c r="B409" s="7"/>
      <c r="C409" s="7"/>
      <c r="D409" s="3"/>
    </row>
    <row r="410" spans="1:4" x14ac:dyDescent="0.15">
      <c r="A410" s="1"/>
      <c r="B410" s="7"/>
      <c r="C410" s="7"/>
      <c r="D410" s="3"/>
    </row>
    <row r="411" spans="1:4" x14ac:dyDescent="0.15">
      <c r="A411" s="1"/>
      <c r="B411" s="7"/>
      <c r="C411" s="7"/>
      <c r="D411" s="3"/>
    </row>
    <row r="412" spans="1:4" x14ac:dyDescent="0.15">
      <c r="A412" s="1"/>
      <c r="B412" s="7"/>
      <c r="C412" s="7"/>
      <c r="D412" s="3"/>
    </row>
    <row r="413" spans="1:4" x14ac:dyDescent="0.15">
      <c r="A413" s="1"/>
      <c r="B413" s="7"/>
      <c r="C413" s="7"/>
      <c r="D413" s="3"/>
    </row>
    <row r="414" spans="1:4" x14ac:dyDescent="0.15">
      <c r="A414" s="1"/>
      <c r="B414" s="7"/>
      <c r="C414" s="7"/>
      <c r="D414" s="3"/>
    </row>
    <row r="415" spans="1:4" x14ac:dyDescent="0.15">
      <c r="A415" s="1"/>
      <c r="B415" s="7"/>
      <c r="C415" s="7"/>
      <c r="D415" s="3"/>
    </row>
    <row r="416" spans="1:4" x14ac:dyDescent="0.15">
      <c r="A416" s="1"/>
      <c r="B416" s="7"/>
      <c r="C416" s="7"/>
      <c r="D416" s="3"/>
    </row>
    <row r="417" spans="1:4" x14ac:dyDescent="0.15">
      <c r="A417" s="1"/>
      <c r="B417" s="7"/>
      <c r="C417" s="7"/>
      <c r="D417" s="3"/>
    </row>
    <row r="418" spans="1:4" x14ac:dyDescent="0.15">
      <c r="A418" s="1"/>
      <c r="B418" s="7"/>
      <c r="C418" s="7"/>
      <c r="D418" s="3"/>
    </row>
    <row r="419" spans="1:4" x14ac:dyDescent="0.15">
      <c r="A419" s="1"/>
      <c r="B419" s="7"/>
      <c r="C419" s="7"/>
      <c r="D419" s="3"/>
    </row>
    <row r="420" spans="1:4" x14ac:dyDescent="0.15">
      <c r="A420" s="1"/>
      <c r="B420" s="7"/>
      <c r="C420" s="7"/>
      <c r="D420" s="3"/>
    </row>
    <row r="421" spans="1:4" x14ac:dyDescent="0.15">
      <c r="A421" s="1"/>
      <c r="B421" s="7"/>
      <c r="C421" s="7"/>
      <c r="D421" s="3"/>
    </row>
    <row r="422" spans="1:4" x14ac:dyDescent="0.15">
      <c r="A422" s="1"/>
      <c r="B422" s="7"/>
      <c r="C422" s="7"/>
      <c r="D422" s="3"/>
    </row>
    <row r="423" spans="1:4" x14ac:dyDescent="0.15">
      <c r="A423" s="1"/>
      <c r="B423" s="7"/>
      <c r="C423" s="7"/>
      <c r="D423" s="3"/>
    </row>
    <row r="424" spans="1:4" x14ac:dyDescent="0.15">
      <c r="A424" s="1"/>
      <c r="B424" s="7"/>
      <c r="C424" s="7"/>
      <c r="D424" s="3"/>
    </row>
    <row r="425" spans="1:4" x14ac:dyDescent="0.15">
      <c r="A425" s="1"/>
      <c r="B425" s="7"/>
      <c r="C425" s="7"/>
      <c r="D425" s="3"/>
    </row>
    <row r="426" spans="1:4" x14ac:dyDescent="0.15">
      <c r="A426" s="1"/>
      <c r="B426" s="7"/>
      <c r="C426" s="7"/>
      <c r="D426" s="3"/>
    </row>
    <row r="427" spans="1:4" x14ac:dyDescent="0.15">
      <c r="A427" s="1"/>
      <c r="B427" s="7"/>
      <c r="C427" s="7"/>
      <c r="D427" s="3"/>
    </row>
    <row r="428" spans="1:4" x14ac:dyDescent="0.15">
      <c r="A428" s="1"/>
      <c r="B428" s="7"/>
      <c r="C428" s="7"/>
      <c r="D428" s="3"/>
    </row>
    <row r="429" spans="1:4" x14ac:dyDescent="0.15">
      <c r="A429" s="1"/>
      <c r="B429" s="7"/>
      <c r="C429" s="7"/>
      <c r="D429" s="3"/>
    </row>
    <row r="430" spans="1:4" x14ac:dyDescent="0.15">
      <c r="A430" s="1"/>
      <c r="B430" s="7"/>
      <c r="C430" s="7"/>
      <c r="D430" s="3"/>
    </row>
    <row r="431" spans="1:4" x14ac:dyDescent="0.15">
      <c r="A431" s="1"/>
      <c r="B431" s="7"/>
      <c r="C431" s="7"/>
      <c r="D431" s="3"/>
    </row>
    <row r="432" spans="1:4" x14ac:dyDescent="0.15">
      <c r="A432" s="1"/>
      <c r="B432" s="7"/>
      <c r="C432" s="7"/>
      <c r="D432" s="3"/>
    </row>
    <row r="433" spans="1:4" x14ac:dyDescent="0.15">
      <c r="A433" s="1"/>
      <c r="B433" s="7"/>
      <c r="C433" s="7"/>
      <c r="D433" s="3"/>
    </row>
    <row r="434" spans="1:4" x14ac:dyDescent="0.15">
      <c r="A434" s="1"/>
      <c r="B434" s="7"/>
      <c r="C434" s="7"/>
      <c r="D434" s="3"/>
    </row>
    <row r="435" spans="1:4" x14ac:dyDescent="0.15">
      <c r="A435" s="1"/>
      <c r="B435" s="7"/>
      <c r="C435" s="7"/>
      <c r="D435" s="3"/>
    </row>
    <row r="436" spans="1:4" x14ac:dyDescent="0.15">
      <c r="A436" s="1"/>
      <c r="B436" s="7"/>
      <c r="C436" s="7"/>
      <c r="D436" s="3"/>
    </row>
    <row r="437" spans="1:4" x14ac:dyDescent="0.15">
      <c r="A437" s="1"/>
      <c r="B437" s="7"/>
      <c r="C437" s="7"/>
      <c r="D437" s="3"/>
    </row>
    <row r="438" spans="1:4" x14ac:dyDescent="0.15">
      <c r="A438" s="1"/>
      <c r="B438" s="7"/>
      <c r="C438" s="7"/>
      <c r="D438" s="3"/>
    </row>
    <row r="439" spans="1:4" x14ac:dyDescent="0.15">
      <c r="A439" s="1"/>
      <c r="B439" s="7"/>
      <c r="C439" s="7"/>
      <c r="D439" s="3"/>
    </row>
    <row r="440" spans="1:4" x14ac:dyDescent="0.15">
      <c r="A440" s="1"/>
      <c r="B440" s="7"/>
      <c r="C440" s="7"/>
      <c r="D440" s="3"/>
    </row>
    <row r="441" spans="1:4" x14ac:dyDescent="0.15">
      <c r="A441" s="1"/>
      <c r="B441" s="7"/>
      <c r="C441" s="7"/>
      <c r="D441" s="3"/>
    </row>
    <row r="442" spans="1:4" x14ac:dyDescent="0.15">
      <c r="A442" s="1"/>
      <c r="B442" s="7"/>
      <c r="C442" s="7"/>
      <c r="D442" s="3"/>
    </row>
    <row r="443" spans="1:4" x14ac:dyDescent="0.15">
      <c r="A443" s="1"/>
      <c r="B443" s="7"/>
      <c r="C443" s="7"/>
      <c r="D443" s="3"/>
    </row>
    <row r="444" spans="1:4" x14ac:dyDescent="0.15">
      <c r="A444" s="1"/>
      <c r="B444" s="7"/>
      <c r="C444" s="7"/>
      <c r="D444" s="3"/>
    </row>
    <row r="445" spans="1:4" x14ac:dyDescent="0.15">
      <c r="A445" s="1"/>
      <c r="B445" s="7"/>
      <c r="C445" s="7"/>
      <c r="D445" s="3"/>
    </row>
    <row r="446" spans="1:4" x14ac:dyDescent="0.15">
      <c r="A446" s="1"/>
      <c r="B446" s="7"/>
      <c r="C446" s="7"/>
      <c r="D446" s="3"/>
    </row>
    <row r="447" spans="1:4" x14ac:dyDescent="0.15">
      <c r="A447" s="1"/>
      <c r="B447" s="7"/>
      <c r="C447" s="7"/>
      <c r="D447" s="3"/>
    </row>
    <row r="448" spans="1:4" x14ac:dyDescent="0.15">
      <c r="A448" s="1"/>
      <c r="B448" s="7"/>
      <c r="C448" s="7"/>
      <c r="D448" s="3"/>
    </row>
    <row r="449" spans="1:4" x14ac:dyDescent="0.15">
      <c r="A449" s="1"/>
      <c r="B449" s="7"/>
      <c r="C449" s="7"/>
      <c r="D449" s="3"/>
    </row>
    <row r="450" spans="1:4" x14ac:dyDescent="0.15">
      <c r="A450" s="1"/>
      <c r="B450" s="7"/>
      <c r="C450" s="7"/>
      <c r="D450" s="3"/>
    </row>
    <row r="451" spans="1:4" x14ac:dyDescent="0.15">
      <c r="A451" s="1"/>
      <c r="B451" s="7"/>
      <c r="C451" s="7"/>
      <c r="D451" s="3"/>
    </row>
    <row r="452" spans="1:4" x14ac:dyDescent="0.15">
      <c r="A452" s="1"/>
      <c r="B452" s="7"/>
      <c r="C452" s="7"/>
      <c r="D452" s="3"/>
    </row>
    <row r="453" spans="1:4" x14ac:dyDescent="0.15">
      <c r="A453" s="1"/>
      <c r="B453" s="7"/>
      <c r="C453" s="7"/>
      <c r="D453" s="3"/>
    </row>
    <row r="454" spans="1:4" x14ac:dyDescent="0.15">
      <c r="A454" s="1"/>
      <c r="B454" s="7"/>
      <c r="C454" s="7"/>
      <c r="D454" s="3"/>
    </row>
    <row r="455" spans="1:4" x14ac:dyDescent="0.15">
      <c r="A455" s="1"/>
      <c r="B455" s="7"/>
      <c r="C455" s="7"/>
      <c r="D455" s="3"/>
    </row>
    <row r="456" spans="1:4" x14ac:dyDescent="0.15">
      <c r="A456" s="1"/>
      <c r="B456" s="7"/>
      <c r="C456" s="7"/>
      <c r="D456" s="3"/>
    </row>
    <row r="457" spans="1:4" x14ac:dyDescent="0.15">
      <c r="A457" s="1"/>
      <c r="B457" s="7"/>
      <c r="C457" s="7"/>
      <c r="D457" s="3"/>
    </row>
    <row r="458" spans="1:4" x14ac:dyDescent="0.15">
      <c r="A458" s="1"/>
      <c r="B458" s="7"/>
      <c r="C458" s="7"/>
      <c r="D458" s="3"/>
    </row>
    <row r="459" spans="1:4" x14ac:dyDescent="0.15">
      <c r="A459" s="1"/>
      <c r="B459" s="7"/>
      <c r="C459" s="7"/>
      <c r="D459" s="3"/>
    </row>
    <row r="460" spans="1:4" x14ac:dyDescent="0.15">
      <c r="A460" s="1"/>
      <c r="B460" s="7"/>
      <c r="C460" s="7"/>
      <c r="D460" s="3"/>
    </row>
    <row r="461" spans="1:4" x14ac:dyDescent="0.15">
      <c r="A461" s="1"/>
      <c r="B461" s="7"/>
      <c r="C461" s="7"/>
      <c r="D461" s="3"/>
    </row>
    <row r="462" spans="1:4" x14ac:dyDescent="0.15">
      <c r="A462" s="1"/>
      <c r="B462" s="7"/>
      <c r="C462" s="7"/>
      <c r="D462" s="3"/>
    </row>
    <row r="463" spans="1:4" x14ac:dyDescent="0.15">
      <c r="A463" s="1"/>
      <c r="B463" s="7"/>
      <c r="C463" s="7"/>
      <c r="D463" s="3"/>
    </row>
    <row r="464" spans="1:4" x14ac:dyDescent="0.15">
      <c r="A464" s="1"/>
      <c r="B464" s="7"/>
      <c r="C464" s="7"/>
      <c r="D464" s="3"/>
    </row>
    <row r="465" spans="1:4" x14ac:dyDescent="0.15">
      <c r="A465" s="1"/>
      <c r="B465" s="7"/>
      <c r="C465" s="7"/>
      <c r="D465" s="3"/>
    </row>
    <row r="466" spans="1:4" x14ac:dyDescent="0.15">
      <c r="A466" s="1"/>
      <c r="B466" s="7"/>
      <c r="C466" s="7"/>
      <c r="D466" s="3"/>
    </row>
    <row r="467" spans="1:4" x14ac:dyDescent="0.15">
      <c r="A467" s="1"/>
      <c r="B467" s="7"/>
      <c r="C467" s="7"/>
      <c r="D467" s="3"/>
    </row>
    <row r="468" spans="1:4" x14ac:dyDescent="0.15">
      <c r="A468" s="1"/>
      <c r="B468" s="7"/>
      <c r="C468" s="7"/>
      <c r="D468" s="3"/>
    </row>
    <row r="469" spans="1:4" x14ac:dyDescent="0.15">
      <c r="A469" s="1"/>
      <c r="B469" s="7"/>
      <c r="C469" s="7"/>
      <c r="D469" s="3"/>
    </row>
    <row r="470" spans="1:4" x14ac:dyDescent="0.15">
      <c r="A470" s="1"/>
      <c r="B470" s="7"/>
      <c r="C470" s="7"/>
      <c r="D470" s="3"/>
    </row>
    <row r="471" spans="1:4" x14ac:dyDescent="0.15">
      <c r="A471" s="1"/>
      <c r="B471" s="7"/>
      <c r="C471" s="7"/>
      <c r="D471" s="3"/>
    </row>
    <row r="472" spans="1:4" x14ac:dyDescent="0.15">
      <c r="A472" s="1"/>
      <c r="B472" s="7"/>
      <c r="C472" s="7"/>
      <c r="D472" s="3"/>
    </row>
    <row r="473" spans="1:4" x14ac:dyDescent="0.15">
      <c r="A473" s="1"/>
      <c r="B473" s="7"/>
      <c r="C473" s="7"/>
      <c r="D473" s="3"/>
    </row>
    <row r="474" spans="1:4" x14ac:dyDescent="0.15">
      <c r="A474" s="1"/>
      <c r="B474" s="7"/>
      <c r="C474" s="7"/>
      <c r="D474" s="3"/>
    </row>
    <row r="475" spans="1:4" x14ac:dyDescent="0.15">
      <c r="A475" s="1"/>
      <c r="B475" s="7"/>
      <c r="C475" s="7"/>
      <c r="D475" s="3"/>
    </row>
    <row r="476" spans="1:4" x14ac:dyDescent="0.15">
      <c r="A476" s="1"/>
      <c r="B476" s="7"/>
      <c r="C476" s="7"/>
      <c r="D476" s="3"/>
    </row>
    <row r="477" spans="1:4" x14ac:dyDescent="0.15">
      <c r="A477" s="1"/>
      <c r="B477" s="7"/>
      <c r="C477" s="7"/>
      <c r="D477" s="3"/>
    </row>
    <row r="478" spans="1:4" x14ac:dyDescent="0.15">
      <c r="A478" s="1"/>
      <c r="B478" s="7"/>
      <c r="C478" s="7"/>
      <c r="D478" s="3"/>
    </row>
    <row r="479" spans="1:4" x14ac:dyDescent="0.15">
      <c r="A479" s="1"/>
      <c r="B479" s="7"/>
      <c r="C479" s="7"/>
      <c r="D479" s="3"/>
    </row>
    <row r="480" spans="1:4" x14ac:dyDescent="0.15">
      <c r="A480" s="1"/>
      <c r="B480" s="7"/>
      <c r="C480" s="7"/>
      <c r="D480" s="3"/>
    </row>
    <row r="481" spans="1:4" x14ac:dyDescent="0.15">
      <c r="A481" s="1"/>
      <c r="B481" s="7"/>
      <c r="C481" s="7"/>
      <c r="D481" s="3"/>
    </row>
    <row r="482" spans="1:4" x14ac:dyDescent="0.15">
      <c r="A482" s="1"/>
      <c r="B482" s="7"/>
      <c r="C482" s="7"/>
      <c r="D482" s="3"/>
    </row>
    <row r="483" spans="1:4" x14ac:dyDescent="0.15">
      <c r="A483" s="1"/>
      <c r="B483" s="7"/>
      <c r="C483" s="7"/>
      <c r="D483" s="3"/>
    </row>
    <row r="484" spans="1:4" x14ac:dyDescent="0.15">
      <c r="A484" s="1"/>
      <c r="B484" s="7"/>
      <c r="C484" s="7"/>
      <c r="D484" s="3"/>
    </row>
    <row r="485" spans="1:4" x14ac:dyDescent="0.15">
      <c r="A485" s="1"/>
      <c r="B485" s="7"/>
      <c r="C485" s="7"/>
      <c r="D485" s="3"/>
    </row>
    <row r="486" spans="1:4" x14ac:dyDescent="0.15">
      <c r="A486" s="1"/>
      <c r="B486" s="7"/>
      <c r="C486" s="7"/>
      <c r="D486" s="3"/>
    </row>
    <row r="487" spans="1:4" x14ac:dyDescent="0.15">
      <c r="A487" s="1"/>
      <c r="B487" s="7"/>
      <c r="C487" s="7"/>
      <c r="D487" s="3"/>
    </row>
    <row r="488" spans="1:4" x14ac:dyDescent="0.15">
      <c r="A488" s="1"/>
      <c r="B488" s="7"/>
      <c r="C488" s="7"/>
      <c r="D488" s="3"/>
    </row>
    <row r="489" spans="1:4" x14ac:dyDescent="0.15">
      <c r="A489" s="1"/>
      <c r="B489" s="7"/>
      <c r="C489" s="7"/>
      <c r="D489" s="3"/>
    </row>
    <row r="490" spans="1:4" x14ac:dyDescent="0.15">
      <c r="A490" s="1"/>
      <c r="B490" s="7"/>
      <c r="C490" s="7"/>
      <c r="D490" s="3"/>
    </row>
    <row r="491" spans="1:4" x14ac:dyDescent="0.15">
      <c r="A491" s="1"/>
      <c r="B491" s="7"/>
      <c r="C491" s="7"/>
      <c r="D491" s="3"/>
    </row>
    <row r="492" spans="1:4" x14ac:dyDescent="0.15">
      <c r="A492" s="1"/>
      <c r="B492" s="7"/>
      <c r="C492" s="7"/>
      <c r="D492" s="3"/>
    </row>
    <row r="493" spans="1:4" x14ac:dyDescent="0.15">
      <c r="A493" s="1"/>
      <c r="B493" s="7"/>
      <c r="C493" s="7"/>
      <c r="D493" s="3"/>
    </row>
    <row r="494" spans="1:4" x14ac:dyDescent="0.15">
      <c r="A494" s="1"/>
      <c r="B494" s="7"/>
      <c r="C494" s="7"/>
      <c r="D494" s="3"/>
    </row>
    <row r="495" spans="1:4" x14ac:dyDescent="0.15">
      <c r="A495" s="1"/>
      <c r="B495" s="7"/>
      <c r="C495" s="7"/>
      <c r="D495" s="3"/>
    </row>
    <row r="496" spans="1:4" x14ac:dyDescent="0.15">
      <c r="A496" s="1"/>
      <c r="B496" s="7"/>
      <c r="C496" s="7"/>
      <c r="D496" s="3"/>
    </row>
    <row r="497" spans="1:4" x14ac:dyDescent="0.15">
      <c r="A497" s="1"/>
      <c r="B497" s="7"/>
      <c r="C497" s="7"/>
      <c r="D497" s="3"/>
    </row>
    <row r="498" spans="1:4" x14ac:dyDescent="0.15">
      <c r="A498" s="1"/>
      <c r="B498" s="7"/>
      <c r="C498" s="7"/>
      <c r="D498" s="3"/>
    </row>
    <row r="499" spans="1:4" x14ac:dyDescent="0.15">
      <c r="A499" s="1"/>
      <c r="B499" s="7"/>
      <c r="C499" s="7"/>
      <c r="D499" s="3"/>
    </row>
    <row r="500" spans="1:4" x14ac:dyDescent="0.15">
      <c r="A500" s="1"/>
      <c r="B500" s="7"/>
      <c r="C500" s="7"/>
      <c r="D500" s="3"/>
    </row>
    <row r="501" spans="1:4" x14ac:dyDescent="0.15">
      <c r="A501" s="1"/>
      <c r="B501" s="7"/>
      <c r="C501" s="7"/>
      <c r="D501" s="3"/>
    </row>
    <row r="502" spans="1:4" x14ac:dyDescent="0.15">
      <c r="A502" s="1"/>
      <c r="B502" s="7"/>
      <c r="C502" s="7"/>
      <c r="D502" s="3"/>
    </row>
    <row r="503" spans="1:4" x14ac:dyDescent="0.15">
      <c r="A503" s="1"/>
      <c r="B503" s="7"/>
      <c r="C503" s="7"/>
      <c r="D503" s="3"/>
    </row>
    <row r="504" spans="1:4" x14ac:dyDescent="0.15">
      <c r="A504" s="1"/>
      <c r="B504" s="7"/>
      <c r="C504" s="7"/>
      <c r="D504" s="3"/>
    </row>
    <row r="505" spans="1:4" x14ac:dyDescent="0.15">
      <c r="A505" s="1"/>
      <c r="B505" s="7"/>
      <c r="C505" s="7"/>
      <c r="D505" s="3"/>
    </row>
    <row r="506" spans="1:4" x14ac:dyDescent="0.15">
      <c r="A506" s="1"/>
      <c r="B506" s="7"/>
      <c r="C506" s="7"/>
      <c r="D506" s="3"/>
    </row>
    <row r="507" spans="1:4" x14ac:dyDescent="0.15">
      <c r="A507" s="1"/>
      <c r="B507" s="7"/>
      <c r="C507" s="7"/>
      <c r="D507" s="3"/>
    </row>
    <row r="508" spans="1:4" x14ac:dyDescent="0.15">
      <c r="A508" s="1"/>
      <c r="B508" s="7"/>
      <c r="C508" s="7"/>
      <c r="D508" s="3"/>
    </row>
    <row r="509" spans="1:4" x14ac:dyDescent="0.15">
      <c r="A509" s="1"/>
      <c r="B509" s="7"/>
      <c r="C509" s="7"/>
      <c r="D509" s="3"/>
    </row>
    <row r="510" spans="1:4" x14ac:dyDescent="0.15">
      <c r="A510" s="1"/>
      <c r="B510" s="7"/>
      <c r="C510" s="7"/>
      <c r="D510" s="3"/>
    </row>
    <row r="511" spans="1:4" x14ac:dyDescent="0.15">
      <c r="A511" s="1"/>
      <c r="B511" s="7"/>
      <c r="C511" s="7"/>
      <c r="D511" s="3"/>
    </row>
    <row r="512" spans="1:4" x14ac:dyDescent="0.15">
      <c r="A512" s="1"/>
      <c r="B512" s="7"/>
      <c r="C512" s="7"/>
      <c r="D512" s="3"/>
    </row>
    <row r="513" spans="1:4" x14ac:dyDescent="0.15">
      <c r="A513" s="1"/>
      <c r="B513" s="7"/>
      <c r="C513" s="7"/>
      <c r="D513" s="3"/>
    </row>
    <row r="514" spans="1:4" x14ac:dyDescent="0.15">
      <c r="A514" s="1"/>
      <c r="B514" s="7"/>
      <c r="C514" s="7"/>
      <c r="D514" s="3"/>
    </row>
    <row r="515" spans="1:4" x14ac:dyDescent="0.15">
      <c r="A515" s="1"/>
      <c r="B515" s="7"/>
      <c r="C515" s="7"/>
      <c r="D515" s="3"/>
    </row>
    <row r="516" spans="1:4" x14ac:dyDescent="0.15">
      <c r="A516" s="1"/>
      <c r="B516" s="7"/>
      <c r="C516" s="7"/>
      <c r="D516" s="3"/>
    </row>
    <row r="517" spans="1:4" x14ac:dyDescent="0.15">
      <c r="A517" s="1"/>
      <c r="B517" s="7"/>
      <c r="C517" s="7"/>
      <c r="D517" s="3"/>
    </row>
    <row r="518" spans="1:4" x14ac:dyDescent="0.15">
      <c r="A518" s="1"/>
      <c r="B518" s="7"/>
      <c r="C518" s="7"/>
      <c r="D518" s="3"/>
    </row>
    <row r="519" spans="1:4" x14ac:dyDescent="0.15">
      <c r="A519" s="1"/>
      <c r="B519" s="7"/>
      <c r="C519" s="7"/>
      <c r="D519" s="3"/>
    </row>
    <row r="520" spans="1:4" x14ac:dyDescent="0.15">
      <c r="A520" s="1"/>
      <c r="B520" s="7"/>
      <c r="C520" s="7"/>
      <c r="D520" s="3"/>
    </row>
    <row r="521" spans="1:4" x14ac:dyDescent="0.15">
      <c r="A521" s="1"/>
      <c r="B521" s="7"/>
      <c r="C521" s="7"/>
      <c r="D521" s="3"/>
    </row>
    <row r="522" spans="1:4" x14ac:dyDescent="0.15">
      <c r="A522" s="1"/>
      <c r="B522" s="7"/>
      <c r="C522" s="7"/>
      <c r="D522" s="3"/>
    </row>
    <row r="523" spans="1:4" x14ac:dyDescent="0.15">
      <c r="A523" s="1"/>
      <c r="B523" s="7"/>
      <c r="C523" s="7"/>
      <c r="D523" s="3"/>
    </row>
    <row r="524" spans="1:4" x14ac:dyDescent="0.15">
      <c r="A524" s="1"/>
      <c r="B524" s="7"/>
      <c r="C524" s="7"/>
      <c r="D524" s="3"/>
    </row>
    <row r="525" spans="1:4" x14ac:dyDescent="0.15">
      <c r="A525" s="1"/>
      <c r="B525" s="7"/>
      <c r="C525" s="7"/>
      <c r="D525" s="3"/>
    </row>
    <row r="526" spans="1:4" x14ac:dyDescent="0.15">
      <c r="A526" s="1"/>
      <c r="B526" s="7"/>
      <c r="C526" s="7"/>
      <c r="D526" s="3"/>
    </row>
    <row r="527" spans="1:4" x14ac:dyDescent="0.15">
      <c r="A527" s="1"/>
      <c r="B527" s="7"/>
      <c r="C527" s="7"/>
      <c r="D527" s="3"/>
    </row>
    <row r="528" spans="1:4" x14ac:dyDescent="0.15">
      <c r="A528" s="1"/>
      <c r="B528" s="7"/>
      <c r="C528" s="7"/>
      <c r="D528" s="3"/>
    </row>
    <row r="529" spans="1:4" x14ac:dyDescent="0.15">
      <c r="A529" s="1"/>
      <c r="B529" s="7"/>
      <c r="C529" s="7"/>
      <c r="D529" s="3"/>
    </row>
    <row r="530" spans="1:4" x14ac:dyDescent="0.15">
      <c r="A530" s="1"/>
      <c r="B530" s="7"/>
      <c r="C530" s="7"/>
      <c r="D530" s="3"/>
    </row>
    <row r="531" spans="1:4" x14ac:dyDescent="0.15">
      <c r="A531" s="1"/>
      <c r="B531" s="7"/>
      <c r="C531" s="7"/>
      <c r="D531" s="3"/>
    </row>
    <row r="532" spans="1:4" x14ac:dyDescent="0.15">
      <c r="A532" s="1"/>
      <c r="B532" s="7"/>
      <c r="C532" s="7"/>
      <c r="D532" s="3"/>
    </row>
    <row r="533" spans="1:4" x14ac:dyDescent="0.15">
      <c r="A533" s="1"/>
      <c r="B533" s="7"/>
      <c r="C533" s="7"/>
      <c r="D533" s="3"/>
    </row>
    <row r="534" spans="1:4" x14ac:dyDescent="0.15">
      <c r="A534" s="1"/>
      <c r="B534" s="7"/>
      <c r="C534" s="7"/>
      <c r="D534" s="3"/>
    </row>
    <row r="535" spans="1:4" x14ac:dyDescent="0.15">
      <c r="A535" s="1"/>
      <c r="B535" s="7"/>
      <c r="C535" s="7"/>
      <c r="D535" s="3"/>
    </row>
    <row r="536" spans="1:4" x14ac:dyDescent="0.15">
      <c r="A536" s="1"/>
      <c r="B536" s="7"/>
      <c r="C536" s="7"/>
      <c r="D536" s="3"/>
    </row>
    <row r="537" spans="1:4" x14ac:dyDescent="0.15">
      <c r="A537" s="1"/>
      <c r="B537" s="7"/>
      <c r="C537" s="7"/>
      <c r="D537" s="3"/>
    </row>
    <row r="538" spans="1:4" x14ac:dyDescent="0.15">
      <c r="A538" s="1"/>
      <c r="B538" s="7"/>
      <c r="C538" s="7"/>
      <c r="D538" s="3"/>
    </row>
    <row r="539" spans="1:4" x14ac:dyDescent="0.15">
      <c r="A539" s="1"/>
      <c r="B539" s="7"/>
      <c r="C539" s="7"/>
      <c r="D539" s="3"/>
    </row>
    <row r="540" spans="1:4" x14ac:dyDescent="0.15">
      <c r="A540" s="1"/>
      <c r="B540" s="7"/>
      <c r="C540" s="7"/>
      <c r="D540" s="3"/>
    </row>
    <row r="541" spans="1:4" x14ac:dyDescent="0.15">
      <c r="A541" s="1"/>
      <c r="B541" s="7"/>
      <c r="C541" s="7"/>
      <c r="D541" s="3"/>
    </row>
    <row r="542" spans="1:4" x14ac:dyDescent="0.15">
      <c r="A542" s="1"/>
      <c r="B542" s="7"/>
      <c r="C542" s="7"/>
      <c r="D542" s="3"/>
    </row>
    <row r="543" spans="1:4" x14ac:dyDescent="0.15">
      <c r="A543" s="1"/>
      <c r="B543" s="7"/>
      <c r="C543" s="7"/>
      <c r="D543" s="3"/>
    </row>
    <row r="544" spans="1:4" x14ac:dyDescent="0.15">
      <c r="A544" s="1"/>
      <c r="B544" s="7"/>
      <c r="C544" s="7"/>
      <c r="D544" s="3"/>
    </row>
    <row r="545" spans="1:4" x14ac:dyDescent="0.15">
      <c r="A545" s="1"/>
      <c r="B545" s="7"/>
      <c r="C545" s="7"/>
      <c r="D545" s="3"/>
    </row>
    <row r="546" spans="1:4" x14ac:dyDescent="0.15">
      <c r="A546" s="1"/>
      <c r="B546" s="7"/>
      <c r="C546" s="7"/>
      <c r="D546" s="3"/>
    </row>
    <row r="547" spans="1:4" x14ac:dyDescent="0.15">
      <c r="A547" s="1"/>
      <c r="B547" s="7"/>
      <c r="C547" s="7"/>
      <c r="D547" s="3"/>
    </row>
    <row r="548" spans="1:4" x14ac:dyDescent="0.15">
      <c r="A548" s="1"/>
      <c r="B548" s="7"/>
      <c r="C548" s="7"/>
      <c r="D548" s="3"/>
    </row>
    <row r="549" spans="1:4" x14ac:dyDescent="0.15">
      <c r="A549" s="1"/>
      <c r="B549" s="7"/>
      <c r="C549" s="7"/>
      <c r="D549" s="3"/>
    </row>
    <row r="550" spans="1:4" x14ac:dyDescent="0.15">
      <c r="A550" s="1"/>
      <c r="B550" s="7"/>
      <c r="C550" s="7"/>
      <c r="D550" s="3"/>
    </row>
    <row r="551" spans="1:4" x14ac:dyDescent="0.15">
      <c r="A551" s="1"/>
      <c r="B551" s="7"/>
      <c r="C551" s="7"/>
      <c r="D551" s="3"/>
    </row>
    <row r="552" spans="1:4" x14ac:dyDescent="0.15">
      <c r="A552" s="1"/>
      <c r="B552" s="7"/>
      <c r="C552" s="7"/>
      <c r="D552" s="3"/>
    </row>
    <row r="553" spans="1:4" x14ac:dyDescent="0.15">
      <c r="A553" s="1"/>
      <c r="B553" s="7"/>
      <c r="C553" s="7"/>
      <c r="D553" s="3"/>
    </row>
    <row r="554" spans="1:4" x14ac:dyDescent="0.15">
      <c r="A554" s="1"/>
      <c r="B554" s="7"/>
      <c r="C554" s="7"/>
      <c r="D554" s="3"/>
    </row>
    <row r="555" spans="1:4" x14ac:dyDescent="0.15">
      <c r="A555" s="1"/>
      <c r="B555" s="7"/>
      <c r="C555" s="7"/>
      <c r="D555" s="3"/>
    </row>
    <row r="556" spans="1:4" x14ac:dyDescent="0.15">
      <c r="A556" s="1"/>
      <c r="B556" s="7"/>
      <c r="C556" s="7"/>
      <c r="D556" s="3"/>
    </row>
    <row r="557" spans="1:4" x14ac:dyDescent="0.15">
      <c r="A557" s="1"/>
      <c r="B557" s="7"/>
      <c r="C557" s="7"/>
      <c r="D557" s="3"/>
    </row>
    <row r="558" spans="1:4" x14ac:dyDescent="0.15">
      <c r="A558" s="1"/>
      <c r="B558" s="7"/>
      <c r="C558" s="7"/>
      <c r="D558" s="3"/>
    </row>
    <row r="559" spans="1:4" x14ac:dyDescent="0.15">
      <c r="A559" s="1"/>
      <c r="B559" s="7"/>
      <c r="C559" s="7"/>
      <c r="D559" s="3"/>
    </row>
    <row r="560" spans="1:4" x14ac:dyDescent="0.15">
      <c r="A560" s="1"/>
      <c r="B560" s="7"/>
      <c r="C560" s="7"/>
      <c r="D560" s="3"/>
    </row>
    <row r="561" spans="1:4" x14ac:dyDescent="0.15">
      <c r="A561" s="1"/>
      <c r="B561" s="7"/>
      <c r="C561" s="7"/>
      <c r="D561" s="3"/>
    </row>
    <row r="562" spans="1:4" x14ac:dyDescent="0.15">
      <c r="A562" s="1"/>
      <c r="B562" s="7"/>
      <c r="C562" s="7"/>
      <c r="D562" s="3"/>
    </row>
    <row r="563" spans="1:4" x14ac:dyDescent="0.15">
      <c r="A563" s="1"/>
      <c r="B563" s="7"/>
      <c r="C563" s="7"/>
      <c r="D563" s="3"/>
    </row>
    <row r="564" spans="1:4" x14ac:dyDescent="0.15">
      <c r="A564" s="1"/>
      <c r="B564" s="7"/>
      <c r="C564" s="7"/>
      <c r="D564" s="3"/>
    </row>
    <row r="565" spans="1:4" x14ac:dyDescent="0.15">
      <c r="A565" s="1"/>
      <c r="B565" s="7"/>
      <c r="C565" s="7"/>
      <c r="D565" s="3"/>
    </row>
    <row r="566" spans="1:4" x14ac:dyDescent="0.15">
      <c r="A566" s="1"/>
      <c r="B566" s="7"/>
      <c r="C566" s="7"/>
      <c r="D566" s="3"/>
    </row>
    <row r="567" spans="1:4" x14ac:dyDescent="0.15">
      <c r="A567" s="1"/>
      <c r="B567" s="7"/>
      <c r="C567" s="7"/>
      <c r="D567" s="3"/>
    </row>
    <row r="568" spans="1:4" x14ac:dyDescent="0.15">
      <c r="A568" s="1"/>
      <c r="B568" s="7"/>
      <c r="C568" s="7"/>
      <c r="D568" s="3"/>
    </row>
    <row r="569" spans="1:4" x14ac:dyDescent="0.15">
      <c r="A569" s="1"/>
      <c r="B569" s="7"/>
      <c r="C569" s="7"/>
      <c r="D569" s="3"/>
    </row>
    <row r="570" spans="1:4" x14ac:dyDescent="0.15">
      <c r="A570" s="1"/>
      <c r="B570" s="7"/>
      <c r="C570" s="7"/>
      <c r="D570" s="3"/>
    </row>
    <row r="571" spans="1:4" x14ac:dyDescent="0.15">
      <c r="A571" s="1"/>
      <c r="B571" s="7"/>
      <c r="C571" s="7"/>
      <c r="D571" s="3"/>
    </row>
    <row r="572" spans="1:4" x14ac:dyDescent="0.15">
      <c r="A572" s="1"/>
      <c r="B572" s="7"/>
      <c r="C572" s="7"/>
      <c r="D572" s="3"/>
    </row>
    <row r="573" spans="1:4" x14ac:dyDescent="0.15">
      <c r="A573" s="1"/>
      <c r="B573" s="7"/>
      <c r="C573" s="7"/>
      <c r="D573" s="3"/>
    </row>
    <row r="574" spans="1:4" x14ac:dyDescent="0.15">
      <c r="A574" s="1"/>
      <c r="B574" s="7"/>
      <c r="C574" s="7"/>
      <c r="D574" s="3"/>
    </row>
    <row r="575" spans="1:4" x14ac:dyDescent="0.15">
      <c r="A575" s="1"/>
      <c r="B575" s="7"/>
      <c r="C575" s="7"/>
      <c r="D575" s="3"/>
    </row>
    <row r="576" spans="1:4" x14ac:dyDescent="0.15">
      <c r="A576" s="1"/>
      <c r="B576" s="7"/>
      <c r="C576" s="7"/>
      <c r="D576" s="3"/>
    </row>
    <row r="577" spans="1:4" x14ac:dyDescent="0.15">
      <c r="A577" s="1"/>
      <c r="B577" s="7"/>
      <c r="C577" s="7"/>
      <c r="D577" s="3"/>
    </row>
    <row r="578" spans="1:4" x14ac:dyDescent="0.15">
      <c r="A578" s="1"/>
      <c r="B578" s="7"/>
      <c r="C578" s="7"/>
      <c r="D578" s="3"/>
    </row>
    <row r="579" spans="1:4" x14ac:dyDescent="0.15">
      <c r="A579" s="1"/>
      <c r="B579" s="7"/>
      <c r="C579" s="7"/>
      <c r="D579" s="3"/>
    </row>
    <row r="580" spans="1:4" x14ac:dyDescent="0.15">
      <c r="A580" s="1"/>
      <c r="B580" s="7"/>
      <c r="C580" s="7"/>
      <c r="D580" s="3"/>
    </row>
    <row r="581" spans="1:4" x14ac:dyDescent="0.15">
      <c r="A581" s="1"/>
      <c r="B581" s="7"/>
      <c r="C581" s="7"/>
      <c r="D581" s="3"/>
    </row>
    <row r="582" spans="1:4" x14ac:dyDescent="0.15">
      <c r="A582" s="1"/>
      <c r="B582" s="7"/>
      <c r="C582" s="7"/>
      <c r="D582" s="3"/>
    </row>
    <row r="583" spans="1:4" x14ac:dyDescent="0.15">
      <c r="A583" s="1"/>
      <c r="B583" s="7"/>
      <c r="C583" s="7"/>
      <c r="D583" s="3"/>
    </row>
    <row r="584" spans="1:4" x14ac:dyDescent="0.15">
      <c r="A584" s="1"/>
      <c r="B584" s="7"/>
      <c r="C584" s="7"/>
      <c r="D584" s="3"/>
    </row>
    <row r="585" spans="1:4" x14ac:dyDescent="0.15">
      <c r="A585" s="1"/>
      <c r="B585" s="7"/>
      <c r="C585" s="7"/>
      <c r="D585" s="3"/>
    </row>
    <row r="586" spans="1:4" x14ac:dyDescent="0.15">
      <c r="A586" s="1"/>
      <c r="B586" s="7"/>
      <c r="C586" s="7"/>
      <c r="D586" s="3"/>
    </row>
    <row r="587" spans="1:4" x14ac:dyDescent="0.15">
      <c r="A587" s="1"/>
      <c r="B587" s="7"/>
      <c r="C587" s="7"/>
      <c r="D587" s="3"/>
    </row>
    <row r="588" spans="1:4" x14ac:dyDescent="0.15">
      <c r="A588" s="1"/>
      <c r="B588" s="7"/>
      <c r="C588" s="7"/>
      <c r="D588" s="3"/>
    </row>
    <row r="589" spans="1:4" x14ac:dyDescent="0.15">
      <c r="A589" s="1"/>
      <c r="B589" s="7"/>
      <c r="C589" s="7"/>
      <c r="D589" s="3"/>
    </row>
    <row r="590" spans="1:4" x14ac:dyDescent="0.15">
      <c r="A590" s="1"/>
      <c r="B590" s="7"/>
      <c r="C590" s="7"/>
      <c r="D590" s="3"/>
    </row>
    <row r="591" spans="1:4" x14ac:dyDescent="0.15">
      <c r="A591" s="1"/>
      <c r="B591" s="7"/>
      <c r="C591" s="7"/>
      <c r="D591" s="3"/>
    </row>
    <row r="592" spans="1:4" x14ac:dyDescent="0.15">
      <c r="A592" s="1"/>
      <c r="B592" s="7"/>
      <c r="C592" s="7"/>
      <c r="D592" s="3"/>
    </row>
    <row r="593" spans="1:4" x14ac:dyDescent="0.15">
      <c r="A593" s="1"/>
      <c r="B593" s="7"/>
      <c r="C593" s="7"/>
      <c r="D593" s="3"/>
    </row>
    <row r="594" spans="1:4" x14ac:dyDescent="0.15">
      <c r="A594" s="1"/>
      <c r="B594" s="7"/>
      <c r="C594" s="7"/>
      <c r="D594" s="3"/>
    </row>
    <row r="595" spans="1:4" x14ac:dyDescent="0.15">
      <c r="A595" s="1"/>
      <c r="B595" s="7"/>
      <c r="C595" s="7"/>
      <c r="D595" s="3"/>
    </row>
    <row r="596" spans="1:4" x14ac:dyDescent="0.15">
      <c r="A596" s="1"/>
      <c r="B596" s="7"/>
      <c r="C596" s="7"/>
      <c r="D596" s="3"/>
    </row>
    <row r="597" spans="1:4" x14ac:dyDescent="0.15">
      <c r="A597" s="1"/>
      <c r="B597" s="7"/>
      <c r="C597" s="7"/>
      <c r="D597" s="3"/>
    </row>
    <row r="598" spans="1:4" x14ac:dyDescent="0.15">
      <c r="A598" s="1"/>
      <c r="B598" s="7"/>
      <c r="C598" s="7"/>
      <c r="D598" s="3"/>
    </row>
    <row r="599" spans="1:4" x14ac:dyDescent="0.15">
      <c r="A599" s="1"/>
      <c r="B599" s="7"/>
      <c r="C599" s="7"/>
      <c r="D599" s="3"/>
    </row>
    <row r="600" spans="1:4" x14ac:dyDescent="0.15">
      <c r="A600" s="1"/>
      <c r="B600" s="7"/>
      <c r="C600" s="7"/>
      <c r="D600" s="3"/>
    </row>
    <row r="601" spans="1:4" x14ac:dyDescent="0.15">
      <c r="A601" s="1"/>
      <c r="B601" s="7"/>
      <c r="C601" s="7"/>
      <c r="D601" s="3"/>
    </row>
    <row r="602" spans="1:4" x14ac:dyDescent="0.15">
      <c r="A602" s="1"/>
      <c r="B602" s="7"/>
      <c r="C602" s="7"/>
      <c r="D602" s="3"/>
    </row>
    <row r="603" spans="1:4" x14ac:dyDescent="0.15">
      <c r="A603" s="1"/>
      <c r="B603" s="7"/>
      <c r="C603" s="7"/>
      <c r="D603" s="3"/>
    </row>
    <row r="604" spans="1:4" x14ac:dyDescent="0.15">
      <c r="A604" s="1"/>
      <c r="B604" s="7"/>
      <c r="C604" s="7"/>
      <c r="D604" s="3"/>
    </row>
    <row r="605" spans="1:4" x14ac:dyDescent="0.15">
      <c r="A605" s="1"/>
      <c r="B605" s="7"/>
      <c r="C605" s="7"/>
      <c r="D605" s="3"/>
    </row>
    <row r="606" spans="1:4" x14ac:dyDescent="0.15">
      <c r="A606" s="1"/>
      <c r="B606" s="7"/>
      <c r="C606" s="7"/>
      <c r="D606" s="3"/>
    </row>
    <row r="607" spans="1:4" x14ac:dyDescent="0.15">
      <c r="A607" s="1"/>
      <c r="B607" s="7"/>
      <c r="C607" s="7"/>
      <c r="D607" s="3"/>
    </row>
    <row r="608" spans="1:4" x14ac:dyDescent="0.15">
      <c r="A608" s="1"/>
      <c r="B608" s="7"/>
      <c r="C608" s="7"/>
      <c r="D608" s="3"/>
    </row>
    <row r="609" spans="1:4" x14ac:dyDescent="0.15">
      <c r="A609" s="1"/>
      <c r="B609" s="7"/>
      <c r="C609" s="7"/>
      <c r="D609" s="3"/>
    </row>
    <row r="610" spans="1:4" x14ac:dyDescent="0.15">
      <c r="A610" s="1"/>
      <c r="B610" s="7"/>
      <c r="C610" s="7"/>
      <c r="D610" s="3"/>
    </row>
    <row r="611" spans="1:4" x14ac:dyDescent="0.15">
      <c r="A611" s="1"/>
      <c r="B611" s="7"/>
      <c r="C611" s="7"/>
      <c r="D611" s="3"/>
    </row>
    <row r="612" spans="1:4" x14ac:dyDescent="0.15">
      <c r="A612" s="1"/>
      <c r="B612" s="7"/>
      <c r="C612" s="7"/>
      <c r="D612" s="3"/>
    </row>
    <row r="613" spans="1:4" x14ac:dyDescent="0.15">
      <c r="A613" s="1"/>
      <c r="B613" s="7"/>
      <c r="C613" s="7"/>
      <c r="D613" s="3"/>
    </row>
    <row r="614" spans="1:4" x14ac:dyDescent="0.15">
      <c r="A614" s="1"/>
      <c r="B614" s="7"/>
      <c r="C614" s="7"/>
      <c r="D614" s="3"/>
    </row>
    <row r="615" spans="1:4" x14ac:dyDescent="0.15">
      <c r="A615" s="1"/>
      <c r="B615" s="7"/>
      <c r="C615" s="7"/>
      <c r="D615" s="3"/>
    </row>
    <row r="616" spans="1:4" x14ac:dyDescent="0.15">
      <c r="A616" s="1"/>
      <c r="B616" s="7"/>
      <c r="C616" s="7"/>
      <c r="D616" s="3"/>
    </row>
    <row r="617" spans="1:4" x14ac:dyDescent="0.15">
      <c r="A617" s="1"/>
      <c r="B617" s="7"/>
      <c r="C617" s="7"/>
      <c r="D617" s="3"/>
    </row>
    <row r="618" spans="1:4" x14ac:dyDescent="0.15">
      <c r="A618" s="1"/>
      <c r="B618" s="7"/>
      <c r="C618" s="7"/>
      <c r="D618" s="3"/>
    </row>
    <row r="619" spans="1:4" x14ac:dyDescent="0.15">
      <c r="A619" s="1"/>
      <c r="B619" s="7"/>
      <c r="C619" s="7"/>
      <c r="D619" s="3"/>
    </row>
    <row r="620" spans="1:4" x14ac:dyDescent="0.15">
      <c r="A620" s="1"/>
      <c r="B620" s="7"/>
      <c r="C620" s="7"/>
      <c r="D620" s="3"/>
    </row>
    <row r="621" spans="1:4" x14ac:dyDescent="0.15">
      <c r="A621" s="1"/>
      <c r="B621" s="7"/>
      <c r="C621" s="7"/>
      <c r="D621" s="3"/>
    </row>
    <row r="622" spans="1:4" x14ac:dyDescent="0.15">
      <c r="A622" s="1"/>
      <c r="B622" s="7"/>
      <c r="C622" s="7"/>
      <c r="D622" s="3"/>
    </row>
    <row r="623" spans="1:4" x14ac:dyDescent="0.15">
      <c r="A623" s="1"/>
      <c r="B623" s="7"/>
      <c r="C623" s="7"/>
      <c r="D623" s="3"/>
    </row>
    <row r="624" spans="1:4" x14ac:dyDescent="0.15">
      <c r="A624" s="1"/>
      <c r="B624" s="7"/>
      <c r="C624" s="7"/>
      <c r="D624" s="3"/>
    </row>
    <row r="625" spans="1:4" x14ac:dyDescent="0.15">
      <c r="A625" s="1"/>
      <c r="B625" s="7"/>
      <c r="C625" s="7"/>
      <c r="D625" s="3"/>
    </row>
    <row r="626" spans="1:4" x14ac:dyDescent="0.15">
      <c r="A626" s="1"/>
      <c r="B626" s="7"/>
      <c r="C626" s="7"/>
      <c r="D626" s="3"/>
    </row>
    <row r="627" spans="1:4" x14ac:dyDescent="0.15">
      <c r="A627" s="1"/>
      <c r="B627" s="7"/>
      <c r="C627" s="7"/>
      <c r="D627" s="3"/>
    </row>
    <row r="628" spans="1:4" x14ac:dyDescent="0.15">
      <c r="A628" s="1"/>
      <c r="B628" s="7"/>
      <c r="C628" s="7"/>
      <c r="D628" s="3"/>
    </row>
    <row r="629" spans="1:4" x14ac:dyDescent="0.15">
      <c r="A629" s="1"/>
      <c r="B629" s="7"/>
      <c r="C629" s="7"/>
      <c r="D629" s="3"/>
    </row>
    <row r="630" spans="1:4" x14ac:dyDescent="0.15">
      <c r="A630" s="1"/>
      <c r="B630" s="7"/>
      <c r="C630" s="7"/>
      <c r="D630" s="3"/>
    </row>
    <row r="631" spans="1:4" x14ac:dyDescent="0.15">
      <c r="A631" s="1"/>
      <c r="B631" s="7"/>
      <c r="C631" s="7"/>
      <c r="D631" s="3"/>
    </row>
    <row r="632" spans="1:4" x14ac:dyDescent="0.15">
      <c r="A632" s="1"/>
      <c r="B632" s="7"/>
      <c r="C632" s="7"/>
      <c r="D632" s="3"/>
    </row>
    <row r="633" spans="1:4" x14ac:dyDescent="0.15">
      <c r="A633" s="1"/>
      <c r="B633" s="7"/>
      <c r="C633" s="7"/>
      <c r="D633" s="3"/>
    </row>
    <row r="634" spans="1:4" x14ac:dyDescent="0.15">
      <c r="A634" s="1"/>
      <c r="B634" s="7"/>
      <c r="C634" s="7"/>
      <c r="D634" s="3"/>
    </row>
    <row r="635" spans="1:4" x14ac:dyDescent="0.15">
      <c r="A635" s="1"/>
      <c r="B635" s="7"/>
      <c r="C635" s="7"/>
      <c r="D635" s="3"/>
    </row>
    <row r="636" spans="1:4" x14ac:dyDescent="0.15">
      <c r="A636" s="1"/>
      <c r="B636" s="7"/>
      <c r="C636" s="7"/>
      <c r="D636" s="3"/>
    </row>
    <row r="637" spans="1:4" x14ac:dyDescent="0.15">
      <c r="A637" s="1"/>
      <c r="B637" s="7"/>
      <c r="C637" s="7"/>
      <c r="D637" s="3"/>
    </row>
    <row r="638" spans="1:4" x14ac:dyDescent="0.15">
      <c r="A638" s="1"/>
      <c r="B638" s="7"/>
      <c r="C638" s="7"/>
      <c r="D638" s="3"/>
    </row>
    <row r="639" spans="1:4" x14ac:dyDescent="0.15">
      <c r="A639" s="1"/>
      <c r="B639" s="7"/>
      <c r="C639" s="7"/>
      <c r="D639" s="3"/>
    </row>
    <row r="640" spans="1:4" x14ac:dyDescent="0.15">
      <c r="A640" s="1"/>
      <c r="B640" s="7"/>
      <c r="C640" s="7"/>
      <c r="D640" s="3"/>
    </row>
    <row r="641" spans="1:4" x14ac:dyDescent="0.15">
      <c r="A641" s="1"/>
      <c r="B641" s="7"/>
      <c r="C641" s="7"/>
      <c r="D641" s="3"/>
    </row>
    <row r="642" spans="1:4" x14ac:dyDescent="0.15">
      <c r="A642" s="1"/>
      <c r="B642" s="7"/>
      <c r="C642" s="7"/>
      <c r="D642" s="3"/>
    </row>
    <row r="643" spans="1:4" x14ac:dyDescent="0.15">
      <c r="A643" s="1"/>
      <c r="B643" s="7"/>
      <c r="C643" s="7"/>
      <c r="D643" s="3"/>
    </row>
    <row r="644" spans="1:4" x14ac:dyDescent="0.15">
      <c r="A644" s="1"/>
      <c r="B644" s="7"/>
      <c r="C644" s="7"/>
      <c r="D644" s="3"/>
    </row>
    <row r="645" spans="1:4" x14ac:dyDescent="0.15">
      <c r="A645" s="1"/>
      <c r="B645" s="7"/>
      <c r="C645" s="7"/>
      <c r="D645" s="3"/>
    </row>
    <row r="646" spans="1:4" x14ac:dyDescent="0.15">
      <c r="A646" s="1"/>
      <c r="B646" s="7"/>
      <c r="C646" s="7"/>
      <c r="D646" s="3"/>
    </row>
    <row r="647" spans="1:4" x14ac:dyDescent="0.15">
      <c r="A647" s="1"/>
      <c r="B647" s="7"/>
      <c r="C647" s="7"/>
      <c r="D647" s="3"/>
    </row>
    <row r="648" spans="1:4" x14ac:dyDescent="0.15">
      <c r="A648" s="1"/>
      <c r="B648" s="7"/>
      <c r="C648" s="7"/>
      <c r="D648" s="3"/>
    </row>
    <row r="649" spans="1:4" x14ac:dyDescent="0.15">
      <c r="A649" s="1"/>
      <c r="B649" s="7"/>
      <c r="C649" s="7"/>
      <c r="D649" s="3"/>
    </row>
    <row r="650" spans="1:4" x14ac:dyDescent="0.15">
      <c r="A650" s="1"/>
      <c r="B650" s="7"/>
      <c r="C650" s="7"/>
      <c r="D650" s="3"/>
    </row>
    <row r="651" spans="1:4" x14ac:dyDescent="0.15">
      <c r="A651" s="1"/>
      <c r="B651" s="7"/>
      <c r="C651" s="7"/>
      <c r="D651" s="3"/>
    </row>
    <row r="652" spans="1:4" x14ac:dyDescent="0.15">
      <c r="A652" s="1"/>
      <c r="B652" s="7"/>
      <c r="C652" s="7"/>
      <c r="D652" s="3"/>
    </row>
    <row r="653" spans="1:4" x14ac:dyDescent="0.15">
      <c r="A653" s="1"/>
      <c r="B653" s="7"/>
      <c r="C653" s="7"/>
      <c r="D653" s="3"/>
    </row>
    <row r="654" spans="1:4" x14ac:dyDescent="0.15">
      <c r="A654" s="1"/>
      <c r="B654" s="7"/>
      <c r="C654" s="7"/>
      <c r="D654" s="3"/>
    </row>
    <row r="655" spans="1:4" x14ac:dyDescent="0.15">
      <c r="A655" s="1"/>
      <c r="B655" s="7"/>
      <c r="C655" s="7"/>
      <c r="D655" s="3"/>
    </row>
    <row r="656" spans="1:4" x14ac:dyDescent="0.15">
      <c r="A656" s="1"/>
      <c r="B656" s="7"/>
      <c r="C656" s="7"/>
      <c r="D656" s="3"/>
    </row>
    <row r="657" spans="1:4" x14ac:dyDescent="0.15">
      <c r="A657" s="1"/>
      <c r="B657" s="7"/>
      <c r="C657" s="7"/>
      <c r="D657" s="3"/>
    </row>
    <row r="658" spans="1:4" x14ac:dyDescent="0.15">
      <c r="A658" s="1"/>
      <c r="B658" s="7"/>
      <c r="C658" s="7"/>
      <c r="D658" s="3"/>
    </row>
    <row r="659" spans="1:4" x14ac:dyDescent="0.15">
      <c r="A659" s="1"/>
      <c r="B659" s="7"/>
      <c r="C659" s="7"/>
      <c r="D659" s="3"/>
    </row>
    <row r="660" spans="1:4" x14ac:dyDescent="0.15">
      <c r="A660" s="1"/>
      <c r="B660" s="7"/>
      <c r="C660" s="7"/>
      <c r="D660" s="3"/>
    </row>
    <row r="661" spans="1:4" x14ac:dyDescent="0.15">
      <c r="A661" s="1"/>
      <c r="B661" s="7"/>
      <c r="C661" s="7"/>
      <c r="D661" s="3"/>
    </row>
    <row r="662" spans="1:4" x14ac:dyDescent="0.15">
      <c r="A662" s="1"/>
      <c r="B662" s="7"/>
      <c r="C662" s="7"/>
      <c r="D662" s="3"/>
    </row>
    <row r="663" spans="1:4" x14ac:dyDescent="0.15">
      <c r="A663" s="1"/>
      <c r="B663" s="7"/>
      <c r="C663" s="7"/>
      <c r="D663" s="3"/>
    </row>
    <row r="664" spans="1:4" x14ac:dyDescent="0.15">
      <c r="A664" s="1"/>
      <c r="B664" s="7"/>
      <c r="C664" s="7"/>
      <c r="D664" s="3"/>
    </row>
    <row r="665" spans="1:4" x14ac:dyDescent="0.15">
      <c r="A665" s="1"/>
      <c r="B665" s="7"/>
      <c r="C665" s="7"/>
      <c r="D665" s="3"/>
    </row>
    <row r="666" spans="1:4" x14ac:dyDescent="0.15">
      <c r="A666" s="1"/>
      <c r="B666" s="7"/>
      <c r="C666" s="7"/>
      <c r="D666" s="3"/>
    </row>
    <row r="667" spans="1:4" x14ac:dyDescent="0.15">
      <c r="A667" s="1"/>
      <c r="B667" s="7"/>
      <c r="C667" s="7"/>
      <c r="D667" s="3"/>
    </row>
    <row r="668" spans="1:4" x14ac:dyDescent="0.15">
      <c r="A668" s="1"/>
      <c r="B668" s="7"/>
      <c r="C668" s="7"/>
      <c r="D668" s="3"/>
    </row>
    <row r="669" spans="1:4" x14ac:dyDescent="0.15">
      <c r="A669" s="1"/>
      <c r="B669" s="7"/>
      <c r="C669" s="7"/>
      <c r="D669" s="3"/>
    </row>
    <row r="670" spans="1:4" x14ac:dyDescent="0.15">
      <c r="A670" s="1"/>
      <c r="B670" s="7"/>
      <c r="C670" s="7"/>
      <c r="D670" s="3"/>
    </row>
    <row r="671" spans="1:4" x14ac:dyDescent="0.15">
      <c r="A671" s="1"/>
      <c r="B671" s="7"/>
      <c r="C671" s="7"/>
      <c r="D671" s="3"/>
    </row>
    <row r="672" spans="1:4" x14ac:dyDescent="0.15">
      <c r="A672" s="1"/>
      <c r="B672" s="7"/>
      <c r="C672" s="7"/>
      <c r="D672" s="3"/>
    </row>
    <row r="673" spans="1:4" x14ac:dyDescent="0.15">
      <c r="A673" s="1"/>
      <c r="B673" s="7"/>
      <c r="C673" s="7"/>
      <c r="D673" s="3"/>
    </row>
    <row r="674" spans="1:4" x14ac:dyDescent="0.15">
      <c r="A674" s="1"/>
      <c r="B674" s="7"/>
      <c r="C674" s="7"/>
      <c r="D674" s="3"/>
    </row>
    <row r="675" spans="1:4" x14ac:dyDescent="0.15">
      <c r="A675" s="1"/>
      <c r="B675" s="7"/>
      <c r="C675" s="7"/>
      <c r="D675" s="3"/>
    </row>
    <row r="676" spans="1:4" x14ac:dyDescent="0.15">
      <c r="A676" s="1"/>
      <c r="B676" s="7"/>
      <c r="C676" s="7"/>
      <c r="D676" s="3"/>
    </row>
    <row r="677" spans="1:4" x14ac:dyDescent="0.15">
      <c r="A677" s="1"/>
      <c r="B677" s="7"/>
      <c r="C677" s="7"/>
      <c r="D677" s="3"/>
    </row>
    <row r="678" spans="1:4" x14ac:dyDescent="0.15">
      <c r="A678" s="1"/>
      <c r="B678" s="7"/>
      <c r="C678" s="7"/>
      <c r="D678" s="3"/>
    </row>
    <row r="679" spans="1:4" x14ac:dyDescent="0.15">
      <c r="A679" s="1"/>
      <c r="B679" s="7"/>
      <c r="C679" s="7"/>
      <c r="D679" s="3"/>
    </row>
    <row r="680" spans="1:4" x14ac:dyDescent="0.15">
      <c r="A680" s="1"/>
      <c r="B680" s="7"/>
      <c r="C680" s="7"/>
      <c r="D680" s="3"/>
    </row>
    <row r="681" spans="1:4" x14ac:dyDescent="0.15">
      <c r="A681" s="1"/>
      <c r="B681" s="7"/>
      <c r="C681" s="7"/>
      <c r="D681" s="3"/>
    </row>
    <row r="682" spans="1:4" x14ac:dyDescent="0.15">
      <c r="A682" s="1"/>
      <c r="B682" s="7"/>
      <c r="C682" s="7"/>
      <c r="D682" s="3"/>
    </row>
    <row r="683" spans="1:4" x14ac:dyDescent="0.15">
      <c r="A683" s="1"/>
      <c r="B683" s="7"/>
      <c r="C683" s="7"/>
      <c r="D683" s="3"/>
    </row>
    <row r="684" spans="1:4" x14ac:dyDescent="0.15">
      <c r="A684" s="1"/>
      <c r="B684" s="7"/>
      <c r="C684" s="7"/>
      <c r="D684" s="3"/>
    </row>
    <row r="685" spans="1:4" x14ac:dyDescent="0.15">
      <c r="A685" s="1"/>
      <c r="B685" s="7"/>
      <c r="C685" s="7"/>
      <c r="D685" s="3"/>
    </row>
    <row r="686" spans="1:4" x14ac:dyDescent="0.15">
      <c r="A686" s="1"/>
      <c r="B686" s="7"/>
      <c r="C686" s="7"/>
      <c r="D686" s="3"/>
    </row>
    <row r="687" spans="1:4" x14ac:dyDescent="0.15">
      <c r="A687" s="1"/>
      <c r="B687" s="7"/>
      <c r="C687" s="7"/>
      <c r="D687" s="3"/>
    </row>
    <row r="688" spans="1:4" x14ac:dyDescent="0.15">
      <c r="A688" s="1"/>
      <c r="B688" s="7"/>
      <c r="C688" s="7"/>
      <c r="D688" s="3"/>
    </row>
    <row r="689" spans="1:4" x14ac:dyDescent="0.15">
      <c r="A689" s="1"/>
      <c r="B689" s="7"/>
      <c r="C689" s="7"/>
      <c r="D689" s="3"/>
    </row>
    <row r="690" spans="1:4" x14ac:dyDescent="0.15">
      <c r="A690" s="1"/>
      <c r="B690" s="7"/>
      <c r="C690" s="7"/>
      <c r="D690" s="3"/>
    </row>
    <row r="691" spans="1:4" x14ac:dyDescent="0.15">
      <c r="A691" s="1"/>
      <c r="B691" s="7"/>
      <c r="C691" s="7"/>
      <c r="D691" s="3"/>
    </row>
    <row r="692" spans="1:4" x14ac:dyDescent="0.15">
      <c r="A692" s="1"/>
      <c r="B692" s="7"/>
      <c r="C692" s="7"/>
      <c r="D692" s="3"/>
    </row>
    <row r="693" spans="1:4" x14ac:dyDescent="0.15">
      <c r="A693" s="1"/>
      <c r="B693" s="7"/>
      <c r="C693" s="7"/>
      <c r="D693" s="3"/>
    </row>
    <row r="694" spans="1:4" x14ac:dyDescent="0.15">
      <c r="A694" s="1"/>
      <c r="B694" s="7"/>
      <c r="C694" s="7"/>
      <c r="D694" s="3"/>
    </row>
    <row r="695" spans="1:4" x14ac:dyDescent="0.15">
      <c r="A695" s="1"/>
      <c r="B695" s="7"/>
      <c r="C695" s="7"/>
      <c r="D695" s="3"/>
    </row>
    <row r="696" spans="1:4" x14ac:dyDescent="0.15">
      <c r="A696" s="1"/>
      <c r="B696" s="7"/>
      <c r="C696" s="7"/>
      <c r="D696" s="3"/>
    </row>
    <row r="697" spans="1:4" x14ac:dyDescent="0.15">
      <c r="A697" s="1"/>
      <c r="B697" s="7"/>
      <c r="C697" s="7"/>
      <c r="D697" s="3"/>
    </row>
    <row r="698" spans="1:4" x14ac:dyDescent="0.15">
      <c r="A698" s="1"/>
      <c r="B698" s="7"/>
      <c r="C698" s="7"/>
      <c r="D698" s="3"/>
    </row>
    <row r="699" spans="1:4" x14ac:dyDescent="0.15">
      <c r="A699" s="1"/>
      <c r="B699" s="7"/>
      <c r="C699" s="7"/>
      <c r="D699" s="3"/>
    </row>
    <row r="700" spans="1:4" x14ac:dyDescent="0.15">
      <c r="A700" s="1"/>
      <c r="B700" s="7"/>
      <c r="C700" s="7"/>
      <c r="D700" s="3"/>
    </row>
    <row r="701" spans="1:4" x14ac:dyDescent="0.15">
      <c r="A701" s="1"/>
      <c r="B701" s="7"/>
      <c r="C701" s="7"/>
      <c r="D701" s="3"/>
    </row>
    <row r="702" spans="1:4" x14ac:dyDescent="0.15">
      <c r="A702" s="1"/>
      <c r="B702" s="7"/>
      <c r="C702" s="7"/>
      <c r="D702" s="3"/>
    </row>
    <row r="703" spans="1:4" x14ac:dyDescent="0.15">
      <c r="A703" s="1"/>
      <c r="B703" s="7"/>
      <c r="C703" s="7"/>
      <c r="D703" s="3"/>
    </row>
    <row r="704" spans="1:4" x14ac:dyDescent="0.15">
      <c r="A704" s="1"/>
      <c r="B704" s="7"/>
      <c r="C704" s="7"/>
      <c r="D704" s="3"/>
    </row>
    <row r="705" spans="1:4" x14ac:dyDescent="0.15">
      <c r="A705" s="1"/>
      <c r="B705" s="7"/>
      <c r="C705" s="7"/>
      <c r="D705" s="3"/>
    </row>
    <row r="706" spans="1:4" x14ac:dyDescent="0.15">
      <c r="A706" s="1"/>
      <c r="B706" s="7"/>
      <c r="C706" s="7"/>
      <c r="D706" s="3"/>
    </row>
    <row r="707" spans="1:4" x14ac:dyDescent="0.15">
      <c r="A707" s="1"/>
      <c r="B707" s="7"/>
      <c r="C707" s="7"/>
      <c r="D707" s="3"/>
    </row>
    <row r="708" spans="1:4" x14ac:dyDescent="0.15">
      <c r="A708" s="1"/>
      <c r="B708" s="7"/>
      <c r="C708" s="7"/>
      <c r="D708" s="3"/>
    </row>
    <row r="709" spans="1:4" x14ac:dyDescent="0.15">
      <c r="A709" s="1"/>
      <c r="B709" s="7"/>
      <c r="C709" s="7"/>
      <c r="D709" s="3"/>
    </row>
    <row r="710" spans="1:4" x14ac:dyDescent="0.15">
      <c r="A710" s="1"/>
      <c r="B710" s="7"/>
      <c r="C710" s="7"/>
      <c r="D710" s="3"/>
    </row>
    <row r="711" spans="1:4" x14ac:dyDescent="0.15">
      <c r="A711" s="1"/>
      <c r="B711" s="7"/>
      <c r="C711" s="7"/>
      <c r="D711" s="3"/>
    </row>
    <row r="712" spans="1:4" x14ac:dyDescent="0.15">
      <c r="A712" s="1"/>
      <c r="B712" s="7"/>
      <c r="C712" s="7"/>
      <c r="D712" s="3"/>
    </row>
    <row r="713" spans="1:4" x14ac:dyDescent="0.15">
      <c r="A713" s="1"/>
      <c r="B713" s="7"/>
      <c r="C713" s="7"/>
      <c r="D713" s="3"/>
    </row>
    <row r="714" spans="1:4" x14ac:dyDescent="0.15">
      <c r="A714" s="1"/>
      <c r="B714" s="7"/>
      <c r="C714" s="7"/>
      <c r="D714" s="3"/>
    </row>
    <row r="715" spans="1:4" x14ac:dyDescent="0.15">
      <c r="A715" s="1"/>
      <c r="B715" s="7"/>
      <c r="C715" s="7"/>
      <c r="D715" s="3"/>
    </row>
    <row r="716" spans="1:4" x14ac:dyDescent="0.15">
      <c r="A716" s="1"/>
      <c r="B716" s="7"/>
      <c r="C716" s="7"/>
      <c r="D716" s="3"/>
    </row>
    <row r="717" spans="1:4" x14ac:dyDescent="0.15">
      <c r="A717" s="1"/>
      <c r="B717" s="7"/>
      <c r="C717" s="7"/>
      <c r="D717" s="3"/>
    </row>
    <row r="718" spans="1:4" x14ac:dyDescent="0.15">
      <c r="A718" s="1"/>
      <c r="B718" s="7"/>
      <c r="C718" s="7"/>
      <c r="D718" s="3"/>
    </row>
    <row r="719" spans="1:4" x14ac:dyDescent="0.15">
      <c r="A719" s="1"/>
      <c r="B719" s="7"/>
      <c r="C719" s="7"/>
      <c r="D719" s="3"/>
    </row>
    <row r="720" spans="1:4" x14ac:dyDescent="0.15">
      <c r="A720" s="1"/>
      <c r="B720" s="7"/>
      <c r="C720" s="7"/>
      <c r="D720" s="3"/>
    </row>
    <row r="721" spans="1:4" x14ac:dyDescent="0.15">
      <c r="A721" s="1"/>
      <c r="B721" s="7"/>
      <c r="C721" s="7"/>
      <c r="D721" s="3"/>
    </row>
  </sheetData>
  <phoneticPr fontId="5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S340"/>
  <sheetViews>
    <sheetView workbookViewId="0">
      <pane xSplit="1" topLeftCell="B1" activePane="topRight" state="frozen"/>
      <selection pane="topRight" activeCell="J264" sqref="A4:J264"/>
    </sheetView>
  </sheetViews>
  <sheetFormatPr defaultColWidth="9.125" defaultRowHeight="13.5" x14ac:dyDescent="0.15"/>
  <cols>
    <col min="1" max="1" width="22.625" style="11" bestFit="1" customWidth="1"/>
    <col min="2" max="2" width="32.25" style="11" bestFit="1" customWidth="1"/>
    <col min="3" max="3" width="28.25" style="11" bestFit="1" customWidth="1"/>
    <col min="4" max="4" width="23.125" style="11" bestFit="1" customWidth="1"/>
    <col min="5" max="10" width="19.625" style="11" customWidth="1"/>
    <col min="11" max="15" width="9.125" style="11"/>
    <col min="16" max="16" width="10.875" style="11" bestFit="1" customWidth="1"/>
    <col min="17" max="16384" width="9.125" style="11"/>
  </cols>
  <sheetData>
    <row r="1" spans="1:19" x14ac:dyDescent="0.15">
      <c r="A1" s="4">
        <v>36160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6" t="s">
        <v>34</v>
      </c>
      <c r="H1" s="16" t="s">
        <v>35</v>
      </c>
      <c r="I1" s="16" t="s">
        <v>39</v>
      </c>
      <c r="J1" s="17" t="s">
        <v>40</v>
      </c>
      <c r="K1" s="12"/>
      <c r="L1" s="12"/>
      <c r="M1" s="12"/>
      <c r="N1" s="12"/>
      <c r="O1" s="12"/>
    </row>
    <row r="2" spans="1:19" x14ac:dyDescent="0.15">
      <c r="A2" s="11" t="s">
        <v>0</v>
      </c>
      <c r="B2" s="17" t="s">
        <v>17</v>
      </c>
      <c r="C2" s="17" t="s">
        <v>18</v>
      </c>
      <c r="D2" s="18" t="s">
        <v>19</v>
      </c>
      <c r="E2" s="17" t="s">
        <v>20</v>
      </c>
      <c r="F2" s="17" t="s">
        <v>22</v>
      </c>
      <c r="G2" s="16" t="s">
        <v>17</v>
      </c>
      <c r="H2" s="16" t="s">
        <v>18</v>
      </c>
      <c r="I2" s="16" t="s">
        <v>1</v>
      </c>
      <c r="J2" s="17" t="s">
        <v>28</v>
      </c>
      <c r="K2" s="12" t="s">
        <v>27</v>
      </c>
      <c r="L2" s="12"/>
      <c r="M2" s="12"/>
      <c r="N2" s="12"/>
      <c r="O2" s="12"/>
      <c r="P2" s="11" t="s">
        <v>29</v>
      </c>
    </row>
    <row r="3" spans="1:19" x14ac:dyDescent="0.15">
      <c r="A3" s="11" t="s">
        <v>2</v>
      </c>
      <c r="B3" s="17" t="s">
        <v>15</v>
      </c>
      <c r="C3" s="17" t="s">
        <v>15</v>
      </c>
      <c r="D3" s="17" t="s">
        <v>3</v>
      </c>
      <c r="E3" s="17" t="s">
        <v>3</v>
      </c>
      <c r="F3" s="17" t="s">
        <v>3</v>
      </c>
      <c r="G3" s="16" t="s">
        <v>21</v>
      </c>
      <c r="H3" s="16" t="s">
        <v>21</v>
      </c>
      <c r="I3" s="16" t="s">
        <v>21</v>
      </c>
      <c r="J3" s="17" t="s">
        <v>3</v>
      </c>
      <c r="K3" s="12"/>
      <c r="L3" s="12"/>
      <c r="M3" s="12"/>
      <c r="N3" s="12"/>
      <c r="O3" s="12"/>
      <c r="P3" s="13">
        <v>3</v>
      </c>
    </row>
    <row r="4" spans="1:19" x14ac:dyDescent="0.15">
      <c r="A4" s="22">
        <v>36160</v>
      </c>
      <c r="B4" s="11">
        <v>138.5087</v>
      </c>
      <c r="C4" s="11">
        <v>10739.890100000001</v>
      </c>
      <c r="D4" s="11">
        <v>13825.812669999999</v>
      </c>
      <c r="E4" s="11">
        <v>983.5</v>
      </c>
      <c r="F4" s="11">
        <v>3.7800000000000002</v>
      </c>
      <c r="G4" s="11">
        <v>44.5062</v>
      </c>
      <c r="H4" s="11">
        <v>12.229699999999999</v>
      </c>
      <c r="I4" s="11">
        <v>28.160900000000002</v>
      </c>
      <c r="J4" s="11">
        <v>4.75</v>
      </c>
      <c r="K4" s="11" t="s">
        <v>23</v>
      </c>
      <c r="L4" s="11" t="s">
        <v>24</v>
      </c>
      <c r="M4" s="11" t="s">
        <v>25</v>
      </c>
      <c r="N4" s="11" t="s">
        <v>26</v>
      </c>
      <c r="O4" s="11" t="s">
        <v>16</v>
      </c>
      <c r="P4" s="11" t="s">
        <v>30</v>
      </c>
      <c r="Q4" s="11" t="s">
        <v>29</v>
      </c>
    </row>
    <row r="5" spans="1:19" x14ac:dyDescent="0.15">
      <c r="A5" s="14">
        <v>36189</v>
      </c>
      <c r="B5" s="11">
        <v>137.09219999999999</v>
      </c>
      <c r="C5" s="11">
        <v>10163.3537</v>
      </c>
      <c r="D5" s="11">
        <v>14402.039269999999</v>
      </c>
      <c r="E5" s="11">
        <v>989.21</v>
      </c>
      <c r="F5" s="11">
        <v>3.7800000000000002</v>
      </c>
      <c r="G5" s="11">
        <v>34.694000000000003</v>
      </c>
      <c r="H5" s="11">
        <v>11.567500000000001</v>
      </c>
      <c r="I5" s="11">
        <v>29.209199999999999</v>
      </c>
      <c r="J5" s="11">
        <v>4.75</v>
      </c>
      <c r="K5" s="19">
        <v>-1.0226794417968033E-2</v>
      </c>
      <c r="L5" s="19">
        <v>-5.3681778363821486E-2</v>
      </c>
      <c r="M5" s="19">
        <v>4.1677593480658581E-2</v>
      </c>
      <c r="N5" s="19">
        <v>5.8057956278596556E-3</v>
      </c>
      <c r="O5" s="19">
        <v>3.096708923229885E-3</v>
      </c>
      <c r="P5" s="19" t="s">
        <v>0</v>
      </c>
    </row>
    <row r="6" spans="1:19" x14ac:dyDescent="0.15">
      <c r="A6" s="14">
        <v>36217</v>
      </c>
      <c r="B6" s="11">
        <v>131.71170000000001</v>
      </c>
      <c r="C6" s="11">
        <v>10541.4292</v>
      </c>
      <c r="D6" s="11">
        <v>13956.46499</v>
      </c>
      <c r="E6" s="11">
        <v>963.96</v>
      </c>
      <c r="F6" s="11">
        <v>3.7800000000000002</v>
      </c>
      <c r="G6" s="11">
        <v>33.368600000000001</v>
      </c>
      <c r="H6" s="11">
        <v>11.9964</v>
      </c>
      <c r="I6" s="11">
        <v>28.0381</v>
      </c>
      <c r="J6" s="11">
        <v>4.75</v>
      </c>
      <c r="K6" s="19">
        <v>-3.9247309474937153E-2</v>
      </c>
      <c r="L6" s="19">
        <v>3.7199876257381526E-2</v>
      </c>
      <c r="M6" s="19">
        <v>-3.0938276979159962E-2</v>
      </c>
      <c r="N6" s="19">
        <v>-2.5525419273966121E-2</v>
      </c>
      <c r="O6" s="19">
        <v>3.096708923229885E-3</v>
      </c>
    </row>
    <row r="7" spans="1:19" x14ac:dyDescent="0.15">
      <c r="A7" s="14">
        <v>36250</v>
      </c>
      <c r="B7" s="11">
        <v>139.89269999999999</v>
      </c>
      <c r="C7" s="11">
        <v>11782.516299999999</v>
      </c>
      <c r="D7" s="11">
        <v>14516.595359999999</v>
      </c>
      <c r="E7" s="11">
        <v>967.66</v>
      </c>
      <c r="F7" s="11">
        <v>3.7800000000000002</v>
      </c>
      <c r="G7" s="11">
        <v>35.658299999999997</v>
      </c>
      <c r="H7" s="11">
        <v>13.2736</v>
      </c>
      <c r="I7" s="11">
        <v>28.460599999999999</v>
      </c>
      <c r="J7" s="11">
        <v>4.75</v>
      </c>
      <c r="K7" s="19">
        <v>6.2112933019617733E-2</v>
      </c>
      <c r="L7" s="19">
        <v>0.11773423474684042</v>
      </c>
      <c r="M7" s="19">
        <v>4.0134114935360676E-2</v>
      </c>
      <c r="N7" s="19">
        <v>3.8383335408107566E-3</v>
      </c>
      <c r="O7" s="19">
        <v>3.096708923229885E-3</v>
      </c>
    </row>
    <row r="8" spans="1:19" x14ac:dyDescent="0.15">
      <c r="A8" s="14">
        <v>36280</v>
      </c>
      <c r="B8" s="11">
        <v>135.4545</v>
      </c>
      <c r="C8" s="11">
        <v>14395.545099999999</v>
      </c>
      <c r="D8" s="11">
        <v>15077.66502</v>
      </c>
      <c r="E8" s="11">
        <v>969.96</v>
      </c>
      <c r="F8" s="11">
        <v>3.7800000000000002</v>
      </c>
      <c r="G8" s="11">
        <v>34.933100000000003</v>
      </c>
      <c r="H8" s="11">
        <v>16.1952</v>
      </c>
      <c r="I8" s="11">
        <v>29.497499999999999</v>
      </c>
      <c r="J8" s="11">
        <v>4.75</v>
      </c>
      <c r="K8" s="19">
        <v>-3.1725744088147545E-2</v>
      </c>
      <c r="L8" s="19">
        <v>0.22177171102237314</v>
      </c>
      <c r="M8" s="19">
        <v>3.8650223835956066E-2</v>
      </c>
      <c r="N8" s="19">
        <v>2.3768679081497268E-3</v>
      </c>
      <c r="O8" s="19">
        <v>3.096708923229885E-3</v>
      </c>
    </row>
    <row r="9" spans="1:19" x14ac:dyDescent="0.15">
      <c r="A9" s="14">
        <v>36311</v>
      </c>
      <c r="B9" s="11">
        <v>154.86269999999999</v>
      </c>
      <c r="C9" s="11">
        <v>13170.380499999999</v>
      </c>
      <c r="D9" s="11">
        <v>14719.67006</v>
      </c>
      <c r="E9" s="11">
        <v>960.91</v>
      </c>
      <c r="F9" s="11">
        <v>3.7800000000000002</v>
      </c>
      <c r="G9" s="11">
        <v>40.996400000000001</v>
      </c>
      <c r="H9" s="11">
        <v>14.7492</v>
      </c>
      <c r="I9" s="11">
        <v>28.843800000000002</v>
      </c>
      <c r="J9" s="11">
        <v>4.75</v>
      </c>
      <c r="K9" s="19">
        <v>0.14328206150404754</v>
      </c>
      <c r="L9" s="19">
        <v>-8.5107204450354579E-2</v>
      </c>
      <c r="M9" s="19">
        <v>-2.3743395248875254E-2</v>
      </c>
      <c r="N9" s="19">
        <v>-9.3302816610995043E-3</v>
      </c>
      <c r="O9" s="19">
        <v>3.096708923229885E-3</v>
      </c>
    </row>
    <row r="10" spans="1:19" x14ac:dyDescent="0.15">
      <c r="A10" s="14">
        <v>36341</v>
      </c>
      <c r="B10" s="11">
        <v>204.97630000000001</v>
      </c>
      <c r="C10" s="11">
        <v>14685.610199999999</v>
      </c>
      <c r="D10" s="11">
        <v>15537.323420000001</v>
      </c>
      <c r="E10" s="11">
        <v>958.9</v>
      </c>
      <c r="F10" s="11">
        <v>2.25</v>
      </c>
      <c r="G10" s="11">
        <v>55.215899999999998</v>
      </c>
      <c r="H10" s="11">
        <v>15.8597</v>
      </c>
      <c r="I10" s="11">
        <v>29.882999999999999</v>
      </c>
      <c r="J10" s="11">
        <v>5</v>
      </c>
      <c r="K10" s="19">
        <v>0.32360019552803876</v>
      </c>
      <c r="L10" s="19">
        <v>0.11504828581072513</v>
      </c>
      <c r="M10" s="19">
        <v>5.5548348343889442E-2</v>
      </c>
      <c r="N10" s="19">
        <v>-2.0917671790282588E-3</v>
      </c>
      <c r="O10" s="19">
        <v>3.096708923229885E-3</v>
      </c>
    </row>
    <row r="11" spans="1:19" x14ac:dyDescent="0.15">
      <c r="A11" s="14">
        <v>36371</v>
      </c>
      <c r="B11" s="11">
        <v>194.6078</v>
      </c>
      <c r="C11" s="11">
        <v>14301.646699999999</v>
      </c>
      <c r="D11" s="11">
        <v>15049.81141</v>
      </c>
      <c r="E11" s="11">
        <v>958.09</v>
      </c>
      <c r="F11" s="11">
        <v>2.25</v>
      </c>
      <c r="G11" s="11">
        <v>52.6858</v>
      </c>
      <c r="H11" s="11">
        <v>24.7074</v>
      </c>
      <c r="I11" s="11">
        <v>28.769100000000002</v>
      </c>
      <c r="J11" s="11">
        <v>5</v>
      </c>
      <c r="K11" s="19">
        <v>-5.0583896772456227E-2</v>
      </c>
      <c r="L11" s="19">
        <v>-2.6145559821545539E-2</v>
      </c>
      <c r="M11" s="19">
        <v>-3.1376833500966095E-2</v>
      </c>
      <c r="N11" s="19">
        <v>-8.447179059338783E-4</v>
      </c>
      <c r="O11" s="19">
        <v>1.855937535336194E-3</v>
      </c>
    </row>
    <row r="12" spans="1:19" x14ac:dyDescent="0.15">
      <c r="A12" s="14">
        <v>36403</v>
      </c>
      <c r="B12" s="11">
        <v>197.9853</v>
      </c>
      <c r="C12" s="11">
        <v>14680.7611</v>
      </c>
      <c r="D12" s="11">
        <v>14974.632519999999</v>
      </c>
      <c r="E12" s="11">
        <v>958.23</v>
      </c>
      <c r="F12" s="11">
        <v>2.25</v>
      </c>
      <c r="G12" s="11">
        <v>53.827399999999997</v>
      </c>
      <c r="H12" s="11">
        <v>25.149100000000001</v>
      </c>
      <c r="I12" s="11">
        <v>28.538599999999999</v>
      </c>
      <c r="J12" s="11">
        <v>5.25</v>
      </c>
      <c r="K12" s="19">
        <v>1.7355419464173627E-2</v>
      </c>
      <c r="L12" s="19">
        <v>2.6508443954219585E-2</v>
      </c>
      <c r="M12" s="19">
        <v>-4.9953376791185278E-3</v>
      </c>
      <c r="N12" s="19">
        <v>1.4612405932634687E-4</v>
      </c>
      <c r="O12" s="19">
        <v>1.855937535336194E-3</v>
      </c>
    </row>
    <row r="13" spans="1:19" x14ac:dyDescent="0.15">
      <c r="A13" s="14">
        <v>36433</v>
      </c>
      <c r="B13" s="11">
        <v>191.11799999999999</v>
      </c>
      <c r="C13" s="11">
        <v>13878.458000000001</v>
      </c>
      <c r="D13" s="11">
        <v>14565.525820000001</v>
      </c>
      <c r="E13" s="11">
        <v>965.57</v>
      </c>
      <c r="F13" s="11">
        <v>2.25</v>
      </c>
      <c r="G13" s="11">
        <v>52.884700000000002</v>
      </c>
      <c r="H13" s="11">
        <v>23.747299999999999</v>
      </c>
      <c r="I13" s="11">
        <v>27.029499999999999</v>
      </c>
      <c r="J13" s="11">
        <v>5.25</v>
      </c>
      <c r="K13" s="19">
        <v>-3.4685908499267337E-2</v>
      </c>
      <c r="L13" s="19">
        <v>-5.4649966342685041E-2</v>
      </c>
      <c r="M13" s="19">
        <v>-2.731998260749291E-2</v>
      </c>
      <c r="N13" s="19">
        <v>7.6599563779051749E-3</v>
      </c>
      <c r="O13" s="19">
        <v>1.855937535336194E-3</v>
      </c>
    </row>
    <row r="14" spans="1:19" x14ac:dyDescent="0.15">
      <c r="A14" s="14">
        <v>36462</v>
      </c>
      <c r="B14" s="11">
        <v>183.07210000000001</v>
      </c>
      <c r="C14" s="11">
        <v>14518.0771</v>
      </c>
      <c r="D14" s="11">
        <v>15487.2423</v>
      </c>
      <c r="E14" s="11">
        <v>966.62</v>
      </c>
      <c r="F14" s="11">
        <v>2.25</v>
      </c>
      <c r="G14" s="11">
        <v>50.879100000000001</v>
      </c>
      <c r="H14" s="11">
        <v>24.9025</v>
      </c>
      <c r="I14" s="11">
        <v>28.448399999999999</v>
      </c>
      <c r="J14" s="11">
        <v>5.25</v>
      </c>
      <c r="K14" s="19">
        <v>-4.2099122008392609E-2</v>
      </c>
      <c r="L14" s="19">
        <v>4.6087187784118466E-2</v>
      </c>
      <c r="M14" s="19">
        <v>6.3280686972136957E-2</v>
      </c>
      <c r="N14" s="19">
        <v>1.0874405791396757E-3</v>
      </c>
      <c r="O14" s="19">
        <v>1.855937535336194E-3</v>
      </c>
    </row>
    <row r="15" spans="1:19" x14ac:dyDescent="0.15">
      <c r="A15" s="14">
        <v>36494</v>
      </c>
      <c r="B15" s="11">
        <v>174.64400000000001</v>
      </c>
      <c r="C15" s="11">
        <v>16908.124500000002</v>
      </c>
      <c r="D15" s="11">
        <v>15804.17173</v>
      </c>
      <c r="E15" s="11">
        <v>964.78</v>
      </c>
      <c r="F15" s="11">
        <v>2.25</v>
      </c>
      <c r="G15" s="11">
        <v>48.691699999999997</v>
      </c>
      <c r="H15" s="11">
        <v>28.8888</v>
      </c>
      <c r="I15" s="11">
        <v>28.9162</v>
      </c>
      <c r="J15" s="11">
        <v>5.5</v>
      </c>
      <c r="K15" s="19">
        <v>-4.6037053161022357E-2</v>
      </c>
      <c r="L15" s="19">
        <v>0.16462561698339528</v>
      </c>
      <c r="M15" s="19">
        <v>2.0463903376781278E-2</v>
      </c>
      <c r="N15" s="19">
        <v>-1.9035401709048827E-3</v>
      </c>
      <c r="O15" s="19">
        <v>1.855937535336194E-3</v>
      </c>
    </row>
    <row r="16" spans="1:19" x14ac:dyDescent="0.15">
      <c r="A16" s="14">
        <v>36525</v>
      </c>
      <c r="B16" s="11">
        <v>166.39250000000001</v>
      </c>
      <c r="C16" s="11">
        <v>18653.338599999999</v>
      </c>
      <c r="D16" s="11">
        <v>16736.189579999998</v>
      </c>
      <c r="E16" s="11">
        <v>958.37</v>
      </c>
      <c r="F16" s="11">
        <v>2.25</v>
      </c>
      <c r="G16" s="11">
        <v>38.290300000000002</v>
      </c>
      <c r="H16" s="11">
        <v>13.555300000000001</v>
      </c>
      <c r="I16" s="11">
        <v>29.34</v>
      </c>
      <c r="J16" s="11">
        <v>5.5</v>
      </c>
      <c r="K16" s="19">
        <v>-4.7247543574356898E-2</v>
      </c>
      <c r="L16" s="19">
        <v>0.10321748577141099</v>
      </c>
      <c r="M16" s="19">
        <v>5.8972900694998831E-2</v>
      </c>
      <c r="N16" s="19">
        <v>-6.6440017413296193E-3</v>
      </c>
      <c r="O16" s="19">
        <v>1.855937535336194E-3</v>
      </c>
      <c r="P16" s="20">
        <v>0.16666666666666696</v>
      </c>
      <c r="Q16" s="11">
        <v>1</v>
      </c>
      <c r="S16" s="11" t="s">
        <v>0</v>
      </c>
    </row>
    <row r="17" spans="1:17" x14ac:dyDescent="0.15">
      <c r="A17" s="14">
        <v>36556</v>
      </c>
      <c r="B17" s="11">
        <v>186.9768</v>
      </c>
      <c r="C17" s="11">
        <v>17053.635999999999</v>
      </c>
      <c r="D17" s="11">
        <v>15891.867850000001</v>
      </c>
      <c r="E17" s="11">
        <v>960.87</v>
      </c>
      <c r="F17" s="11">
        <v>2.25</v>
      </c>
      <c r="G17" s="11">
        <v>43.0092</v>
      </c>
      <c r="H17" s="11">
        <v>12.4114</v>
      </c>
      <c r="I17" s="11">
        <v>27.907800000000002</v>
      </c>
      <c r="J17" s="11">
        <v>5.5</v>
      </c>
      <c r="K17" s="19">
        <v>0.12370930180146322</v>
      </c>
      <c r="L17" s="19">
        <v>-8.575958622227553E-2</v>
      </c>
      <c r="M17" s="19">
        <v>-5.0448862685504858E-2</v>
      </c>
      <c r="N17" s="19">
        <v>2.608595845028594E-3</v>
      </c>
      <c r="O17" s="19">
        <v>1.855937535336194E-3</v>
      </c>
      <c r="P17" s="20">
        <v>8.3333333333333037E-2</v>
      </c>
      <c r="Q17" s="11">
        <v>1</v>
      </c>
    </row>
    <row r="18" spans="1:17" x14ac:dyDescent="0.15">
      <c r="A18" s="14">
        <v>36585</v>
      </c>
      <c r="B18" s="11">
        <v>208.839</v>
      </c>
      <c r="C18" s="11">
        <v>18847.315600000002</v>
      </c>
      <c r="D18" s="11">
        <v>15592.73482</v>
      </c>
      <c r="E18" s="11">
        <v>975.32</v>
      </c>
      <c r="F18" s="11">
        <v>2.25</v>
      </c>
      <c r="G18" s="11">
        <v>48.040900000000001</v>
      </c>
      <c r="H18" s="11">
        <v>13.7188</v>
      </c>
      <c r="I18" s="11">
        <v>27.328499999999998</v>
      </c>
      <c r="J18" s="11">
        <v>5.75</v>
      </c>
      <c r="K18" s="19">
        <v>0.11692466658965173</v>
      </c>
      <c r="L18" s="19">
        <v>0.10517871965837688</v>
      </c>
      <c r="M18" s="19">
        <v>-1.8823025261942461E-2</v>
      </c>
      <c r="N18" s="19">
        <v>1.5038454733730999E-2</v>
      </c>
      <c r="O18" s="19">
        <v>1.855937535336194E-3</v>
      </c>
      <c r="P18" s="20">
        <v>0.25</v>
      </c>
      <c r="Q18" s="11">
        <v>1</v>
      </c>
    </row>
    <row r="19" spans="1:17" x14ac:dyDescent="0.15">
      <c r="A19" s="14">
        <v>36616</v>
      </c>
      <c r="B19" s="11">
        <v>219.27289999999999</v>
      </c>
      <c r="C19" s="11">
        <v>19197.007099999999</v>
      </c>
      <c r="D19" s="11">
        <v>17118.364710000002</v>
      </c>
      <c r="E19" s="11">
        <v>994.69</v>
      </c>
      <c r="F19" s="11">
        <v>2.25</v>
      </c>
      <c r="G19" s="11">
        <v>50.768900000000002</v>
      </c>
      <c r="H19" s="11">
        <v>13.8866</v>
      </c>
      <c r="I19" s="11">
        <v>28.9437</v>
      </c>
      <c r="J19" s="11">
        <v>6</v>
      </c>
      <c r="K19" s="19">
        <v>4.9961453559919322E-2</v>
      </c>
      <c r="L19" s="19">
        <v>1.8553915444595059E-2</v>
      </c>
      <c r="M19" s="19">
        <v>9.7842354635772733E-2</v>
      </c>
      <c r="N19" s="19">
        <v>1.9860148464093896E-2</v>
      </c>
      <c r="O19" s="19">
        <v>1.855937535336194E-3</v>
      </c>
      <c r="P19" s="20">
        <v>0.41666666666666696</v>
      </c>
      <c r="Q19" s="11">
        <v>1</v>
      </c>
    </row>
    <row r="20" spans="1:17" x14ac:dyDescent="0.15">
      <c r="A20" s="14">
        <v>36644</v>
      </c>
      <c r="B20" s="11">
        <v>223.69919999999999</v>
      </c>
      <c r="C20" s="11">
        <v>17156.418799999999</v>
      </c>
      <c r="D20" s="11">
        <v>16605.745169999998</v>
      </c>
      <c r="E20" s="11">
        <v>991.54</v>
      </c>
      <c r="F20" s="11">
        <v>2.25</v>
      </c>
      <c r="G20" s="11">
        <v>52.031199999999998</v>
      </c>
      <c r="H20" s="11">
        <v>12.391299999999999</v>
      </c>
      <c r="I20" s="11">
        <v>28.0701</v>
      </c>
      <c r="J20" s="11">
        <v>6</v>
      </c>
      <c r="K20" s="19">
        <v>2.0186261047306697E-2</v>
      </c>
      <c r="L20" s="19">
        <v>-0.10629721025628003</v>
      </c>
      <c r="M20" s="19">
        <v>-2.9945590521304188E-2</v>
      </c>
      <c r="N20" s="19">
        <v>-3.166815791854849E-3</v>
      </c>
      <c r="O20" s="19">
        <v>1.855937535336194E-3</v>
      </c>
      <c r="P20" s="20">
        <v>0.25</v>
      </c>
      <c r="Q20" s="11">
        <v>1</v>
      </c>
    </row>
    <row r="21" spans="1:17" x14ac:dyDescent="0.15">
      <c r="A21" s="14">
        <v>36677</v>
      </c>
      <c r="B21" s="11">
        <v>231.1277</v>
      </c>
      <c r="C21" s="11">
        <v>16309.0656</v>
      </c>
      <c r="D21" s="11">
        <v>16259.936400000001</v>
      </c>
      <c r="E21" s="11">
        <v>993.06</v>
      </c>
      <c r="F21" s="11">
        <v>2.25</v>
      </c>
      <c r="G21" s="11">
        <v>54.757800000000003</v>
      </c>
      <c r="H21" s="11">
        <v>12.1934</v>
      </c>
      <c r="I21" s="11">
        <v>27.320900000000002</v>
      </c>
      <c r="J21" s="11">
        <v>6.5</v>
      </c>
      <c r="K21" s="19">
        <v>3.3207539410065046E-2</v>
      </c>
      <c r="L21" s="19">
        <v>-4.9389864509486014E-2</v>
      </c>
      <c r="M21" s="19">
        <v>-2.0824646317271989E-2</v>
      </c>
      <c r="N21" s="19">
        <v>1.5329689170380245E-3</v>
      </c>
      <c r="O21" s="19">
        <v>1.855937535336194E-3</v>
      </c>
      <c r="P21" s="20">
        <v>0.58333333333333304</v>
      </c>
      <c r="Q21" s="11">
        <v>1</v>
      </c>
    </row>
    <row r="22" spans="1:17" x14ac:dyDescent="0.15">
      <c r="A22" s="14">
        <v>36707</v>
      </c>
      <c r="B22" s="11">
        <v>235.5675</v>
      </c>
      <c r="C22" s="11">
        <v>17938.216</v>
      </c>
      <c r="D22" s="11">
        <v>16662.60931</v>
      </c>
      <c r="E22" s="11">
        <v>1009.8</v>
      </c>
      <c r="F22" s="11">
        <v>2.25</v>
      </c>
      <c r="G22" s="11">
        <v>56.350499999999997</v>
      </c>
      <c r="H22" s="11">
        <v>13.087899999999999</v>
      </c>
      <c r="I22" s="11">
        <v>27.314699999999998</v>
      </c>
      <c r="J22" s="11">
        <v>6.5</v>
      </c>
      <c r="K22" s="19">
        <v>1.9209294255945863E-2</v>
      </c>
      <c r="L22" s="19">
        <v>9.9892320011270241E-2</v>
      </c>
      <c r="M22" s="19">
        <v>2.4764728477043585E-2</v>
      </c>
      <c r="N22" s="19">
        <v>1.6856987493202746E-2</v>
      </c>
      <c r="O22" s="19">
        <v>1.855937535336194E-3</v>
      </c>
      <c r="P22" s="20">
        <v>0.33333333333333304</v>
      </c>
      <c r="Q22" s="11">
        <v>1</v>
      </c>
    </row>
    <row r="23" spans="1:17" x14ac:dyDescent="0.15">
      <c r="A23" s="14">
        <v>36738</v>
      </c>
      <c r="B23" s="11">
        <v>247.58969999999999</v>
      </c>
      <c r="C23" s="11">
        <v>18693.8377</v>
      </c>
      <c r="D23" s="11">
        <v>16404.083989999999</v>
      </c>
      <c r="E23" s="11">
        <v>1020.2</v>
      </c>
      <c r="F23" s="11">
        <v>2.25</v>
      </c>
      <c r="G23" s="11">
        <v>59.374600000000001</v>
      </c>
      <c r="H23" s="11">
        <v>13.6419</v>
      </c>
      <c r="I23" s="11">
        <v>26.820900000000002</v>
      </c>
      <c r="J23" s="11">
        <v>6.5</v>
      </c>
      <c r="K23" s="19">
        <v>5.103505364704386E-2</v>
      </c>
      <c r="L23" s="19">
        <v>4.2123570147666767E-2</v>
      </c>
      <c r="M23" s="19">
        <v>-1.5515296265444345E-2</v>
      </c>
      <c r="N23" s="19">
        <v>1.0299069122598592E-2</v>
      </c>
      <c r="O23" s="19">
        <v>1.855937535336194E-3</v>
      </c>
      <c r="P23" s="20">
        <v>0.16666666666666696</v>
      </c>
      <c r="Q23" s="11">
        <v>1</v>
      </c>
    </row>
    <row r="24" spans="1:17" x14ac:dyDescent="0.15">
      <c r="A24" s="14">
        <v>36769</v>
      </c>
      <c r="B24" s="11">
        <v>247.5145</v>
      </c>
      <c r="C24" s="11">
        <v>19052.649099999999</v>
      </c>
      <c r="D24" s="11">
        <v>17421.750759999999</v>
      </c>
      <c r="E24" s="11">
        <v>1035.18</v>
      </c>
      <c r="F24" s="11">
        <v>2.25</v>
      </c>
      <c r="G24" s="11">
        <v>59.527200000000001</v>
      </c>
      <c r="H24" s="11">
        <v>13.9901</v>
      </c>
      <c r="I24" s="11">
        <v>28.1279</v>
      </c>
      <c r="J24" s="11">
        <v>6.5</v>
      </c>
      <c r="K24" s="19">
        <v>-3.0372830533742512E-4</v>
      </c>
      <c r="L24" s="19">
        <v>1.9194100524366764E-2</v>
      </c>
      <c r="M24" s="19">
        <v>6.2037403040631434E-2</v>
      </c>
      <c r="N24" s="19">
        <v>1.4683395412664169E-2</v>
      </c>
      <c r="O24" s="19">
        <v>1.855937535336194E-3</v>
      </c>
      <c r="P24" s="20">
        <v>0</v>
      </c>
      <c r="Q24" s="11">
        <v>0</v>
      </c>
    </row>
    <row r="25" spans="1:17" x14ac:dyDescent="0.15">
      <c r="A25" s="14">
        <v>36798</v>
      </c>
      <c r="B25" s="11">
        <v>233.90360000000001</v>
      </c>
      <c r="C25" s="11">
        <v>17462.735100000002</v>
      </c>
      <c r="D25" s="11">
        <v>16504.390289999999</v>
      </c>
      <c r="E25" s="11">
        <v>1036</v>
      </c>
      <c r="F25" s="11">
        <v>2.25</v>
      </c>
      <c r="G25" s="11">
        <v>57.020699999999998</v>
      </c>
      <c r="H25" s="11">
        <v>12.831099999999999</v>
      </c>
      <c r="I25" s="11">
        <v>25.763100000000001</v>
      </c>
      <c r="J25" s="11">
        <v>6.5</v>
      </c>
      <c r="K25" s="19">
        <v>-5.4990313698793369E-2</v>
      </c>
      <c r="L25" s="19">
        <v>-8.3448448121578922E-2</v>
      </c>
      <c r="M25" s="19">
        <v>-5.2656043737363101E-2</v>
      </c>
      <c r="N25" s="19">
        <v>7.9213276918022046E-4</v>
      </c>
      <c r="O25" s="19">
        <v>1.855937535336194E-3</v>
      </c>
      <c r="P25" s="20">
        <v>0</v>
      </c>
      <c r="Q25" s="11">
        <v>0</v>
      </c>
    </row>
    <row r="26" spans="1:17" x14ac:dyDescent="0.15">
      <c r="A26" s="14">
        <v>36830</v>
      </c>
      <c r="B26" s="11">
        <v>240.25790000000001</v>
      </c>
      <c r="C26" s="11">
        <v>16631.6764</v>
      </c>
      <c r="D26" s="11">
        <v>16430.05114</v>
      </c>
      <c r="E26" s="11">
        <v>1046.0999999999999</v>
      </c>
      <c r="F26" s="11">
        <v>2.25</v>
      </c>
      <c r="G26" s="11">
        <v>58.691299999999998</v>
      </c>
      <c r="H26" s="11">
        <v>12.212300000000001</v>
      </c>
      <c r="I26" s="11">
        <v>25.644600000000001</v>
      </c>
      <c r="J26" s="11">
        <v>6.5</v>
      </c>
      <c r="K26" s="19">
        <v>2.7166319800122851E-2</v>
      </c>
      <c r="L26" s="19">
        <v>-4.7590408675442952E-2</v>
      </c>
      <c r="M26" s="19">
        <v>-4.5042045597432079E-3</v>
      </c>
      <c r="N26" s="19">
        <v>9.7490347490347684E-3</v>
      </c>
      <c r="O26" s="19">
        <v>1.855937535336194E-3</v>
      </c>
      <c r="P26" s="20">
        <v>0</v>
      </c>
      <c r="Q26" s="11">
        <v>0</v>
      </c>
    </row>
    <row r="27" spans="1:17" x14ac:dyDescent="0.15">
      <c r="A27" s="14">
        <v>36860</v>
      </c>
      <c r="B27" s="11">
        <v>253.64420000000001</v>
      </c>
      <c r="C27" s="11">
        <v>15644.927100000001</v>
      </c>
      <c r="D27" s="11">
        <v>15135.07912</v>
      </c>
      <c r="E27" s="11">
        <v>1067.54</v>
      </c>
      <c r="F27" s="11">
        <v>2.25</v>
      </c>
      <c r="G27" s="11">
        <v>61.991900000000001</v>
      </c>
      <c r="H27" s="11">
        <v>11.465299999999999</v>
      </c>
      <c r="I27" s="11">
        <v>23.64</v>
      </c>
      <c r="J27" s="11">
        <v>6.5</v>
      </c>
      <c r="K27" s="19">
        <v>5.5716378108690678E-2</v>
      </c>
      <c r="L27" s="19">
        <v>-5.932951533376396E-2</v>
      </c>
      <c r="M27" s="19">
        <v>-7.8817284801220633E-2</v>
      </c>
      <c r="N27" s="19">
        <v>2.0495172545645701E-2</v>
      </c>
      <c r="O27" s="19">
        <v>1.855937535336194E-3</v>
      </c>
      <c r="P27" s="20">
        <v>0</v>
      </c>
      <c r="Q27" s="11">
        <v>0</v>
      </c>
    </row>
    <row r="28" spans="1:17" x14ac:dyDescent="0.15">
      <c r="A28" s="14">
        <v>36889</v>
      </c>
      <c r="B28" s="11">
        <v>254.00460000000001</v>
      </c>
      <c r="C28" s="11">
        <v>16891.966100000001</v>
      </c>
      <c r="D28" s="11">
        <v>15208.60505</v>
      </c>
      <c r="E28" s="11">
        <v>1087.9100000000001</v>
      </c>
      <c r="F28" s="11">
        <v>2.25</v>
      </c>
      <c r="G28" s="11">
        <v>45.5548</v>
      </c>
      <c r="H28" s="11">
        <v>12.1312</v>
      </c>
      <c r="I28" s="11">
        <v>24.008800000000001</v>
      </c>
      <c r="J28" s="11">
        <v>6.5</v>
      </c>
      <c r="K28" s="19">
        <v>1.4208879998045543E-3</v>
      </c>
      <c r="L28" s="19">
        <v>7.9708840573632367E-2</v>
      </c>
      <c r="M28" s="19">
        <v>4.8579812115312482E-3</v>
      </c>
      <c r="N28" s="19">
        <v>1.9081252224740997E-2</v>
      </c>
      <c r="O28" s="19">
        <v>1.855937535336194E-3</v>
      </c>
      <c r="P28" s="20">
        <v>0</v>
      </c>
      <c r="Q28" s="11">
        <v>0</v>
      </c>
    </row>
    <row r="29" spans="1:17" x14ac:dyDescent="0.15">
      <c r="A29" s="14">
        <v>36922</v>
      </c>
      <c r="B29" s="11">
        <v>253.07089999999999</v>
      </c>
      <c r="C29" s="11">
        <v>18022.436900000001</v>
      </c>
      <c r="D29" s="11">
        <v>15749.52399</v>
      </c>
      <c r="E29" s="11">
        <v>1096.76</v>
      </c>
      <c r="F29" s="11">
        <v>2.25</v>
      </c>
      <c r="G29" s="11">
        <v>45.381900000000002</v>
      </c>
      <c r="H29" s="11">
        <v>12.1312</v>
      </c>
      <c r="I29" s="11">
        <v>24.7745</v>
      </c>
      <c r="J29" s="11">
        <v>5.5</v>
      </c>
      <c r="K29" s="19">
        <v>-3.6759176802310112E-3</v>
      </c>
      <c r="L29" s="19">
        <v>6.6923577356693853E-2</v>
      </c>
      <c r="M29" s="19">
        <v>3.5566637322862027E-2</v>
      </c>
      <c r="N29" s="19">
        <v>8.1348640972138675E-3</v>
      </c>
      <c r="O29" s="19">
        <v>1.855937535336194E-3</v>
      </c>
      <c r="P29" s="20">
        <v>-1</v>
      </c>
      <c r="Q29" s="11">
        <v>-1</v>
      </c>
    </row>
    <row r="30" spans="1:17" x14ac:dyDescent="0.15">
      <c r="A30" s="14">
        <v>36950</v>
      </c>
      <c r="B30" s="11">
        <v>239.98660000000001</v>
      </c>
      <c r="C30" s="11">
        <v>16550.129199999999</v>
      </c>
      <c r="D30" s="11">
        <v>14313.80157</v>
      </c>
      <c r="E30" s="11">
        <v>1110.02</v>
      </c>
      <c r="F30" s="11">
        <v>2.25</v>
      </c>
      <c r="G30" s="11">
        <v>43.066000000000003</v>
      </c>
      <c r="H30" s="11">
        <v>12.1312</v>
      </c>
      <c r="I30" s="11">
        <v>22.5212</v>
      </c>
      <c r="J30" s="11">
        <v>5.5</v>
      </c>
      <c r="K30" s="19">
        <v>-5.1702111937800721E-2</v>
      </c>
      <c r="L30" s="19">
        <v>-8.1693042298846996E-2</v>
      </c>
      <c r="M30" s="19">
        <v>-9.115973415524159E-2</v>
      </c>
      <c r="N30" s="19">
        <v>1.2090156460848211E-2</v>
      </c>
      <c r="O30" s="19">
        <v>1.855937535336194E-3</v>
      </c>
      <c r="P30" s="20">
        <v>-0.66666666666666696</v>
      </c>
      <c r="Q30" s="11">
        <v>-1</v>
      </c>
    </row>
    <row r="31" spans="1:17" x14ac:dyDescent="0.15">
      <c r="A31" s="14">
        <v>36980</v>
      </c>
      <c r="B31" s="11">
        <v>258.84620000000001</v>
      </c>
      <c r="C31" s="11">
        <v>14391.264999999999</v>
      </c>
      <c r="D31" s="11">
        <v>13406.04142</v>
      </c>
      <c r="E31" s="11">
        <v>1113.58</v>
      </c>
      <c r="F31" s="11">
        <v>2.25</v>
      </c>
      <c r="G31" s="11">
        <v>46.9544</v>
      </c>
      <c r="H31" s="11">
        <v>12.1312</v>
      </c>
      <c r="I31" s="11">
        <v>21.598300000000002</v>
      </c>
      <c r="J31" s="11">
        <v>5</v>
      </c>
      <c r="K31" s="19">
        <v>7.8586054388036564E-2</v>
      </c>
      <c r="L31" s="19">
        <v>-0.13044394843757479</v>
      </c>
      <c r="M31" s="19">
        <v>-6.3418522714647318E-2</v>
      </c>
      <c r="N31" s="19">
        <v>3.2071494207310813E-3</v>
      </c>
      <c r="O31" s="19">
        <v>1.855937535336194E-3</v>
      </c>
      <c r="P31" s="20">
        <v>-0.83333333333333304</v>
      </c>
      <c r="Q31" s="11">
        <v>-1</v>
      </c>
    </row>
    <row r="32" spans="1:17" x14ac:dyDescent="0.15">
      <c r="A32" s="14">
        <v>37011</v>
      </c>
      <c r="B32" s="11">
        <v>259.73770000000002</v>
      </c>
      <c r="C32" s="11">
        <v>15141.239100000001</v>
      </c>
      <c r="D32" s="11">
        <v>14447.30774</v>
      </c>
      <c r="E32" s="11">
        <v>1099.74</v>
      </c>
      <c r="F32" s="11">
        <v>2.25</v>
      </c>
      <c r="G32" s="11">
        <v>47.621000000000002</v>
      </c>
      <c r="H32" s="11">
        <v>12.1312</v>
      </c>
      <c r="I32" s="11">
        <v>23.4603</v>
      </c>
      <c r="J32" s="11">
        <v>4.5</v>
      </c>
      <c r="K32" s="19">
        <v>3.4441301436916039E-3</v>
      </c>
      <c r="L32" s="19">
        <v>5.2113146412077205E-2</v>
      </c>
      <c r="M32" s="19">
        <v>7.76714234558884E-2</v>
      </c>
      <c r="N32" s="19">
        <v>-1.2428384130461989E-2</v>
      </c>
      <c r="O32" s="19">
        <v>1.855937535336194E-3</v>
      </c>
      <c r="P32" s="20">
        <v>-0.83333333333333304</v>
      </c>
      <c r="Q32" s="11">
        <v>-1</v>
      </c>
    </row>
    <row r="33" spans="1:17" x14ac:dyDescent="0.15">
      <c r="A33" s="14">
        <v>37042</v>
      </c>
      <c r="B33" s="11">
        <v>271.82089999999999</v>
      </c>
      <c r="C33" s="11">
        <v>14960.8107</v>
      </c>
      <c r="D33" s="11">
        <v>14543.400820000001</v>
      </c>
      <c r="E33" s="11">
        <v>1103.17</v>
      </c>
      <c r="F33" s="11">
        <v>2.25</v>
      </c>
      <c r="G33" s="11">
        <v>50.55</v>
      </c>
      <c r="H33" s="11">
        <v>12.1312</v>
      </c>
      <c r="I33" s="11">
        <v>23.658999999999999</v>
      </c>
      <c r="J33" s="11">
        <v>4</v>
      </c>
      <c r="K33" s="19">
        <v>4.652077846227165E-2</v>
      </c>
      <c r="L33" s="19">
        <v>-1.1916356304022768E-2</v>
      </c>
      <c r="M33" s="19">
        <v>6.6512793753226163E-3</v>
      </c>
      <c r="N33" s="19">
        <v>3.1189190172222769E-3</v>
      </c>
      <c r="O33" s="19">
        <v>1.855937535336194E-3</v>
      </c>
      <c r="P33" s="20">
        <v>-1</v>
      </c>
      <c r="Q33" s="11">
        <v>-1</v>
      </c>
    </row>
    <row r="34" spans="1:17" x14ac:dyDescent="0.15">
      <c r="A34" s="14">
        <v>37071</v>
      </c>
      <c r="B34" s="11">
        <v>273.08850000000001</v>
      </c>
      <c r="C34" s="11">
        <v>14814.7273</v>
      </c>
      <c r="D34" s="11">
        <v>14188.920620000001</v>
      </c>
      <c r="E34" s="11">
        <v>1109.0899999999999</v>
      </c>
      <c r="F34" s="11">
        <v>2.25</v>
      </c>
      <c r="G34" s="11">
        <v>51.061799999999998</v>
      </c>
      <c r="H34" s="11">
        <v>12.1312</v>
      </c>
      <c r="I34" s="11">
        <v>24.263000000000002</v>
      </c>
      <c r="J34" s="11">
        <v>3.75</v>
      </c>
      <c r="K34" s="19">
        <v>4.6633647375902143E-3</v>
      </c>
      <c r="L34" s="19">
        <v>-9.7644040105393515E-3</v>
      </c>
      <c r="M34" s="19">
        <v>-2.4373955197089847E-2</v>
      </c>
      <c r="N34" s="19">
        <v>5.3663533272296782E-3</v>
      </c>
      <c r="O34" s="19">
        <v>1.855937535336194E-3</v>
      </c>
      <c r="P34" s="20">
        <v>-0.75</v>
      </c>
      <c r="Q34" s="11">
        <v>-1</v>
      </c>
    </row>
    <row r="35" spans="1:17" x14ac:dyDescent="0.15">
      <c r="A35" s="14">
        <v>37103</v>
      </c>
      <c r="B35" s="11">
        <v>236.67250000000001</v>
      </c>
      <c r="C35" s="11">
        <v>13992.244699999999</v>
      </c>
      <c r="D35" s="11">
        <v>14049.752259999999</v>
      </c>
      <c r="E35" s="11">
        <v>1136.76</v>
      </c>
      <c r="F35" s="11">
        <v>2.25</v>
      </c>
      <c r="G35" s="11">
        <v>44.338900000000002</v>
      </c>
      <c r="H35" s="11">
        <v>12.1312</v>
      </c>
      <c r="I35" s="11">
        <v>24.1858</v>
      </c>
      <c r="J35" s="11">
        <v>3.75</v>
      </c>
      <c r="K35" s="19">
        <v>-0.13334871296301376</v>
      </c>
      <c r="L35" s="19">
        <v>-5.5517903458135232E-2</v>
      </c>
      <c r="M35" s="19">
        <v>-9.8082414953986063E-3</v>
      </c>
      <c r="N35" s="19">
        <v>2.4948381105230455E-2</v>
      </c>
      <c r="O35" s="19">
        <v>1.855937535336194E-3</v>
      </c>
      <c r="P35" s="20">
        <v>-0.33333333333333304</v>
      </c>
      <c r="Q35" s="11">
        <v>-1</v>
      </c>
    </row>
    <row r="36" spans="1:17" x14ac:dyDescent="0.15">
      <c r="A36" s="14">
        <v>37134</v>
      </c>
      <c r="B36" s="11">
        <v>226.15700000000001</v>
      </c>
      <c r="C36" s="11">
        <v>12679.075699999999</v>
      </c>
      <c r="D36" s="11">
        <v>13170.0543</v>
      </c>
      <c r="E36" s="11">
        <v>1151.82</v>
      </c>
      <c r="F36" s="11">
        <v>2.25</v>
      </c>
      <c r="G36" s="11">
        <v>42.460599999999999</v>
      </c>
      <c r="H36" s="11">
        <v>12.1312</v>
      </c>
      <c r="I36" s="11">
        <v>22.772300000000001</v>
      </c>
      <c r="J36" s="11">
        <v>3.5</v>
      </c>
      <c r="K36" s="19">
        <v>-4.4430595020545249E-2</v>
      </c>
      <c r="L36" s="19">
        <v>-9.3849773796480296E-2</v>
      </c>
      <c r="M36" s="19">
        <v>-6.2613058488192874E-2</v>
      </c>
      <c r="N36" s="19">
        <v>1.3248179035152408E-2</v>
      </c>
      <c r="O36" s="19">
        <v>1.855937535336194E-3</v>
      </c>
      <c r="P36" s="20">
        <v>-0.33333333333333348</v>
      </c>
      <c r="Q36" s="11">
        <v>-1</v>
      </c>
    </row>
    <row r="37" spans="1:17" x14ac:dyDescent="0.15">
      <c r="A37" s="14">
        <v>37162</v>
      </c>
      <c r="B37" s="11">
        <v>217.62010000000001</v>
      </c>
      <c r="C37" s="11">
        <v>11396.156199999999</v>
      </c>
      <c r="D37" s="11">
        <v>12106.392589999999</v>
      </c>
      <c r="E37" s="11">
        <v>1170.0999999999999</v>
      </c>
      <c r="F37" s="11">
        <v>2.25</v>
      </c>
      <c r="G37" s="11">
        <v>41.019399999999997</v>
      </c>
      <c r="H37" s="11">
        <v>12.1312</v>
      </c>
      <c r="I37" s="11">
        <v>22.6646</v>
      </c>
      <c r="J37" s="11">
        <v>3</v>
      </c>
      <c r="K37" s="19">
        <v>-3.7747670865814431E-2</v>
      </c>
      <c r="L37" s="19">
        <v>-0.10118399245774679</v>
      </c>
      <c r="M37" s="19">
        <v>-8.0763654102777749E-2</v>
      </c>
      <c r="N37" s="19">
        <v>1.5870535326700352E-2</v>
      </c>
      <c r="O37" s="19">
        <v>1.855937535336194E-3</v>
      </c>
      <c r="P37" s="20">
        <v>-0.66666666666666652</v>
      </c>
      <c r="Q37" s="11">
        <v>-1</v>
      </c>
    </row>
    <row r="38" spans="1:17" x14ac:dyDescent="0.15">
      <c r="A38" s="14">
        <v>37195</v>
      </c>
      <c r="B38" s="11">
        <v>208.30439999999999</v>
      </c>
      <c r="C38" s="11">
        <v>11555.4889</v>
      </c>
      <c r="D38" s="11">
        <v>12337.249100000001</v>
      </c>
      <c r="E38" s="11">
        <v>1202.51</v>
      </c>
      <c r="F38" s="11">
        <v>2.25</v>
      </c>
      <c r="G38" s="11">
        <v>39.391199999999998</v>
      </c>
      <c r="H38" s="11">
        <v>12.1312</v>
      </c>
      <c r="I38" s="11">
        <v>23.149000000000001</v>
      </c>
      <c r="J38" s="11">
        <v>2.5</v>
      </c>
      <c r="K38" s="19">
        <v>-4.2807167168841587E-2</v>
      </c>
      <c r="L38" s="19">
        <v>1.3981266771334822E-2</v>
      </c>
      <c r="M38" s="19">
        <v>1.906897602103963E-2</v>
      </c>
      <c r="N38" s="19">
        <v>2.7698487308777109E-2</v>
      </c>
      <c r="O38" s="19">
        <v>1.855937535336194E-3</v>
      </c>
      <c r="P38" s="20">
        <v>-0.91666666666666652</v>
      </c>
      <c r="Q38" s="11">
        <v>-1</v>
      </c>
    </row>
    <row r="39" spans="1:17" x14ac:dyDescent="0.15">
      <c r="A39" s="14">
        <v>37225</v>
      </c>
      <c r="B39" s="11">
        <v>215.55260000000001</v>
      </c>
      <c r="C39" s="11">
        <v>12966.9823</v>
      </c>
      <c r="D39" s="11">
        <v>13284.55653</v>
      </c>
      <c r="E39" s="11">
        <v>1172.74</v>
      </c>
      <c r="F39" s="11">
        <v>2.25</v>
      </c>
      <c r="G39" s="11">
        <v>40.797199999999997</v>
      </c>
      <c r="H39" s="11">
        <v>12.1312</v>
      </c>
      <c r="I39" s="11">
        <v>25.093900000000001</v>
      </c>
      <c r="J39" s="11">
        <v>2</v>
      </c>
      <c r="K39" s="19">
        <v>3.4796192495213818E-2</v>
      </c>
      <c r="L39" s="19">
        <v>0.12214917189700203</v>
      </c>
      <c r="M39" s="19">
        <v>7.6784331930203065E-2</v>
      </c>
      <c r="N39" s="19">
        <v>-2.4756550881073758E-2</v>
      </c>
      <c r="O39" s="19">
        <v>1.855937535336194E-3</v>
      </c>
      <c r="P39" s="20">
        <v>-1</v>
      </c>
      <c r="Q39" s="11">
        <v>-1</v>
      </c>
    </row>
    <row r="40" spans="1:17" x14ac:dyDescent="0.15">
      <c r="A40" s="14">
        <v>37256</v>
      </c>
      <c r="B40" s="11">
        <v>203.57749999999999</v>
      </c>
      <c r="C40" s="11">
        <v>13104.1505</v>
      </c>
      <c r="D40" s="11">
        <v>13399.47969</v>
      </c>
      <c r="E40" s="11">
        <v>1161.32</v>
      </c>
      <c r="F40" s="11">
        <v>2.25</v>
      </c>
      <c r="G40" s="11">
        <v>48.783299999999997</v>
      </c>
      <c r="H40" s="11">
        <v>18.972200000000001</v>
      </c>
      <c r="I40" s="11">
        <v>27.165299999999998</v>
      </c>
      <c r="J40" s="11">
        <v>1.75</v>
      </c>
      <c r="K40" s="19">
        <v>-5.5555349367161555E-2</v>
      </c>
      <c r="L40" s="19">
        <v>1.0578266926453583E-2</v>
      </c>
      <c r="M40" s="19">
        <v>8.6508841857440011E-3</v>
      </c>
      <c r="N40" s="19">
        <v>-9.7378788137183481E-3</v>
      </c>
      <c r="O40" s="19">
        <v>1.855937535336194E-3</v>
      </c>
      <c r="P40" s="20">
        <v>-0.75</v>
      </c>
      <c r="Q40" s="11">
        <v>-1</v>
      </c>
    </row>
    <row r="41" spans="1:17" x14ac:dyDescent="0.15">
      <c r="A41" s="14">
        <v>37287</v>
      </c>
      <c r="B41" s="11">
        <v>184.49039999999999</v>
      </c>
      <c r="C41" s="11">
        <v>12330.738799999999</v>
      </c>
      <c r="D41" s="11">
        <v>13204.09864</v>
      </c>
      <c r="E41" s="11">
        <v>1169.1400000000001</v>
      </c>
      <c r="F41" s="11">
        <v>2.25</v>
      </c>
      <c r="G41" s="11">
        <v>43.611600000000003</v>
      </c>
      <c r="H41" s="11">
        <v>17.884499999999999</v>
      </c>
      <c r="I41" s="11">
        <v>26.829499999999999</v>
      </c>
      <c r="J41" s="11">
        <v>1.75</v>
      </c>
      <c r="K41" s="19">
        <v>-9.3758396679397227E-2</v>
      </c>
      <c r="L41" s="19">
        <v>-5.9020361525915055E-2</v>
      </c>
      <c r="M41" s="19">
        <v>-1.4581241549685875E-2</v>
      </c>
      <c r="N41" s="19">
        <v>6.7337168050152219E-3</v>
      </c>
      <c r="O41" s="19">
        <v>1.855937535336194E-3</v>
      </c>
      <c r="P41" s="20">
        <v>-0.33333333333333348</v>
      </c>
      <c r="Q41" s="11">
        <v>-1</v>
      </c>
    </row>
    <row r="42" spans="1:17" x14ac:dyDescent="0.15">
      <c r="A42" s="14">
        <v>37315</v>
      </c>
      <c r="B42" s="11">
        <v>188.57900000000001</v>
      </c>
      <c r="C42" s="11">
        <v>12053.3174</v>
      </c>
      <c r="D42" s="11">
        <v>12949.29603</v>
      </c>
      <c r="E42" s="11">
        <v>1179.67</v>
      </c>
      <c r="F42" s="11">
        <v>1.98</v>
      </c>
      <c r="G42" s="11">
        <v>44.502099999999999</v>
      </c>
      <c r="H42" s="11">
        <v>17.638400000000001</v>
      </c>
      <c r="I42" s="11">
        <v>26.2742</v>
      </c>
      <c r="J42" s="11">
        <v>1.75</v>
      </c>
      <c r="K42" s="19">
        <v>2.2161586727547977E-2</v>
      </c>
      <c r="L42" s="19">
        <v>-2.2498359952284441E-2</v>
      </c>
      <c r="M42" s="19">
        <v>-1.9297236179992683E-2</v>
      </c>
      <c r="N42" s="19">
        <v>9.0066202507825821E-3</v>
      </c>
      <c r="O42" s="19">
        <v>1.855937535336194E-3</v>
      </c>
      <c r="P42" s="20">
        <v>-8.3333333333333259E-2</v>
      </c>
      <c r="Q42" s="11">
        <v>-1</v>
      </c>
    </row>
    <row r="43" spans="1:17" x14ac:dyDescent="0.15">
      <c r="A43" s="14">
        <v>37344</v>
      </c>
      <c r="B43" s="11">
        <v>198.3612</v>
      </c>
      <c r="C43" s="11">
        <v>12811.685799999999</v>
      </c>
      <c r="D43" s="11">
        <v>13437.771199999999</v>
      </c>
      <c r="E43" s="11">
        <v>1151.29</v>
      </c>
      <c r="F43" s="11">
        <v>1.98</v>
      </c>
      <c r="G43" s="11">
        <v>46.286700000000003</v>
      </c>
      <c r="H43" s="11">
        <v>18.446999999999999</v>
      </c>
      <c r="I43" s="11">
        <v>27.760999999999999</v>
      </c>
      <c r="J43" s="11">
        <v>1.75</v>
      </c>
      <c r="K43" s="19">
        <v>5.1873220241914542E-2</v>
      </c>
      <c r="L43" s="19">
        <v>6.2917815472112171E-2</v>
      </c>
      <c r="M43" s="19">
        <v>3.7722140946375493E-2</v>
      </c>
      <c r="N43" s="19">
        <v>-2.4057575423635513E-2</v>
      </c>
      <c r="O43" s="19">
        <v>1.635212974954614E-3</v>
      </c>
      <c r="P43" s="20">
        <v>0</v>
      </c>
      <c r="Q43" s="11">
        <v>0</v>
      </c>
    </row>
    <row r="44" spans="1:17" x14ac:dyDescent="0.15">
      <c r="A44" s="14">
        <v>37376</v>
      </c>
      <c r="B44" s="11">
        <v>206.37350000000001</v>
      </c>
      <c r="C44" s="11">
        <v>13392.597</v>
      </c>
      <c r="D44" s="11">
        <v>12622.91561</v>
      </c>
      <c r="E44" s="11">
        <v>1179.93</v>
      </c>
      <c r="F44" s="11">
        <v>1.98</v>
      </c>
      <c r="G44" s="11">
        <v>48.549199999999999</v>
      </c>
      <c r="H44" s="11">
        <v>19.1708</v>
      </c>
      <c r="I44" s="11">
        <v>25.7363</v>
      </c>
      <c r="J44" s="11">
        <v>1.75</v>
      </c>
      <c r="K44" s="19">
        <v>4.0392475947917283E-2</v>
      </c>
      <c r="L44" s="19">
        <v>4.5342292112721116E-2</v>
      </c>
      <c r="M44" s="19">
        <v>-6.0639192160080735E-2</v>
      </c>
      <c r="N44" s="19">
        <v>2.4876442946607735E-2</v>
      </c>
      <c r="O44" s="19">
        <v>1.635212974954614E-3</v>
      </c>
      <c r="P44" s="20">
        <v>0</v>
      </c>
      <c r="Q44" s="11">
        <v>0</v>
      </c>
    </row>
    <row r="45" spans="1:17" x14ac:dyDescent="0.15">
      <c r="A45" s="14">
        <v>37407</v>
      </c>
      <c r="B45" s="11">
        <v>187.8236</v>
      </c>
      <c r="C45" s="11">
        <v>13220.1877</v>
      </c>
      <c r="D45" s="11">
        <v>12528.709129999999</v>
      </c>
      <c r="E45" s="11">
        <v>1186.54</v>
      </c>
      <c r="F45" s="11">
        <v>1.98</v>
      </c>
      <c r="G45" s="11">
        <v>43.479100000000003</v>
      </c>
      <c r="H45" s="11">
        <v>18.894400000000001</v>
      </c>
      <c r="I45" s="11">
        <v>25.465199999999999</v>
      </c>
      <c r="J45" s="11">
        <v>1.75</v>
      </c>
      <c r="K45" s="19">
        <v>-8.9885086990335483E-2</v>
      </c>
      <c r="L45" s="19">
        <v>-1.2873477787765819E-2</v>
      </c>
      <c r="M45" s="19">
        <v>-7.4631315704407619E-3</v>
      </c>
      <c r="N45" s="19">
        <v>5.6020272389039061E-3</v>
      </c>
      <c r="O45" s="19">
        <v>1.635212974954614E-3</v>
      </c>
      <c r="P45" s="20">
        <v>0</v>
      </c>
      <c r="Q45" s="11">
        <v>0</v>
      </c>
    </row>
    <row r="46" spans="1:17" x14ac:dyDescent="0.15">
      <c r="A46" s="14">
        <v>37435</v>
      </c>
      <c r="B46" s="11">
        <v>215.43199999999999</v>
      </c>
      <c r="C46" s="11">
        <v>12398.1531</v>
      </c>
      <c r="D46" s="11">
        <v>11637.130810000001</v>
      </c>
      <c r="E46" s="11">
        <v>1203.29</v>
      </c>
      <c r="F46" s="11">
        <v>1.98</v>
      </c>
      <c r="G46" s="11">
        <v>58.8583</v>
      </c>
      <c r="H46" s="11">
        <v>18.09</v>
      </c>
      <c r="I46" s="11">
        <v>22.9331</v>
      </c>
      <c r="J46" s="11">
        <v>1.75</v>
      </c>
      <c r="K46" s="19">
        <v>0.14699111293788425</v>
      </c>
      <c r="L46" s="19">
        <v>-6.2180251797786523E-2</v>
      </c>
      <c r="M46" s="19">
        <v>-7.1162823779276185E-2</v>
      </c>
      <c r="N46" s="19">
        <v>1.4116675375461352E-2</v>
      </c>
      <c r="O46" s="19">
        <v>1.635212974954614E-3</v>
      </c>
      <c r="P46" s="20">
        <v>0</v>
      </c>
      <c r="Q46" s="11">
        <v>0</v>
      </c>
    </row>
    <row r="47" spans="1:17" x14ac:dyDescent="0.15">
      <c r="A47" s="14">
        <v>37468</v>
      </c>
      <c r="B47" s="11">
        <v>206.0977</v>
      </c>
      <c r="C47" s="11">
        <v>12012.2435</v>
      </c>
      <c r="D47" s="11">
        <v>10729.320750000001</v>
      </c>
      <c r="E47" s="11">
        <v>1231.8</v>
      </c>
      <c r="F47" s="11">
        <v>1.98</v>
      </c>
      <c r="G47" s="11">
        <v>55.8703</v>
      </c>
      <c r="H47" s="11">
        <v>17.558399999999999</v>
      </c>
      <c r="I47" s="11">
        <v>20.799199999999999</v>
      </c>
      <c r="J47" s="11">
        <v>1.75</v>
      </c>
      <c r="K47" s="19">
        <v>-4.3328289204946246E-2</v>
      </c>
      <c r="L47" s="19">
        <v>-3.1126378008672795E-2</v>
      </c>
      <c r="M47" s="19">
        <v>-7.8009783925424458E-2</v>
      </c>
      <c r="N47" s="19">
        <v>2.3693373999617684E-2</v>
      </c>
      <c r="O47" s="19">
        <v>1.635212974954614E-3</v>
      </c>
      <c r="P47" s="20">
        <v>0</v>
      </c>
      <c r="Q47" s="11">
        <v>0</v>
      </c>
    </row>
    <row r="48" spans="1:17" x14ac:dyDescent="0.15">
      <c r="A48" s="14">
        <v>37498</v>
      </c>
      <c r="B48" s="11">
        <v>208.10239999999999</v>
      </c>
      <c r="C48" s="11">
        <v>11837.953799999999</v>
      </c>
      <c r="D48" s="11">
        <v>10800.023859999999</v>
      </c>
      <c r="E48" s="11">
        <v>1258.43</v>
      </c>
      <c r="F48" s="11">
        <v>1.98</v>
      </c>
      <c r="G48" s="11">
        <v>55.890599999999999</v>
      </c>
      <c r="H48" s="11">
        <v>17.261500000000002</v>
      </c>
      <c r="I48" s="11">
        <v>20.782299999999999</v>
      </c>
      <c r="J48" s="11">
        <v>1.75</v>
      </c>
      <c r="K48" s="19">
        <v>9.7269401841941772E-3</v>
      </c>
      <c r="L48" s="19">
        <v>-1.4509337910108222E-2</v>
      </c>
      <c r="M48" s="19">
        <v>6.5897097912743785E-3</v>
      </c>
      <c r="N48" s="19">
        <v>2.1618769280727479E-2</v>
      </c>
      <c r="O48" s="19">
        <v>1.635212974954614E-3</v>
      </c>
      <c r="P48" s="20">
        <v>0</v>
      </c>
      <c r="Q48" s="11">
        <v>0</v>
      </c>
    </row>
    <row r="49" spans="1:17" x14ac:dyDescent="0.15">
      <c r="A49" s="14">
        <v>37529</v>
      </c>
      <c r="B49" s="11">
        <v>197.60040000000001</v>
      </c>
      <c r="C49" s="11">
        <v>10721.5074</v>
      </c>
      <c r="D49" s="11">
        <v>9626.7477999999992</v>
      </c>
      <c r="E49" s="11">
        <v>1292.3599999999999</v>
      </c>
      <c r="F49" s="11">
        <v>1.98</v>
      </c>
      <c r="G49" s="11">
        <v>53.347900000000003</v>
      </c>
      <c r="H49" s="11">
        <v>15.6203</v>
      </c>
      <c r="I49" s="11">
        <v>17.855699999999999</v>
      </c>
      <c r="J49" s="11">
        <v>1.75</v>
      </c>
      <c r="K49" s="19">
        <v>-5.0465540041825463E-2</v>
      </c>
      <c r="L49" s="19">
        <v>-9.4310758333927547E-2</v>
      </c>
      <c r="M49" s="19">
        <v>-0.10863643221617847</v>
      </c>
      <c r="N49" s="19">
        <v>2.6962167144775506E-2</v>
      </c>
      <c r="O49" s="19">
        <v>1.635212974954614E-3</v>
      </c>
      <c r="P49" s="20">
        <v>0</v>
      </c>
      <c r="Q49" s="11">
        <v>0</v>
      </c>
    </row>
    <row r="50" spans="1:17" x14ac:dyDescent="0.15">
      <c r="A50" s="14">
        <v>37560</v>
      </c>
      <c r="B50" s="11">
        <v>188.32509999999999</v>
      </c>
      <c r="C50" s="11">
        <v>11168.677900000001</v>
      </c>
      <c r="D50" s="11">
        <v>10474.059929999999</v>
      </c>
      <c r="E50" s="11">
        <v>1278.06</v>
      </c>
      <c r="F50" s="11">
        <v>1.98</v>
      </c>
      <c r="G50" s="11">
        <v>49.407200000000003</v>
      </c>
      <c r="H50" s="11">
        <v>16.248000000000001</v>
      </c>
      <c r="I50" s="11">
        <v>19.314800000000002</v>
      </c>
      <c r="J50" s="11">
        <v>1.75</v>
      </c>
      <c r="K50" s="19">
        <v>-4.6939682308335451E-2</v>
      </c>
      <c r="L50" s="19">
        <v>4.1707801274287304E-2</v>
      </c>
      <c r="M50" s="19">
        <v>8.801644621873228E-2</v>
      </c>
      <c r="N50" s="19">
        <v>-1.1065028320282222E-2</v>
      </c>
      <c r="O50" s="19">
        <v>1.635212974954614E-3</v>
      </c>
      <c r="P50" s="20">
        <v>0</v>
      </c>
      <c r="Q50" s="11">
        <v>0</v>
      </c>
    </row>
    <row r="51" spans="1:17" x14ac:dyDescent="0.15">
      <c r="A51" s="14">
        <v>37589</v>
      </c>
      <c r="B51" s="11">
        <v>179.17070000000001</v>
      </c>
      <c r="C51" s="11">
        <v>11941.5105</v>
      </c>
      <c r="D51" s="11">
        <v>11090.55406</v>
      </c>
      <c r="E51" s="11">
        <v>1265.4000000000001</v>
      </c>
      <c r="F51" s="11">
        <v>1.98</v>
      </c>
      <c r="G51" s="11">
        <v>46.805300000000003</v>
      </c>
      <c r="H51" s="11">
        <v>17.718299999999999</v>
      </c>
      <c r="I51" s="11">
        <v>20.377199999999998</v>
      </c>
      <c r="J51" s="11">
        <v>1.25</v>
      </c>
      <c r="K51" s="19">
        <v>-4.8609558683361809E-2</v>
      </c>
      <c r="L51" s="19">
        <v>6.9196426552868839E-2</v>
      </c>
      <c r="M51" s="19">
        <v>5.8859137155996777E-2</v>
      </c>
      <c r="N51" s="19">
        <v>-9.9056382329466564E-3</v>
      </c>
      <c r="O51" s="19">
        <v>1.635212974954614E-3</v>
      </c>
      <c r="P51" s="20">
        <v>-0.5</v>
      </c>
      <c r="Q51" s="11">
        <v>-1</v>
      </c>
    </row>
    <row r="52" spans="1:17" x14ac:dyDescent="0.15">
      <c r="A52" s="14">
        <v>37621</v>
      </c>
      <c r="B52" s="11">
        <v>169.6146</v>
      </c>
      <c r="C52" s="11">
        <v>11058.515299999999</v>
      </c>
      <c r="D52" s="11">
        <v>10438.75375</v>
      </c>
      <c r="E52" s="11">
        <v>1298.28</v>
      </c>
      <c r="F52" s="11">
        <v>1.98</v>
      </c>
      <c r="G52" s="11">
        <v>42.518299999999996</v>
      </c>
      <c r="H52" s="11">
        <v>14.497</v>
      </c>
      <c r="I52" s="11">
        <v>19.198399999999999</v>
      </c>
      <c r="J52" s="11">
        <v>1.25</v>
      </c>
      <c r="K52" s="19">
        <v>-5.3335171431489692E-2</v>
      </c>
      <c r="L52" s="19">
        <v>-7.3943342427241654E-2</v>
      </c>
      <c r="M52" s="19">
        <v>-5.8770761719726061E-2</v>
      </c>
      <c r="N52" s="19">
        <v>2.5983878615457368E-2</v>
      </c>
      <c r="O52" s="19">
        <v>1.635212974954614E-3</v>
      </c>
      <c r="P52" s="20">
        <v>-0.33333333333333326</v>
      </c>
      <c r="Q52" s="11">
        <v>-1</v>
      </c>
    </row>
    <row r="53" spans="1:17" x14ac:dyDescent="0.15">
      <c r="A53" s="14">
        <v>37652</v>
      </c>
      <c r="B53" s="11">
        <v>187.3682</v>
      </c>
      <c r="C53" s="11">
        <v>10982.3974</v>
      </c>
      <c r="D53" s="11">
        <v>10165.17541</v>
      </c>
      <c r="E53" s="11">
        <v>1294.33</v>
      </c>
      <c r="F53" s="11">
        <v>1.98</v>
      </c>
      <c r="G53" s="11">
        <v>46.716999999999999</v>
      </c>
      <c r="H53" s="11">
        <v>14.5282</v>
      </c>
      <c r="I53" s="11">
        <v>18.624600000000001</v>
      </c>
      <c r="J53" s="11">
        <v>1.25</v>
      </c>
      <c r="K53" s="19">
        <v>0.10467023475573445</v>
      </c>
      <c r="L53" s="19">
        <v>-6.8831934427941999E-3</v>
      </c>
      <c r="M53" s="19">
        <v>-2.6207950350395026E-2</v>
      </c>
      <c r="N53" s="19">
        <v>-3.0424869827772039E-3</v>
      </c>
      <c r="O53" s="19">
        <v>1.635212974954614E-3</v>
      </c>
      <c r="P53" s="20">
        <v>-0.16666666666666674</v>
      </c>
      <c r="Q53" s="11">
        <v>-1</v>
      </c>
    </row>
    <row r="54" spans="1:17" x14ac:dyDescent="0.15">
      <c r="A54" s="14">
        <v>37680</v>
      </c>
      <c r="B54" s="11">
        <v>188.87739999999999</v>
      </c>
      <c r="C54" s="11">
        <v>10824.4107</v>
      </c>
      <c r="D54" s="11">
        <v>10013.382799999999</v>
      </c>
      <c r="E54" s="11">
        <v>1316.6</v>
      </c>
      <c r="F54" s="11">
        <v>1.98</v>
      </c>
      <c r="G54" s="11">
        <v>47.0503</v>
      </c>
      <c r="H54" s="11">
        <v>14.3264</v>
      </c>
      <c r="I54" s="11">
        <v>18.2849</v>
      </c>
      <c r="J54" s="11">
        <v>1.25</v>
      </c>
      <c r="K54" s="19">
        <v>8.0547286038932242E-3</v>
      </c>
      <c r="L54" s="19">
        <v>-1.438544738874592E-2</v>
      </c>
      <c r="M54" s="19">
        <v>-1.4932610985805006E-2</v>
      </c>
      <c r="N54" s="19">
        <v>1.720581304613189E-2</v>
      </c>
      <c r="O54" s="19">
        <v>1.635212974954614E-3</v>
      </c>
      <c r="P54" s="20">
        <v>0</v>
      </c>
      <c r="Q54" s="11">
        <v>0</v>
      </c>
    </row>
    <row r="55" spans="1:17" x14ac:dyDescent="0.15">
      <c r="A55" s="14">
        <v>37711</v>
      </c>
      <c r="B55" s="11">
        <v>188.7253</v>
      </c>
      <c r="C55" s="11">
        <v>10375.7158</v>
      </c>
      <c r="D55" s="11">
        <v>10110.479890000001</v>
      </c>
      <c r="E55" s="11">
        <v>1311.12</v>
      </c>
      <c r="F55" s="11">
        <v>1.98</v>
      </c>
      <c r="G55" s="11">
        <v>40.862400000000001</v>
      </c>
      <c r="H55" s="11">
        <v>13.492599999999999</v>
      </c>
      <c r="I55" s="11">
        <v>18.168399999999998</v>
      </c>
      <c r="J55" s="11">
        <v>1.25</v>
      </c>
      <c r="K55" s="19">
        <v>-8.0528427434933825E-4</v>
      </c>
      <c r="L55" s="19">
        <v>-4.145213189296304E-2</v>
      </c>
      <c r="M55" s="19">
        <v>9.6967320574223859E-3</v>
      </c>
      <c r="N55" s="19">
        <v>-4.1622360625854782E-3</v>
      </c>
      <c r="O55" s="19">
        <v>1.635212974954614E-3</v>
      </c>
      <c r="P55" s="20">
        <v>0</v>
      </c>
      <c r="Q55" s="11">
        <v>0</v>
      </c>
    </row>
    <row r="56" spans="1:17" x14ac:dyDescent="0.15">
      <c r="A56" s="14">
        <v>37741</v>
      </c>
      <c r="B56" s="11">
        <v>190.23339999999999</v>
      </c>
      <c r="C56" s="11">
        <v>10549.579599999999</v>
      </c>
      <c r="D56" s="11">
        <v>10942.75684</v>
      </c>
      <c r="E56" s="11">
        <v>1317.22</v>
      </c>
      <c r="F56" s="11">
        <v>1.98</v>
      </c>
      <c r="G56" s="11">
        <v>38.1648</v>
      </c>
      <c r="H56" s="11">
        <v>13.662100000000001</v>
      </c>
      <c r="I56" s="11">
        <v>19.5303</v>
      </c>
      <c r="J56" s="11">
        <v>1.25</v>
      </c>
      <c r="K56" s="19">
        <v>7.9909794818182611E-3</v>
      </c>
      <c r="L56" s="19">
        <v>1.6756800528402893E-2</v>
      </c>
      <c r="M56" s="19">
        <v>8.2318243946380987E-2</v>
      </c>
      <c r="N56" s="19">
        <v>4.6525108304351637E-3</v>
      </c>
      <c r="O56" s="19">
        <v>1.635212974954614E-3</v>
      </c>
      <c r="P56" s="20">
        <v>0</v>
      </c>
      <c r="Q56" s="11">
        <v>0</v>
      </c>
    </row>
    <row r="57" spans="1:17" x14ac:dyDescent="0.15">
      <c r="A57" s="14">
        <v>37771</v>
      </c>
      <c r="B57" s="11">
        <v>197.29230000000001</v>
      </c>
      <c r="C57" s="11">
        <v>11564.125099999999</v>
      </c>
      <c r="D57" s="11">
        <v>11519.021199999999</v>
      </c>
      <c r="E57" s="11">
        <v>1355.21</v>
      </c>
      <c r="F57" s="11">
        <v>1.98</v>
      </c>
      <c r="G57" s="11">
        <v>39.622100000000003</v>
      </c>
      <c r="H57" s="11">
        <v>14.9678</v>
      </c>
      <c r="I57" s="11">
        <v>20.489100000000001</v>
      </c>
      <c r="J57" s="11">
        <v>1.25</v>
      </c>
      <c r="K57" s="19">
        <v>3.7106522829324584E-2</v>
      </c>
      <c r="L57" s="19">
        <v>9.6169282423348879E-2</v>
      </c>
      <c r="M57" s="19">
        <v>5.2661716642878442E-2</v>
      </c>
      <c r="N57" s="19">
        <v>2.8841044016944872E-2</v>
      </c>
      <c r="O57" s="19">
        <v>1.635212974954614E-3</v>
      </c>
      <c r="P57" s="20">
        <v>0</v>
      </c>
      <c r="Q57" s="11">
        <v>0</v>
      </c>
    </row>
    <row r="58" spans="1:17" x14ac:dyDescent="0.15">
      <c r="A58" s="14">
        <v>37802</v>
      </c>
      <c r="B58" s="11">
        <v>187.1232</v>
      </c>
      <c r="C58" s="11">
        <v>11678.638199999999</v>
      </c>
      <c r="D58" s="11">
        <v>11666.95414</v>
      </c>
      <c r="E58" s="11">
        <v>1346.91</v>
      </c>
      <c r="F58" s="11">
        <v>1.98</v>
      </c>
      <c r="G58" s="11">
        <v>37.718600000000002</v>
      </c>
      <c r="H58" s="11">
        <v>14.850999999999999</v>
      </c>
      <c r="I58" s="11">
        <v>20.3858</v>
      </c>
      <c r="J58" s="11">
        <v>1</v>
      </c>
      <c r="K58" s="19">
        <v>-5.1543319227359663E-2</v>
      </c>
      <c r="L58" s="19">
        <v>9.9024438952153293E-3</v>
      </c>
      <c r="M58" s="19">
        <v>1.2842492207584488E-2</v>
      </c>
      <c r="N58" s="19">
        <v>-6.1245120682402732E-3</v>
      </c>
      <c r="O58" s="19">
        <v>1.635212974954614E-3</v>
      </c>
      <c r="P58" s="20">
        <v>-0.25</v>
      </c>
      <c r="Q58" s="11">
        <v>-1</v>
      </c>
    </row>
    <row r="59" spans="1:17" x14ac:dyDescent="0.15">
      <c r="A59" s="14">
        <v>37833</v>
      </c>
      <c r="B59" s="11">
        <v>186.3459</v>
      </c>
      <c r="C59" s="11">
        <v>12360.647199999999</v>
      </c>
      <c r="D59" s="11">
        <v>11872.371429999999</v>
      </c>
      <c r="E59" s="11">
        <v>1287.75</v>
      </c>
      <c r="F59" s="11">
        <v>1.98</v>
      </c>
      <c r="G59" s="11">
        <v>37.3581</v>
      </c>
      <c r="H59" s="11">
        <v>15.700900000000001</v>
      </c>
      <c r="I59" s="11">
        <v>20.6249</v>
      </c>
      <c r="J59" s="11">
        <v>1</v>
      </c>
      <c r="K59" s="19">
        <v>-4.1539477734454655E-3</v>
      </c>
      <c r="L59" s="19">
        <v>5.8397990272530231E-2</v>
      </c>
      <c r="M59" s="19">
        <v>1.760676244502668E-2</v>
      </c>
      <c r="N59" s="19">
        <v>-4.3922756531616924E-2</v>
      </c>
      <c r="O59" s="19">
        <v>1.635212974954614E-3</v>
      </c>
      <c r="P59" s="20">
        <v>-0.16666666666666674</v>
      </c>
      <c r="Q59" s="11">
        <v>-1</v>
      </c>
    </row>
    <row r="60" spans="1:17" x14ac:dyDescent="0.15">
      <c r="A60" s="14">
        <v>37862</v>
      </c>
      <c r="B60" s="11">
        <v>179.5599</v>
      </c>
      <c r="C60" s="11">
        <v>13427.8899</v>
      </c>
      <c r="D60" s="11">
        <v>12103.61988</v>
      </c>
      <c r="E60" s="11">
        <v>1295.3900000000001</v>
      </c>
      <c r="F60" s="11">
        <v>1.98</v>
      </c>
      <c r="G60" s="11">
        <v>35.832900000000002</v>
      </c>
      <c r="H60" s="11">
        <v>16.923500000000001</v>
      </c>
      <c r="I60" s="11">
        <v>20.853899999999999</v>
      </c>
      <c r="J60" s="11">
        <v>1</v>
      </c>
      <c r="K60" s="19">
        <v>-3.6416148678344973E-2</v>
      </c>
      <c r="L60" s="19">
        <v>8.6341975685545025E-2</v>
      </c>
      <c r="M60" s="19">
        <v>1.9477865173226139E-2</v>
      </c>
      <c r="N60" s="19">
        <v>5.932828576975524E-3</v>
      </c>
      <c r="O60" s="19">
        <v>1.635212974954614E-3</v>
      </c>
      <c r="P60" s="20">
        <v>-8.3333333333333259E-2</v>
      </c>
      <c r="Q60" s="11">
        <v>-1</v>
      </c>
    </row>
    <row r="61" spans="1:17" x14ac:dyDescent="0.15">
      <c r="A61" s="14">
        <v>37894</v>
      </c>
      <c r="B61" s="11">
        <v>172.79570000000001</v>
      </c>
      <c r="C61" s="11">
        <v>13962.7927</v>
      </c>
      <c r="D61" s="11">
        <v>11974.940119999999</v>
      </c>
      <c r="E61" s="11">
        <v>1334.45</v>
      </c>
      <c r="F61" s="11">
        <v>1.98</v>
      </c>
      <c r="G61" s="11">
        <v>32.502000000000002</v>
      </c>
      <c r="H61" s="11">
        <v>17.384699999999999</v>
      </c>
      <c r="I61" s="11">
        <v>19.901299999999999</v>
      </c>
      <c r="J61" s="11">
        <v>1</v>
      </c>
      <c r="K61" s="19">
        <v>-3.7670994470368924E-2</v>
      </c>
      <c r="L61" s="19">
        <v>3.9835208955652845E-2</v>
      </c>
      <c r="M61" s="19">
        <v>-1.0631510347795303E-2</v>
      </c>
      <c r="N61" s="19">
        <v>3.0153081311419694E-2</v>
      </c>
      <c r="O61" s="19">
        <v>1.635212974954614E-3</v>
      </c>
      <c r="P61" s="20">
        <v>0</v>
      </c>
      <c r="Q61" s="11">
        <v>0</v>
      </c>
    </row>
    <row r="62" spans="1:17" x14ac:dyDescent="0.15">
      <c r="A62" s="14">
        <v>37925</v>
      </c>
      <c r="B62" s="11">
        <v>170.43289999999999</v>
      </c>
      <c r="C62" s="11">
        <v>15119.7942</v>
      </c>
      <c r="D62" s="11">
        <v>12651.743189999999</v>
      </c>
      <c r="E62" s="11">
        <v>1314.09</v>
      </c>
      <c r="F62" s="11">
        <v>1.98</v>
      </c>
      <c r="G62" s="11">
        <v>31.924499999999998</v>
      </c>
      <c r="H62" s="11">
        <v>18.882400000000001</v>
      </c>
      <c r="I62" s="11">
        <v>20.8504</v>
      </c>
      <c r="J62" s="11">
        <v>1</v>
      </c>
      <c r="K62" s="19">
        <v>-1.367395137726235E-2</v>
      </c>
      <c r="L62" s="19">
        <v>8.286318681792082E-2</v>
      </c>
      <c r="M62" s="19">
        <v>5.6518284285165921E-2</v>
      </c>
      <c r="N62" s="19">
        <v>-1.5257222076511034E-2</v>
      </c>
      <c r="O62" s="19">
        <v>1.635212974954614E-3</v>
      </c>
      <c r="P62" s="20">
        <v>0</v>
      </c>
      <c r="Q62" s="11">
        <v>0</v>
      </c>
    </row>
    <row r="63" spans="1:17" x14ac:dyDescent="0.15">
      <c r="A63" s="14">
        <v>37953</v>
      </c>
      <c r="B63" s="11">
        <v>176.63239999999999</v>
      </c>
      <c r="C63" s="11">
        <v>15343.119699999999</v>
      </c>
      <c r="D63" s="11">
        <v>12763.68028</v>
      </c>
      <c r="E63" s="11">
        <v>1315.73</v>
      </c>
      <c r="F63" s="11">
        <v>1.98</v>
      </c>
      <c r="G63" s="11">
        <v>33.195099999999996</v>
      </c>
      <c r="H63" s="11">
        <v>19.139299999999999</v>
      </c>
      <c r="I63" s="11">
        <v>20.9407</v>
      </c>
      <c r="J63" s="11">
        <v>1</v>
      </c>
      <c r="K63" s="19">
        <v>3.6375019142430798E-2</v>
      </c>
      <c r="L63" s="19">
        <v>1.47704060680931E-2</v>
      </c>
      <c r="M63" s="19">
        <v>8.8475626100659177E-3</v>
      </c>
      <c r="N63" s="19">
        <v>1.2480119322118011E-3</v>
      </c>
      <c r="O63" s="19">
        <v>1.635212974954614E-3</v>
      </c>
      <c r="P63" s="20">
        <v>0</v>
      </c>
      <c r="Q63" s="11">
        <v>0</v>
      </c>
    </row>
    <row r="64" spans="1:17" x14ac:dyDescent="0.15">
      <c r="A64" s="14">
        <v>37986</v>
      </c>
      <c r="B64" s="11">
        <v>189.26050000000001</v>
      </c>
      <c r="C64" s="11">
        <v>15684.474899999999</v>
      </c>
      <c r="D64" s="11">
        <v>13432.57922</v>
      </c>
      <c r="E64" s="11">
        <v>1327.38</v>
      </c>
      <c r="F64" s="11">
        <v>1.98</v>
      </c>
      <c r="G64" s="11">
        <v>33.479100000000003</v>
      </c>
      <c r="H64" s="11">
        <v>17.902899999999999</v>
      </c>
      <c r="I64" s="11">
        <v>20.543600000000001</v>
      </c>
      <c r="J64" s="11">
        <v>1</v>
      </c>
      <c r="K64" s="19">
        <v>7.1493678396489013E-2</v>
      </c>
      <c r="L64" s="19">
        <v>2.2248095998364636E-2</v>
      </c>
      <c r="M64" s="19">
        <v>5.2406431791317099E-2</v>
      </c>
      <c r="N64" s="19">
        <v>8.8544002188899462E-3</v>
      </c>
      <c r="O64" s="19">
        <v>1.635212974954614E-3</v>
      </c>
      <c r="P64" s="20">
        <v>0</v>
      </c>
      <c r="Q64" s="11">
        <v>0</v>
      </c>
    </row>
    <row r="65" spans="1:17" x14ac:dyDescent="0.15">
      <c r="A65" s="14">
        <v>38016</v>
      </c>
      <c r="B65" s="11">
        <v>201.10589999999999</v>
      </c>
      <c r="C65" s="11">
        <v>16547.808300000001</v>
      </c>
      <c r="D65" s="11">
        <v>13679.29911</v>
      </c>
      <c r="E65" s="11">
        <v>1338.69</v>
      </c>
      <c r="F65" s="11">
        <v>1.98</v>
      </c>
      <c r="G65" s="11">
        <v>35.498199999999997</v>
      </c>
      <c r="H65" s="11">
        <v>18.838999999999999</v>
      </c>
      <c r="I65" s="11">
        <v>20.797499999999999</v>
      </c>
      <c r="J65" s="11">
        <v>1</v>
      </c>
      <c r="K65" s="19">
        <v>6.2587808866614969E-2</v>
      </c>
      <c r="L65" s="19">
        <v>5.5043819159033669E-2</v>
      </c>
      <c r="M65" s="19">
        <v>1.8367276005538447E-2</v>
      </c>
      <c r="N65" s="19">
        <v>8.5205442299869372E-3</v>
      </c>
      <c r="O65" s="19">
        <v>1.635212974954614E-3</v>
      </c>
      <c r="P65" s="20">
        <v>0</v>
      </c>
      <c r="Q65" s="11">
        <v>0</v>
      </c>
    </row>
    <row r="66" spans="1:17" x14ac:dyDescent="0.15">
      <c r="A66" s="14">
        <v>38044</v>
      </c>
      <c r="B66" s="11">
        <v>211.76560000000001</v>
      </c>
      <c r="C66" s="11">
        <v>17302.360799999999</v>
      </c>
      <c r="D66" s="11">
        <v>13869.60133</v>
      </c>
      <c r="E66" s="11">
        <v>1355.28</v>
      </c>
      <c r="F66" s="11">
        <v>1.98</v>
      </c>
      <c r="G66" s="11">
        <v>37.345500000000001</v>
      </c>
      <c r="H66" s="11">
        <v>19.707699999999999</v>
      </c>
      <c r="I66" s="11">
        <v>20.973500000000001</v>
      </c>
      <c r="J66" s="11">
        <v>1</v>
      </c>
      <c r="K66" s="19">
        <v>5.3005406604182292E-2</v>
      </c>
      <c r="L66" s="19">
        <v>4.5598334614499914E-2</v>
      </c>
      <c r="M66" s="19">
        <v>1.3911693754900201E-2</v>
      </c>
      <c r="N66" s="19">
        <v>1.2392712278421314E-2</v>
      </c>
      <c r="O66" s="19">
        <v>1.635212974954614E-3</v>
      </c>
      <c r="P66" s="20">
        <v>0</v>
      </c>
      <c r="Q66" s="11">
        <v>0</v>
      </c>
    </row>
    <row r="67" spans="1:17" x14ac:dyDescent="0.15">
      <c r="A67" s="14">
        <v>38077</v>
      </c>
      <c r="B67" s="11">
        <v>220.2276</v>
      </c>
      <c r="C67" s="11">
        <v>15873.021500000001</v>
      </c>
      <c r="D67" s="11">
        <v>13660.52634</v>
      </c>
      <c r="E67" s="11">
        <v>1368</v>
      </c>
      <c r="F67" s="11">
        <v>1.98</v>
      </c>
      <c r="G67" s="11">
        <v>36.099699999999999</v>
      </c>
      <c r="H67" s="11">
        <v>17.979700000000001</v>
      </c>
      <c r="I67" s="11">
        <v>19.6111</v>
      </c>
      <c r="J67" s="11">
        <v>1</v>
      </c>
      <c r="K67" s="19">
        <v>3.9959275727502463E-2</v>
      </c>
      <c r="L67" s="19">
        <v>-8.2609495693789836E-2</v>
      </c>
      <c r="M67" s="19">
        <v>-1.5074333070249746E-2</v>
      </c>
      <c r="N67" s="19">
        <v>9.3855144324419548E-3</v>
      </c>
      <c r="O67" s="19">
        <v>1.635212974954614E-3</v>
      </c>
      <c r="P67" s="20">
        <v>0</v>
      </c>
      <c r="Q67" s="11">
        <v>0</v>
      </c>
    </row>
    <row r="68" spans="1:17" x14ac:dyDescent="0.15">
      <c r="A68" s="14">
        <v>38107</v>
      </c>
      <c r="B68" s="11">
        <v>201.9572</v>
      </c>
      <c r="C68" s="11">
        <v>14970.9998</v>
      </c>
      <c r="D68" s="11">
        <v>13446.24</v>
      </c>
      <c r="E68" s="11">
        <v>1324</v>
      </c>
      <c r="F68" s="11">
        <v>1.98</v>
      </c>
      <c r="G68" s="11">
        <v>33.279299999999999</v>
      </c>
      <c r="H68" s="11">
        <v>16.975200000000001</v>
      </c>
      <c r="I68" s="11">
        <v>19.1434</v>
      </c>
      <c r="J68" s="11">
        <v>1</v>
      </c>
      <c r="K68" s="19">
        <v>-8.296144534109251E-2</v>
      </c>
      <c r="L68" s="19">
        <v>-5.6827346954705593E-2</v>
      </c>
      <c r="M68" s="19">
        <v>-1.5686536130935069E-2</v>
      </c>
      <c r="N68" s="19">
        <v>-3.2163742690058506E-2</v>
      </c>
      <c r="O68" s="19">
        <v>1.635212974954614E-3</v>
      </c>
      <c r="P68" s="20">
        <v>0</v>
      </c>
      <c r="Q68" s="11">
        <v>0</v>
      </c>
    </row>
    <row r="69" spans="1:17" x14ac:dyDescent="0.15">
      <c r="A69" s="14">
        <v>38138</v>
      </c>
      <c r="B69" s="11">
        <v>197.48990000000001</v>
      </c>
      <c r="C69" s="11">
        <v>15446.4908</v>
      </c>
      <c r="D69" s="11">
        <v>13630.43203</v>
      </c>
      <c r="E69" s="11">
        <v>1319.45</v>
      </c>
      <c r="F69" s="11">
        <v>1.98</v>
      </c>
      <c r="G69" s="11">
        <v>31.634900000000002</v>
      </c>
      <c r="H69" s="11">
        <v>17.374099999999999</v>
      </c>
      <c r="I69" s="11">
        <v>19.249700000000001</v>
      </c>
      <c r="J69" s="11">
        <v>1</v>
      </c>
      <c r="K69" s="19">
        <v>-2.2120033353601576E-2</v>
      </c>
      <c r="L69" s="19">
        <v>3.1760804645792673E-2</v>
      </c>
      <c r="M69" s="19">
        <v>1.3698404163543065E-2</v>
      </c>
      <c r="N69" s="19">
        <v>-3.4365558912385907E-3</v>
      </c>
      <c r="O69" s="19">
        <v>1.635212974954614E-3</v>
      </c>
      <c r="P69" s="20">
        <v>0</v>
      </c>
      <c r="Q69" s="11">
        <v>0</v>
      </c>
    </row>
    <row r="70" spans="1:17" x14ac:dyDescent="0.15">
      <c r="A70" s="14">
        <v>38168</v>
      </c>
      <c r="B70" s="11">
        <v>178.97970000000001</v>
      </c>
      <c r="C70" s="11">
        <v>15566.672500000001</v>
      </c>
      <c r="D70" s="11">
        <v>13894.803389999999</v>
      </c>
      <c r="E70" s="11">
        <v>1324.75</v>
      </c>
      <c r="F70" s="11">
        <v>1.98</v>
      </c>
      <c r="G70" s="11">
        <v>24.824400000000001</v>
      </c>
      <c r="H70" s="11">
        <v>14.311500000000001</v>
      </c>
      <c r="I70" s="11">
        <v>18.831700000000001</v>
      </c>
      <c r="J70" s="11">
        <v>1.25</v>
      </c>
      <c r="K70" s="19">
        <v>-9.372732478977408E-2</v>
      </c>
      <c r="L70" s="19">
        <v>7.7805180190182455E-3</v>
      </c>
      <c r="M70" s="19">
        <v>1.9395669881785871E-2</v>
      </c>
      <c r="N70" s="19">
        <v>4.0168251923149434E-3</v>
      </c>
      <c r="O70" s="19">
        <v>1.635212974954614E-3</v>
      </c>
      <c r="P70" s="20">
        <v>0.25</v>
      </c>
      <c r="Q70" s="11">
        <v>1</v>
      </c>
    </row>
    <row r="71" spans="1:17" x14ac:dyDescent="0.15">
      <c r="A71" s="14">
        <v>38198</v>
      </c>
      <c r="B71" s="11">
        <v>177.69800000000001</v>
      </c>
      <c r="C71" s="11">
        <v>15509.6849</v>
      </c>
      <c r="D71" s="11">
        <v>13435.73957</v>
      </c>
      <c r="E71" s="11">
        <v>1337.36</v>
      </c>
      <c r="F71" s="11">
        <v>1.98</v>
      </c>
      <c r="G71" s="11">
        <v>24.542200000000001</v>
      </c>
      <c r="H71" s="11">
        <v>14.254799999999999</v>
      </c>
      <c r="I71" s="11">
        <v>18.016500000000001</v>
      </c>
      <c r="J71" s="11">
        <v>1.25</v>
      </c>
      <c r="K71" s="19">
        <v>-7.1611473256464331E-3</v>
      </c>
      <c r="L71" s="19">
        <v>-3.6608722898230361E-3</v>
      </c>
      <c r="M71" s="19">
        <v>-3.3038525779384931E-2</v>
      </c>
      <c r="N71" s="19">
        <v>9.5187771277598365E-3</v>
      </c>
      <c r="O71" s="19">
        <v>1.635212974954614E-3</v>
      </c>
      <c r="P71" s="20">
        <v>0.16666666666666674</v>
      </c>
      <c r="Q71" s="11">
        <v>1</v>
      </c>
    </row>
    <row r="72" spans="1:17" x14ac:dyDescent="0.15">
      <c r="A72" s="14">
        <v>38230</v>
      </c>
      <c r="B72" s="11">
        <v>172.10499999999999</v>
      </c>
      <c r="C72" s="11">
        <v>16348.7729</v>
      </c>
      <c r="D72" s="11">
        <v>13489.27144</v>
      </c>
      <c r="E72" s="11">
        <v>1365.02</v>
      </c>
      <c r="F72" s="11">
        <v>1.98</v>
      </c>
      <c r="G72" s="11">
        <v>23.696999999999999</v>
      </c>
      <c r="H72" s="11">
        <v>14.9015</v>
      </c>
      <c r="I72" s="11">
        <v>18.031700000000001</v>
      </c>
      <c r="J72" s="11">
        <v>1.5</v>
      </c>
      <c r="K72" s="19">
        <v>-3.1474749293745719E-2</v>
      </c>
      <c r="L72" s="19">
        <v>5.4100905686355949E-2</v>
      </c>
      <c r="M72" s="19">
        <v>3.9842890464718561E-3</v>
      </c>
      <c r="N72" s="19">
        <v>2.0682538733026279E-2</v>
      </c>
      <c r="O72" s="19">
        <v>1.635212974954614E-3</v>
      </c>
      <c r="P72" s="20">
        <v>0.33333333333333326</v>
      </c>
      <c r="Q72" s="11">
        <v>1</v>
      </c>
    </row>
    <row r="73" spans="1:17" x14ac:dyDescent="0.15">
      <c r="A73" s="14">
        <v>38260</v>
      </c>
      <c r="B73" s="11">
        <v>179.29089999999999</v>
      </c>
      <c r="C73" s="11">
        <v>16778.643599999999</v>
      </c>
      <c r="D73" s="11">
        <v>13635.36822</v>
      </c>
      <c r="E73" s="11">
        <v>1368.53</v>
      </c>
      <c r="F73" s="11">
        <v>1.98</v>
      </c>
      <c r="G73" s="11">
        <v>23.419699999999999</v>
      </c>
      <c r="H73" s="11">
        <v>15.1708</v>
      </c>
      <c r="I73" s="11">
        <v>17.829999999999998</v>
      </c>
      <c r="J73" s="11">
        <v>1.75</v>
      </c>
      <c r="K73" s="19">
        <v>4.1752999622323594E-2</v>
      </c>
      <c r="L73" s="19">
        <v>2.6293759331625477E-2</v>
      </c>
      <c r="M73" s="19">
        <v>1.083059086251148E-2</v>
      </c>
      <c r="N73" s="19">
        <v>2.5713908953715059E-3</v>
      </c>
      <c r="O73" s="19">
        <v>1.635212974954614E-3</v>
      </c>
      <c r="P73" s="20">
        <v>0.41666666666666674</v>
      </c>
      <c r="Q73" s="11">
        <v>1</v>
      </c>
    </row>
    <row r="74" spans="1:17" x14ac:dyDescent="0.15">
      <c r="A74" s="14">
        <v>38289</v>
      </c>
      <c r="B74" s="11">
        <v>169.56200000000001</v>
      </c>
      <c r="C74" s="11">
        <v>16730.9228</v>
      </c>
      <c r="D74" s="11">
        <v>13843.84671</v>
      </c>
      <c r="E74" s="11">
        <v>1379.38</v>
      </c>
      <c r="F74" s="11">
        <v>2.25</v>
      </c>
      <c r="G74" s="11">
        <v>22.008800000000001</v>
      </c>
      <c r="H74" s="11">
        <v>15.112399999999999</v>
      </c>
      <c r="I74" s="11">
        <v>17.8705</v>
      </c>
      <c r="J74" s="11">
        <v>1.75</v>
      </c>
      <c r="K74" s="19">
        <v>-5.4263211350938478E-2</v>
      </c>
      <c r="L74" s="19">
        <v>-2.8441393200580034E-3</v>
      </c>
      <c r="M74" s="19">
        <v>1.5289538693513904E-2</v>
      </c>
      <c r="N74" s="19">
        <v>7.9282149459640738E-3</v>
      </c>
      <c r="O74" s="19">
        <v>1.635212974954614E-3</v>
      </c>
      <c r="P74" s="20">
        <v>0.25</v>
      </c>
      <c r="Q74" s="11">
        <v>1</v>
      </c>
    </row>
    <row r="75" spans="1:17" x14ac:dyDescent="0.15">
      <c r="A75" s="14">
        <v>38321</v>
      </c>
      <c r="B75" s="11">
        <v>172.16890000000001</v>
      </c>
      <c r="C75" s="11">
        <v>18111.354899999998</v>
      </c>
      <c r="D75" s="11">
        <v>14403.816419999999</v>
      </c>
      <c r="E75" s="11">
        <v>1360.85</v>
      </c>
      <c r="F75" s="11">
        <v>2.25</v>
      </c>
      <c r="G75" s="11">
        <v>22.3566</v>
      </c>
      <c r="H75" s="11">
        <v>16.219799999999999</v>
      </c>
      <c r="I75" s="11">
        <v>18.469799999999999</v>
      </c>
      <c r="J75" s="11">
        <v>2</v>
      </c>
      <c r="K75" s="19">
        <v>1.5374317358842093E-2</v>
      </c>
      <c r="L75" s="19">
        <v>8.2507827960332181E-2</v>
      </c>
      <c r="M75" s="19">
        <v>4.0448996708083218E-2</v>
      </c>
      <c r="N75" s="19">
        <v>-1.3433571604634098E-2</v>
      </c>
      <c r="O75" s="19">
        <v>1.855937535336194E-3</v>
      </c>
      <c r="P75" s="20">
        <v>0.33333333333333326</v>
      </c>
      <c r="Q75" s="11">
        <v>1</v>
      </c>
    </row>
    <row r="76" spans="1:17" x14ac:dyDescent="0.15">
      <c r="A76" s="14">
        <v>38352</v>
      </c>
      <c r="B76" s="11">
        <v>162.6438</v>
      </c>
      <c r="C76" s="11">
        <v>18350.3253</v>
      </c>
      <c r="D76" s="11">
        <v>14893.95902</v>
      </c>
      <c r="E76" s="11">
        <v>1374.34</v>
      </c>
      <c r="F76" s="11">
        <v>2.25</v>
      </c>
      <c r="G76" s="11">
        <v>21.423200000000001</v>
      </c>
      <c r="H76" s="11">
        <v>14.519399999999999</v>
      </c>
      <c r="I76" s="11">
        <v>18.489100000000001</v>
      </c>
      <c r="J76" s="11">
        <v>2.25</v>
      </c>
      <c r="K76" s="19">
        <v>-5.5324161332273136E-2</v>
      </c>
      <c r="L76" s="19">
        <v>1.3194507054798077E-2</v>
      </c>
      <c r="M76" s="19">
        <v>3.4028661967631546E-2</v>
      </c>
      <c r="N76" s="19">
        <v>9.9129220707645516E-3</v>
      </c>
      <c r="O76" s="19">
        <v>1.855937535336194E-3</v>
      </c>
      <c r="P76" s="20">
        <v>0.41666666666666674</v>
      </c>
      <c r="Q76" s="11">
        <v>1</v>
      </c>
    </row>
    <row r="77" spans="1:17" x14ac:dyDescent="0.15">
      <c r="A77" s="14">
        <v>38383</v>
      </c>
      <c r="B77" s="11">
        <v>153.05609999999999</v>
      </c>
      <c r="C77" s="11">
        <v>17633.647400000002</v>
      </c>
      <c r="D77" s="11">
        <v>14530.743060000001</v>
      </c>
      <c r="E77" s="11">
        <v>1384.37</v>
      </c>
      <c r="F77" s="11">
        <v>2.25</v>
      </c>
      <c r="G77" s="11">
        <v>20.103999999999999</v>
      </c>
      <c r="H77" s="11">
        <v>14.005000000000001</v>
      </c>
      <c r="I77" s="11">
        <v>17.9741</v>
      </c>
      <c r="J77" s="11">
        <v>2.25</v>
      </c>
      <c r="K77" s="19">
        <v>-5.8949065380912269E-2</v>
      </c>
      <c r="L77" s="19">
        <v>-3.905532399471956E-2</v>
      </c>
      <c r="M77" s="19">
        <v>-2.4386797325832821E-2</v>
      </c>
      <c r="N77" s="19">
        <v>7.2980485178339993E-3</v>
      </c>
      <c r="O77" s="19">
        <v>1.855937535336194E-3</v>
      </c>
      <c r="P77" s="20">
        <v>0.25</v>
      </c>
      <c r="Q77" s="11">
        <v>1</v>
      </c>
    </row>
    <row r="78" spans="1:17" x14ac:dyDescent="0.15">
      <c r="A78" s="14">
        <v>38411</v>
      </c>
      <c r="B78" s="11">
        <v>167.71729999999999</v>
      </c>
      <c r="C78" s="11">
        <v>18246.7111</v>
      </c>
      <c r="D78" s="11">
        <v>14836.71047</v>
      </c>
      <c r="E78" s="11">
        <v>1373.07</v>
      </c>
      <c r="F78" s="11">
        <v>2.25</v>
      </c>
      <c r="G78" s="11">
        <v>22.021599999999999</v>
      </c>
      <c r="H78" s="11">
        <v>14.4857</v>
      </c>
      <c r="I78" s="11">
        <v>18.264900000000001</v>
      </c>
      <c r="J78" s="11">
        <v>2.5</v>
      </c>
      <c r="K78" s="19">
        <v>9.5789713706281532E-2</v>
      </c>
      <c r="L78" s="19">
        <v>3.4766698351924585E-2</v>
      </c>
      <c r="M78" s="19">
        <v>2.1056556346541022E-2</v>
      </c>
      <c r="N78" s="19">
        <v>-8.1625576977253367E-3</v>
      </c>
      <c r="O78" s="19">
        <v>1.855937535336194E-3</v>
      </c>
      <c r="P78" s="20">
        <v>0.33333333333333348</v>
      </c>
      <c r="Q78" s="11">
        <v>1</v>
      </c>
    </row>
    <row r="79" spans="1:17" x14ac:dyDescent="0.15">
      <c r="A79" s="14">
        <v>38442</v>
      </c>
      <c r="B79" s="11">
        <v>151.70249999999999</v>
      </c>
      <c r="C79" s="11">
        <v>17505.643800000002</v>
      </c>
      <c r="D79" s="11">
        <v>14573.80517</v>
      </c>
      <c r="E79" s="11">
        <v>1368.6</v>
      </c>
      <c r="F79" s="11">
        <v>2.25</v>
      </c>
      <c r="G79" s="11">
        <v>19.276399999999999</v>
      </c>
      <c r="H79" s="11">
        <v>13.565099999999999</v>
      </c>
      <c r="I79" s="11">
        <v>17.596399999999999</v>
      </c>
      <c r="J79" s="11">
        <v>2.75</v>
      </c>
      <c r="K79" s="19">
        <v>-9.548686986971533E-2</v>
      </c>
      <c r="L79" s="19">
        <v>-4.0613746550741348E-2</v>
      </c>
      <c r="M79" s="19">
        <v>-1.7719918477320018E-2</v>
      </c>
      <c r="N79" s="19">
        <v>-3.255478599051731E-3</v>
      </c>
      <c r="O79" s="19">
        <v>1.855937535336194E-3</v>
      </c>
      <c r="P79" s="20">
        <v>0.41666666666666652</v>
      </c>
      <c r="Q79" s="11">
        <v>1</v>
      </c>
    </row>
    <row r="80" spans="1:17" x14ac:dyDescent="0.15">
      <c r="A80" s="14">
        <v>38471</v>
      </c>
      <c r="B80" s="11">
        <v>149.1028</v>
      </c>
      <c r="C80" s="11">
        <v>18043.569500000001</v>
      </c>
      <c r="D80" s="11">
        <v>14297.39824</v>
      </c>
      <c r="E80" s="11">
        <v>1392.66</v>
      </c>
      <c r="F80" s="11">
        <v>2.25</v>
      </c>
      <c r="G80" s="11">
        <v>18.695599999999999</v>
      </c>
      <c r="H80" s="11">
        <v>13.941700000000001</v>
      </c>
      <c r="I80" s="11">
        <v>17.144200000000001</v>
      </c>
      <c r="J80" s="11">
        <v>2.75</v>
      </c>
      <c r="K80" s="19">
        <v>-1.7136830309322448E-2</v>
      </c>
      <c r="L80" s="19">
        <v>3.072870133459471E-2</v>
      </c>
      <c r="M80" s="19">
        <v>-1.896600968489548E-2</v>
      </c>
      <c r="N80" s="19">
        <v>1.758000876808441E-2</v>
      </c>
      <c r="O80" s="19">
        <v>1.855937535336194E-3</v>
      </c>
      <c r="P80" s="20">
        <v>0.25</v>
      </c>
      <c r="Q80" s="11">
        <v>1</v>
      </c>
    </row>
    <row r="81" spans="1:17" x14ac:dyDescent="0.15">
      <c r="A81" s="14">
        <v>38503</v>
      </c>
      <c r="B81" s="11">
        <v>137.0607</v>
      </c>
      <c r="C81" s="11">
        <v>18249.7706</v>
      </c>
      <c r="D81" s="11">
        <v>14752.861849999999</v>
      </c>
      <c r="E81" s="11">
        <v>1409.67</v>
      </c>
      <c r="F81" s="11">
        <v>2.25</v>
      </c>
      <c r="G81" s="11">
        <v>17.232099999999999</v>
      </c>
      <c r="H81" s="11">
        <v>13.9346</v>
      </c>
      <c r="I81" s="11">
        <v>17.644500000000001</v>
      </c>
      <c r="J81" s="11">
        <v>3</v>
      </c>
      <c r="K81" s="19">
        <v>-8.0763741525980759E-2</v>
      </c>
      <c r="L81" s="19">
        <v>1.1427954984184252E-2</v>
      </c>
      <c r="M81" s="19">
        <v>3.1856398091069771E-2</v>
      </c>
      <c r="N81" s="19">
        <v>1.221403644823571E-2</v>
      </c>
      <c r="O81" s="19">
        <v>1.855937535336194E-3</v>
      </c>
      <c r="P81" s="20">
        <v>0.33333333333333348</v>
      </c>
      <c r="Q81" s="11">
        <v>1</v>
      </c>
    </row>
    <row r="82" spans="1:17" x14ac:dyDescent="0.15">
      <c r="A82" s="14">
        <v>38533</v>
      </c>
      <c r="B82" s="11">
        <v>141.21850000000001</v>
      </c>
      <c r="C82" s="11">
        <v>18715.897400000002</v>
      </c>
      <c r="D82" s="11">
        <v>14773.26641</v>
      </c>
      <c r="E82" s="11">
        <v>1418.31</v>
      </c>
      <c r="F82" s="11">
        <v>2.25</v>
      </c>
      <c r="G82" s="11">
        <v>17.831299999999999</v>
      </c>
      <c r="H82" s="11">
        <v>12.751300000000001</v>
      </c>
      <c r="I82" s="11">
        <v>17.3277</v>
      </c>
      <c r="J82" s="11">
        <v>3.25</v>
      </c>
      <c r="K82" s="19">
        <v>3.0335464505872212E-2</v>
      </c>
      <c r="L82" s="19">
        <v>2.5541515573900053E-2</v>
      </c>
      <c r="M82" s="19">
        <v>1.3830916474013577E-3</v>
      </c>
      <c r="N82" s="19">
        <v>6.1290940432865426E-3</v>
      </c>
      <c r="O82" s="19">
        <v>1.855937535336194E-3</v>
      </c>
      <c r="P82" s="20">
        <v>0.41666666666666652</v>
      </c>
      <c r="Q82" s="11">
        <v>1</v>
      </c>
    </row>
    <row r="83" spans="1:17" x14ac:dyDescent="0.15">
      <c r="A83" s="14">
        <v>38562</v>
      </c>
      <c r="B83" s="11">
        <v>145.0712</v>
      </c>
      <c r="C83" s="11">
        <v>19201.7755</v>
      </c>
      <c r="D83" s="11">
        <v>15006.44846</v>
      </c>
      <c r="E83" s="11">
        <v>1399.08</v>
      </c>
      <c r="F83" s="11">
        <v>2.25</v>
      </c>
      <c r="G83" s="11">
        <v>17.675899999999999</v>
      </c>
      <c r="H83" s="11">
        <v>13.337</v>
      </c>
      <c r="I83" s="11">
        <v>17.8613</v>
      </c>
      <c r="J83" s="11">
        <v>3.25</v>
      </c>
      <c r="K83" s="19">
        <v>2.7281836303317153E-2</v>
      </c>
      <c r="L83" s="19">
        <v>2.596071615566764E-2</v>
      </c>
      <c r="M83" s="19">
        <v>1.578405503079261E-2</v>
      </c>
      <c r="N83" s="19">
        <v>-1.3558389914757663E-2</v>
      </c>
      <c r="O83" s="19">
        <v>1.855937535336194E-3</v>
      </c>
      <c r="P83" s="20">
        <v>0.25</v>
      </c>
      <c r="Q83" s="11">
        <v>1</v>
      </c>
    </row>
    <row r="84" spans="1:17" x14ac:dyDescent="0.15">
      <c r="A84" s="14">
        <v>38595</v>
      </c>
      <c r="B84" s="11">
        <v>156.42869999999999</v>
      </c>
      <c r="C84" s="11">
        <v>19323.210599999999</v>
      </c>
      <c r="D84" s="11">
        <v>14858.8887</v>
      </c>
      <c r="E84" s="11">
        <v>1421.3</v>
      </c>
      <c r="F84" s="11">
        <v>2.25</v>
      </c>
      <c r="G84" s="11">
        <v>18.844799999999999</v>
      </c>
      <c r="H84" s="11">
        <v>13.3637</v>
      </c>
      <c r="I84" s="11">
        <v>17.551300000000001</v>
      </c>
      <c r="J84" s="11">
        <v>3.5</v>
      </c>
      <c r="K84" s="19">
        <v>7.8289143537793704E-2</v>
      </c>
      <c r="L84" s="19">
        <v>6.3241599715608832E-3</v>
      </c>
      <c r="M84" s="19">
        <v>-9.8330901141148175E-3</v>
      </c>
      <c r="N84" s="19">
        <v>1.5881865225719771E-2</v>
      </c>
      <c r="O84" s="19">
        <v>1.855937535336194E-3</v>
      </c>
      <c r="P84" s="20">
        <v>0.33333333333333348</v>
      </c>
      <c r="Q84" s="11">
        <v>1</v>
      </c>
    </row>
    <row r="85" spans="1:17" x14ac:dyDescent="0.15">
      <c r="A85" s="14">
        <v>38625</v>
      </c>
      <c r="B85" s="11">
        <v>155.79400000000001</v>
      </c>
      <c r="C85" s="11">
        <v>20091.507099999999</v>
      </c>
      <c r="D85" s="11">
        <v>14964.810729999999</v>
      </c>
      <c r="E85" s="11">
        <v>1402.44</v>
      </c>
      <c r="F85" s="11">
        <v>2.25</v>
      </c>
      <c r="G85" s="11">
        <v>18.9008</v>
      </c>
      <c r="H85" s="11">
        <v>13.840199999999999</v>
      </c>
      <c r="I85" s="11">
        <v>17.3963</v>
      </c>
      <c r="J85" s="11">
        <v>3.75</v>
      </c>
      <c r="K85" s="19">
        <v>-4.0574395874924951E-3</v>
      </c>
      <c r="L85" s="19">
        <v>3.9760292215621718E-2</v>
      </c>
      <c r="M85" s="19">
        <v>7.1285297399124037E-3</v>
      </c>
      <c r="N85" s="19">
        <v>-1.326954196862018E-2</v>
      </c>
      <c r="O85" s="19">
        <v>1.855937535336194E-3</v>
      </c>
      <c r="P85" s="20">
        <v>0.41666666666666652</v>
      </c>
      <c r="Q85" s="11">
        <v>1</v>
      </c>
    </row>
    <row r="86" spans="1:17" x14ac:dyDescent="0.15">
      <c r="A86" s="14">
        <v>38656</v>
      </c>
      <c r="B86" s="11">
        <v>147.4828</v>
      </c>
      <c r="C86" s="11">
        <v>18747.928</v>
      </c>
      <c r="D86" s="11">
        <v>14701.695589999999</v>
      </c>
      <c r="E86" s="11">
        <v>1391.47</v>
      </c>
      <c r="F86" s="11">
        <v>2.25</v>
      </c>
      <c r="G86" s="11">
        <v>17.800699999999999</v>
      </c>
      <c r="H86" s="11">
        <v>12.9139</v>
      </c>
      <c r="I86" s="11">
        <v>16.839400000000001</v>
      </c>
      <c r="J86" s="11">
        <v>3.75</v>
      </c>
      <c r="K86" s="19">
        <v>-5.3347368961577546E-2</v>
      </c>
      <c r="L86" s="19">
        <v>-6.6872987342995294E-2</v>
      </c>
      <c r="M86" s="19">
        <v>-1.7582256451298295E-2</v>
      </c>
      <c r="N86" s="19">
        <v>-7.8220815150737977E-3</v>
      </c>
      <c r="O86" s="19">
        <v>1.855937535336194E-3</v>
      </c>
      <c r="P86" s="20">
        <v>0.25</v>
      </c>
      <c r="Q86" s="11">
        <v>1</v>
      </c>
    </row>
    <row r="87" spans="1:17" x14ac:dyDescent="0.15">
      <c r="A87" s="14">
        <v>38686</v>
      </c>
      <c r="B87" s="11">
        <v>148.46680000000001</v>
      </c>
      <c r="C87" s="11">
        <v>19532.5206</v>
      </c>
      <c r="D87" s="11">
        <v>15250.00963</v>
      </c>
      <c r="E87" s="11">
        <v>1398.22</v>
      </c>
      <c r="F87" s="11">
        <v>2.25</v>
      </c>
      <c r="G87" s="11">
        <v>17.7029</v>
      </c>
      <c r="H87" s="11">
        <v>13.425599999999999</v>
      </c>
      <c r="I87" s="11">
        <v>17.414200000000001</v>
      </c>
      <c r="J87" s="11">
        <v>4</v>
      </c>
      <c r="K87" s="19">
        <v>6.6719644595845118E-3</v>
      </c>
      <c r="L87" s="19">
        <v>4.1849563322410965E-2</v>
      </c>
      <c r="M87" s="19">
        <v>3.7295972879003214E-2</v>
      </c>
      <c r="N87" s="19">
        <v>4.8509849296067831E-3</v>
      </c>
      <c r="O87" s="19">
        <v>1.855937535336194E-3</v>
      </c>
      <c r="P87" s="20">
        <v>0.33333333333333348</v>
      </c>
      <c r="Q87" s="11">
        <v>1</v>
      </c>
    </row>
    <row r="88" spans="1:17" x14ac:dyDescent="0.15">
      <c r="A88" s="14">
        <v>38716</v>
      </c>
      <c r="B88" s="11">
        <v>157.09</v>
      </c>
      <c r="C88" s="11">
        <v>19445.0461</v>
      </c>
      <c r="D88" s="11">
        <v>15236.061460000001</v>
      </c>
      <c r="E88" s="11">
        <v>1412.71</v>
      </c>
      <c r="F88" s="11">
        <v>2.25</v>
      </c>
      <c r="G88" s="11">
        <v>19.090599999999998</v>
      </c>
      <c r="H88" s="11">
        <v>11.658300000000001</v>
      </c>
      <c r="I88" s="11">
        <v>16.950099999999999</v>
      </c>
      <c r="J88" s="11">
        <v>4.25</v>
      </c>
      <c r="K88" s="19">
        <v>5.8081672131412576E-2</v>
      </c>
      <c r="L88" s="19">
        <v>-4.4784030587430301E-3</v>
      </c>
      <c r="M88" s="19">
        <v>-9.1463352079201865E-4</v>
      </c>
      <c r="N88" s="19">
        <v>1.0363176038105548E-2</v>
      </c>
      <c r="O88" s="19">
        <v>1.855937535336194E-3</v>
      </c>
      <c r="P88" s="20">
        <v>0.41666666666666652</v>
      </c>
      <c r="Q88" s="11">
        <v>1</v>
      </c>
    </row>
    <row r="89" spans="1:17" x14ac:dyDescent="0.15">
      <c r="A89" s="14">
        <v>38748</v>
      </c>
      <c r="B89" s="11">
        <v>170.3878</v>
      </c>
      <c r="C89" s="11">
        <v>20561.099399999999</v>
      </c>
      <c r="D89" s="11">
        <v>15622.808429999999</v>
      </c>
      <c r="E89" s="11">
        <v>1408.5</v>
      </c>
      <c r="F89" s="11">
        <v>2.25</v>
      </c>
      <c r="G89" s="11">
        <v>20.2119</v>
      </c>
      <c r="H89" s="11">
        <v>12.3537</v>
      </c>
      <c r="I89" s="11">
        <v>17.281600000000001</v>
      </c>
      <c r="J89" s="11">
        <v>4.5</v>
      </c>
      <c r="K89" s="19">
        <v>8.465083709975163E-2</v>
      </c>
      <c r="L89" s="19">
        <v>5.7395250916890239E-2</v>
      </c>
      <c r="M89" s="19">
        <v>2.5383657778970337E-2</v>
      </c>
      <c r="N89" s="19">
        <v>-2.9800879161328009E-3</v>
      </c>
      <c r="O89" s="19">
        <v>1.855937535336194E-3</v>
      </c>
      <c r="P89" s="20">
        <v>0.5</v>
      </c>
      <c r="Q89" s="11">
        <v>1</v>
      </c>
    </row>
    <row r="90" spans="1:17" x14ac:dyDescent="0.15">
      <c r="A90" s="14">
        <v>38776</v>
      </c>
      <c r="B90" s="11">
        <v>176.4342</v>
      </c>
      <c r="C90" s="11">
        <v>20720.1751</v>
      </c>
      <c r="D90" s="11">
        <v>15623.62016</v>
      </c>
      <c r="E90" s="11">
        <v>1410.55</v>
      </c>
      <c r="F90" s="11">
        <v>2.25</v>
      </c>
      <c r="G90" s="11">
        <v>20.8614</v>
      </c>
      <c r="H90" s="11">
        <v>12.4917</v>
      </c>
      <c r="I90" s="11">
        <v>17.239100000000001</v>
      </c>
      <c r="J90" s="11">
        <v>4.5</v>
      </c>
      <c r="K90" s="19">
        <v>3.5486108747222467E-2</v>
      </c>
      <c r="L90" s="19">
        <v>7.7367312372411678E-3</v>
      </c>
      <c r="M90" s="19">
        <v>5.19580076552284E-5</v>
      </c>
      <c r="N90" s="19">
        <v>1.455449059282854E-3</v>
      </c>
      <c r="O90" s="19">
        <v>1.855937535336194E-3</v>
      </c>
      <c r="P90" s="20">
        <v>0.25</v>
      </c>
      <c r="Q90" s="11">
        <v>1</v>
      </c>
    </row>
    <row r="91" spans="1:17" x14ac:dyDescent="0.15">
      <c r="A91" s="14">
        <v>38807</v>
      </c>
      <c r="B91" s="11">
        <v>177.00229999999999</v>
      </c>
      <c r="C91" s="11">
        <v>20662.027999999998</v>
      </c>
      <c r="D91" s="11">
        <v>15772.83885</v>
      </c>
      <c r="E91" s="11">
        <v>1395.33</v>
      </c>
      <c r="F91" s="11">
        <v>2.25</v>
      </c>
      <c r="G91" s="11">
        <v>20.968299999999999</v>
      </c>
      <c r="H91" s="11">
        <v>12.2608</v>
      </c>
      <c r="I91" s="11">
        <v>16.945</v>
      </c>
      <c r="J91" s="11">
        <v>4.75</v>
      </c>
      <c r="K91" s="19">
        <v>3.2198972761516842E-3</v>
      </c>
      <c r="L91" s="19">
        <v>-2.8063035046457241E-3</v>
      </c>
      <c r="M91" s="19">
        <v>9.550839592352256E-3</v>
      </c>
      <c r="N91" s="19">
        <v>-1.0790117330119475E-2</v>
      </c>
      <c r="O91" s="19">
        <v>1.855937535336194E-3</v>
      </c>
      <c r="P91" s="20">
        <v>0.33333333333333304</v>
      </c>
      <c r="Q91" s="11">
        <v>1</v>
      </c>
    </row>
    <row r="92" spans="1:17" x14ac:dyDescent="0.15">
      <c r="A92" s="14">
        <v>38835</v>
      </c>
      <c r="B92" s="11">
        <v>196.9023</v>
      </c>
      <c r="C92" s="11">
        <v>21805.332600000002</v>
      </c>
      <c r="D92" s="11">
        <v>15978.257100000001</v>
      </c>
      <c r="E92" s="11">
        <v>1389.58</v>
      </c>
      <c r="F92" s="11">
        <v>2.25</v>
      </c>
      <c r="G92" s="11">
        <v>23.0763</v>
      </c>
      <c r="H92" s="11">
        <v>12.903499999999999</v>
      </c>
      <c r="I92" s="11">
        <v>17.1418</v>
      </c>
      <c r="J92" s="11">
        <v>4.75</v>
      </c>
      <c r="K92" s="19">
        <v>0.11242791760333071</v>
      </c>
      <c r="L92" s="19">
        <v>5.533361004060211E-2</v>
      </c>
      <c r="M92" s="19">
        <v>1.3023543317314701E-2</v>
      </c>
      <c r="N92" s="19">
        <v>-4.1208889653343572E-3</v>
      </c>
      <c r="O92" s="19">
        <v>1.855937535336194E-3</v>
      </c>
      <c r="P92" s="20">
        <v>0.16666666666666696</v>
      </c>
      <c r="Q92" s="11">
        <v>1</v>
      </c>
    </row>
    <row r="93" spans="1:17" x14ac:dyDescent="0.15">
      <c r="A93" s="14">
        <v>38868</v>
      </c>
      <c r="B93" s="11">
        <v>225.02359999999999</v>
      </c>
      <c r="C93" s="11">
        <v>21039.524099999999</v>
      </c>
      <c r="D93" s="11">
        <v>15525.159159999999</v>
      </c>
      <c r="E93" s="11">
        <v>1390.04</v>
      </c>
      <c r="F93" s="11">
        <v>2.25</v>
      </c>
      <c r="G93" s="11">
        <v>25.6633</v>
      </c>
      <c r="H93" s="11">
        <v>12.2956</v>
      </c>
      <c r="I93" s="11">
        <v>16.5229</v>
      </c>
      <c r="J93" s="11">
        <v>5</v>
      </c>
      <c r="K93" s="19">
        <v>0.14281854503477098</v>
      </c>
      <c r="L93" s="19">
        <v>-3.51202393491582E-2</v>
      </c>
      <c r="M93" s="19">
        <v>-2.8357156676368733E-2</v>
      </c>
      <c r="N93" s="19">
        <v>3.3103527684619216E-4</v>
      </c>
      <c r="O93" s="19">
        <v>1.855937535336194E-3</v>
      </c>
      <c r="P93" s="20">
        <v>0.33333333333333304</v>
      </c>
      <c r="Q93" s="11">
        <v>1</v>
      </c>
    </row>
    <row r="94" spans="1:17" x14ac:dyDescent="0.15">
      <c r="A94" s="14">
        <v>38898</v>
      </c>
      <c r="B94" s="11">
        <v>231.98779999999999</v>
      </c>
      <c r="C94" s="11">
        <v>21461.537</v>
      </c>
      <c r="D94" s="11">
        <v>15501.219510000001</v>
      </c>
      <c r="E94" s="11">
        <v>1394.47</v>
      </c>
      <c r="F94" s="11">
        <v>2.25</v>
      </c>
      <c r="G94" s="11">
        <v>25.245000000000001</v>
      </c>
      <c r="H94" s="11">
        <v>11.889699999999999</v>
      </c>
      <c r="I94" s="11">
        <v>16.008400000000002</v>
      </c>
      <c r="J94" s="11">
        <v>5.25</v>
      </c>
      <c r="K94" s="19">
        <v>3.0948753819599384E-2</v>
      </c>
      <c r="L94" s="19">
        <v>2.0058101029005737E-2</v>
      </c>
      <c r="M94" s="19">
        <v>-1.5419906329642297E-3</v>
      </c>
      <c r="N94" s="19">
        <v>3.1869586486721335E-3</v>
      </c>
      <c r="O94" s="19">
        <v>1.855937535336194E-3</v>
      </c>
      <c r="P94" s="20">
        <v>0.41666666666666696</v>
      </c>
      <c r="Q94" s="11">
        <v>1</v>
      </c>
    </row>
    <row r="95" spans="1:17" x14ac:dyDescent="0.15">
      <c r="A95" s="14">
        <v>38929</v>
      </c>
      <c r="B95" s="11">
        <v>224.89349999999999</v>
      </c>
      <c r="C95" s="11">
        <v>22312.049200000001</v>
      </c>
      <c r="D95" s="11">
        <v>15547.479149999999</v>
      </c>
      <c r="E95" s="11">
        <v>1411.74</v>
      </c>
      <c r="F95" s="11">
        <v>2.25</v>
      </c>
      <c r="G95" s="11">
        <v>23.682700000000001</v>
      </c>
      <c r="H95" s="11">
        <v>12.4298</v>
      </c>
      <c r="I95" s="11">
        <v>16.041</v>
      </c>
      <c r="J95" s="11">
        <v>5.25</v>
      </c>
      <c r="K95" s="19">
        <v>-3.0580487422183444E-2</v>
      </c>
      <c r="L95" s="19">
        <v>3.9629603415636039E-2</v>
      </c>
      <c r="M95" s="19">
        <v>2.9842581075738561E-3</v>
      </c>
      <c r="N95" s="19">
        <v>1.2384633588388372E-2</v>
      </c>
      <c r="O95" s="19">
        <v>1.855937535336194E-3</v>
      </c>
      <c r="P95" s="20">
        <v>0.25</v>
      </c>
      <c r="Q95" s="11">
        <v>1</v>
      </c>
    </row>
    <row r="96" spans="1:17" x14ac:dyDescent="0.15">
      <c r="A96" s="14">
        <v>38960</v>
      </c>
      <c r="B96" s="11">
        <v>231.93109999999999</v>
      </c>
      <c r="C96" s="11">
        <v>22871.5857</v>
      </c>
      <c r="D96" s="11">
        <v>15884.842269999999</v>
      </c>
      <c r="E96" s="11">
        <v>1432.46</v>
      </c>
      <c r="F96" s="11">
        <v>2.52</v>
      </c>
      <c r="G96" s="11">
        <v>23.740200000000002</v>
      </c>
      <c r="H96" s="11">
        <v>12.731999999999999</v>
      </c>
      <c r="I96" s="11">
        <v>16.339099999999998</v>
      </c>
      <c r="J96" s="11">
        <v>5.25</v>
      </c>
      <c r="K96" s="19">
        <v>3.129303425843788E-2</v>
      </c>
      <c r="L96" s="19">
        <v>2.5077772775796703E-2</v>
      </c>
      <c r="M96" s="19">
        <v>2.1698895154974362E-2</v>
      </c>
      <c r="N96" s="19">
        <v>1.4676923512828122E-2</v>
      </c>
      <c r="O96" s="19">
        <v>1.855937535336194E-3</v>
      </c>
      <c r="P96" s="20">
        <v>8.3333333333333037E-2</v>
      </c>
      <c r="Q96" s="11">
        <v>1</v>
      </c>
    </row>
    <row r="97" spans="1:17" x14ac:dyDescent="0.15">
      <c r="A97" s="14">
        <v>38989</v>
      </c>
      <c r="B97" s="11">
        <v>246.89060000000001</v>
      </c>
      <c r="C97" s="11">
        <v>23021.608499999998</v>
      </c>
      <c r="D97" s="11">
        <v>16194.623540000001</v>
      </c>
      <c r="E97" s="11">
        <v>1445.76</v>
      </c>
      <c r="F97" s="11">
        <v>2.52</v>
      </c>
      <c r="G97" s="11">
        <v>23.334099999999999</v>
      </c>
      <c r="H97" s="11">
        <v>13.0253</v>
      </c>
      <c r="I97" s="11">
        <v>15.989800000000001</v>
      </c>
      <c r="J97" s="11">
        <v>5.25</v>
      </c>
      <c r="K97" s="19">
        <v>6.4499758764564152E-2</v>
      </c>
      <c r="L97" s="19">
        <v>6.5593528130407641E-3</v>
      </c>
      <c r="M97" s="19">
        <v>1.950169002213209E-2</v>
      </c>
      <c r="N97" s="19">
        <v>9.2847269731790583E-3</v>
      </c>
      <c r="O97" s="19">
        <v>2.0761284687424997E-3</v>
      </c>
      <c r="P97" s="20">
        <v>0</v>
      </c>
      <c r="Q97" s="11">
        <v>0</v>
      </c>
    </row>
    <row r="98" spans="1:17" x14ac:dyDescent="0.15">
      <c r="A98" s="14">
        <v>39021</v>
      </c>
      <c r="B98" s="11">
        <v>259.77519999999998</v>
      </c>
      <c r="C98" s="11">
        <v>24030.0707</v>
      </c>
      <c r="D98" s="11">
        <v>16669.237870000001</v>
      </c>
      <c r="E98" s="11">
        <v>1453.1</v>
      </c>
      <c r="F98" s="11">
        <v>2.52</v>
      </c>
      <c r="G98" s="11">
        <v>23.745999999999999</v>
      </c>
      <c r="H98" s="11">
        <v>13.6379</v>
      </c>
      <c r="I98" s="11">
        <v>16.459700000000002</v>
      </c>
      <c r="J98" s="11">
        <v>5.25</v>
      </c>
      <c r="K98" s="19">
        <v>5.2187487089423223E-2</v>
      </c>
      <c r="L98" s="19">
        <v>4.3805027785091655E-2</v>
      </c>
      <c r="M98" s="19">
        <v>2.9306907247811154E-2</v>
      </c>
      <c r="N98" s="19">
        <v>5.076914563966195E-3</v>
      </c>
      <c r="O98" s="19">
        <v>2.0761284687424997E-3</v>
      </c>
      <c r="P98" s="20">
        <v>0</v>
      </c>
      <c r="Q98" s="11">
        <v>0</v>
      </c>
    </row>
    <row r="99" spans="1:17" x14ac:dyDescent="0.15">
      <c r="A99" s="14">
        <v>39051</v>
      </c>
      <c r="B99" s="11">
        <v>298.43329999999997</v>
      </c>
      <c r="C99" s="11">
        <v>24803.2562</v>
      </c>
      <c r="D99" s="11">
        <v>16887.90956</v>
      </c>
      <c r="E99" s="11">
        <v>1468.28</v>
      </c>
      <c r="F99" s="11">
        <v>2.52</v>
      </c>
      <c r="G99" s="11">
        <v>25.7636</v>
      </c>
      <c r="H99" s="11">
        <v>14.0626</v>
      </c>
      <c r="I99" s="11">
        <v>16.7379</v>
      </c>
      <c r="J99" s="11">
        <v>5.25</v>
      </c>
      <c r="K99" s="19">
        <v>0.14881366658557083</v>
      </c>
      <c r="L99" s="19">
        <v>3.2175748030570661E-2</v>
      </c>
      <c r="M99" s="19">
        <v>1.3118277614452056E-2</v>
      </c>
      <c r="N99" s="19">
        <v>1.0446631339894097E-2</v>
      </c>
      <c r="O99" s="19">
        <v>2.0761284687424997E-3</v>
      </c>
      <c r="P99" s="20">
        <v>0</v>
      </c>
      <c r="Q99" s="11">
        <v>0</v>
      </c>
    </row>
    <row r="100" spans="1:17" x14ac:dyDescent="0.15">
      <c r="A100" s="14">
        <v>39080</v>
      </c>
      <c r="B100" s="11">
        <v>381.82569999999998</v>
      </c>
      <c r="C100" s="11">
        <v>26049.026099999999</v>
      </c>
      <c r="D100" s="11">
        <v>17062.939849999999</v>
      </c>
      <c r="E100" s="11">
        <v>1456.21</v>
      </c>
      <c r="F100" s="11">
        <v>2.52</v>
      </c>
      <c r="G100" s="11">
        <v>27.667899999999999</v>
      </c>
      <c r="H100" s="11">
        <v>15.1379</v>
      </c>
      <c r="I100" s="11">
        <v>16.588899999999999</v>
      </c>
      <c r="J100" s="11">
        <v>5.25</v>
      </c>
      <c r="K100" s="19">
        <v>0.27943396397117892</v>
      </c>
      <c r="L100" s="19">
        <v>5.0226062657047432E-2</v>
      </c>
      <c r="M100" s="19">
        <v>1.0364236578727759E-2</v>
      </c>
      <c r="N100" s="19">
        <v>-8.2205029013538988E-3</v>
      </c>
      <c r="O100" s="19">
        <v>2.0761284687424997E-3</v>
      </c>
      <c r="P100" s="20">
        <v>0</v>
      </c>
      <c r="Q100" s="11">
        <v>0</v>
      </c>
    </row>
    <row r="101" spans="1:17" x14ac:dyDescent="0.15">
      <c r="A101" s="14">
        <v>39113</v>
      </c>
      <c r="B101" s="11">
        <v>399.21730000000002</v>
      </c>
      <c r="C101" s="11">
        <v>26032.004199999999</v>
      </c>
      <c r="D101" s="11">
        <v>17252.862959999999</v>
      </c>
      <c r="E101" s="11">
        <v>1453.89</v>
      </c>
      <c r="F101" s="11">
        <v>2.52</v>
      </c>
      <c r="G101" s="11">
        <v>30.374199999999998</v>
      </c>
      <c r="H101" s="11">
        <v>15.2074</v>
      </c>
      <c r="I101" s="11">
        <v>16.79</v>
      </c>
      <c r="J101" s="11">
        <v>5.25</v>
      </c>
      <c r="K101" s="19">
        <v>4.5548531699149741E-2</v>
      </c>
      <c r="L101" s="19">
        <v>-6.534562917881459E-4</v>
      </c>
      <c r="M101" s="19">
        <v>1.1130737825346015E-2</v>
      </c>
      <c r="N101" s="19">
        <v>-1.5931768082899644E-3</v>
      </c>
      <c r="O101" s="19">
        <v>2.0761284687424997E-3</v>
      </c>
      <c r="P101" s="20">
        <v>0</v>
      </c>
      <c r="Q101" s="11">
        <v>0</v>
      </c>
    </row>
    <row r="102" spans="1:17" x14ac:dyDescent="0.15">
      <c r="A102" s="14">
        <v>39141</v>
      </c>
      <c r="B102" s="11">
        <v>414.59890000000001</v>
      </c>
      <c r="C102" s="11">
        <v>25325.390500000001</v>
      </c>
      <c r="D102" s="11">
        <v>16841.656050000001</v>
      </c>
      <c r="E102" s="11">
        <v>1478</v>
      </c>
      <c r="F102" s="11">
        <v>2.52</v>
      </c>
      <c r="G102" s="11">
        <v>31.3249</v>
      </c>
      <c r="H102" s="11">
        <v>14.8911</v>
      </c>
      <c r="I102" s="11">
        <v>16.3521</v>
      </c>
      <c r="J102" s="11">
        <v>5.25</v>
      </c>
      <c r="K102" s="19">
        <v>3.8529392388556349E-2</v>
      </c>
      <c r="L102" s="19">
        <v>-2.7144037568955115E-2</v>
      </c>
      <c r="M102" s="19">
        <v>-2.3834126020322643E-2</v>
      </c>
      <c r="N102" s="19">
        <v>1.6583097758427368E-2</v>
      </c>
      <c r="O102" s="19">
        <v>2.0761284687424997E-3</v>
      </c>
      <c r="P102" s="20">
        <v>0</v>
      </c>
      <c r="Q102" s="11">
        <v>0</v>
      </c>
    </row>
    <row r="103" spans="1:17" x14ac:dyDescent="0.15">
      <c r="A103" s="14">
        <v>39171</v>
      </c>
      <c r="B103" s="11">
        <v>459.06330000000003</v>
      </c>
      <c r="C103" s="11">
        <v>25597.0648</v>
      </c>
      <c r="D103" s="11">
        <v>16998.127120000001</v>
      </c>
      <c r="E103" s="11">
        <v>1477.28</v>
      </c>
      <c r="F103" s="11">
        <v>2.79</v>
      </c>
      <c r="G103" s="11">
        <v>31.938500000000001</v>
      </c>
      <c r="H103" s="11">
        <v>15.3287</v>
      </c>
      <c r="I103" s="11">
        <v>16.260200000000001</v>
      </c>
      <c r="J103" s="11">
        <v>5.25</v>
      </c>
      <c r="K103" s="19">
        <v>0.10724678719601033</v>
      </c>
      <c r="L103" s="19">
        <v>1.0727348903070144E-2</v>
      </c>
      <c r="M103" s="19">
        <v>9.2907175835597045E-3</v>
      </c>
      <c r="N103" s="19">
        <v>-4.8714479025713242E-4</v>
      </c>
      <c r="O103" s="19">
        <v>2.0761284687424997E-3</v>
      </c>
      <c r="P103" s="20">
        <v>0</v>
      </c>
      <c r="Q103" s="11">
        <v>0</v>
      </c>
    </row>
    <row r="104" spans="1:17" x14ac:dyDescent="0.15">
      <c r="A104" s="14">
        <v>39202</v>
      </c>
      <c r="B104" s="11">
        <v>555.17370000000005</v>
      </c>
      <c r="C104" s="11">
        <v>26227.161</v>
      </c>
      <c r="D104" s="11">
        <v>17712.005669999999</v>
      </c>
      <c r="E104" s="11">
        <v>1484.89</v>
      </c>
      <c r="F104" s="11">
        <v>2.79</v>
      </c>
      <c r="G104" s="11">
        <v>39.653599999999997</v>
      </c>
      <c r="H104" s="11">
        <v>15.736700000000001</v>
      </c>
      <c r="I104" s="11">
        <v>16.9377</v>
      </c>
      <c r="J104" s="11">
        <v>5.25</v>
      </c>
      <c r="K104" s="19">
        <v>0.20936197687769864</v>
      </c>
      <c r="L104" s="19">
        <v>2.4615955185611771E-2</v>
      </c>
      <c r="M104" s="19">
        <v>4.1997482720319779E-2</v>
      </c>
      <c r="N104" s="19">
        <v>5.1513592548468878E-3</v>
      </c>
      <c r="O104" s="19">
        <v>2.2957884655714356E-3</v>
      </c>
      <c r="P104" s="20">
        <v>0</v>
      </c>
      <c r="Q104" s="11">
        <v>0</v>
      </c>
    </row>
    <row r="105" spans="1:17" x14ac:dyDescent="0.15">
      <c r="A105" s="14">
        <v>39233</v>
      </c>
      <c r="B105" s="11">
        <v>598.98450000000003</v>
      </c>
      <c r="C105" s="11">
        <v>26731.8478</v>
      </c>
      <c r="D105" s="11">
        <v>18193.58425</v>
      </c>
      <c r="E105" s="11">
        <v>1471.56</v>
      </c>
      <c r="F105" s="11">
        <v>3.06</v>
      </c>
      <c r="G105" s="11">
        <v>41.237000000000002</v>
      </c>
      <c r="H105" s="11">
        <v>15.984400000000001</v>
      </c>
      <c r="I105" s="11">
        <v>17.482099999999999</v>
      </c>
      <c r="J105" s="11">
        <v>5.25</v>
      </c>
      <c r="K105" s="19">
        <v>7.8913680529174801E-2</v>
      </c>
      <c r="L105" s="19">
        <v>1.9242906237544988E-2</v>
      </c>
      <c r="M105" s="19">
        <v>2.7189387185872604E-2</v>
      </c>
      <c r="N105" s="19">
        <v>-8.9770959465012012E-3</v>
      </c>
      <c r="O105" s="19">
        <v>2.2957884655714356E-3</v>
      </c>
      <c r="P105" s="20">
        <v>0</v>
      </c>
      <c r="Q105" s="11">
        <v>0</v>
      </c>
    </row>
    <row r="106" spans="1:17" x14ac:dyDescent="0.15">
      <c r="A106" s="14">
        <v>39262</v>
      </c>
      <c r="B106" s="11">
        <v>561.34929999999997</v>
      </c>
      <c r="C106" s="11">
        <v>28058.037</v>
      </c>
      <c r="D106" s="11">
        <v>17801.54206</v>
      </c>
      <c r="E106" s="11">
        <v>1470.92</v>
      </c>
      <c r="F106" s="11">
        <v>3.06</v>
      </c>
      <c r="G106" s="11">
        <v>32.941699999999997</v>
      </c>
      <c r="H106" s="11">
        <v>14.964499999999999</v>
      </c>
      <c r="I106" s="11">
        <v>16.766400000000001</v>
      </c>
      <c r="J106" s="11">
        <v>5.25</v>
      </c>
      <c r="K106" s="19">
        <v>-6.2831675944870158E-2</v>
      </c>
      <c r="L106" s="19">
        <v>4.9610831616361484E-2</v>
      </c>
      <c r="M106" s="19">
        <v>-2.1548375768782324E-2</v>
      </c>
      <c r="N106" s="19">
        <v>-4.3491260974737322E-4</v>
      </c>
      <c r="O106" s="19">
        <v>2.5149201956327083E-3</v>
      </c>
      <c r="P106" s="20">
        <v>0</v>
      </c>
      <c r="Q106" s="11">
        <v>0</v>
      </c>
    </row>
    <row r="107" spans="1:17" x14ac:dyDescent="0.15">
      <c r="A107" s="14">
        <v>39294</v>
      </c>
      <c r="B107" s="11">
        <v>661.68740000000003</v>
      </c>
      <c r="C107" s="11">
        <v>29696.753400000001</v>
      </c>
      <c r="D107" s="11">
        <v>17157.165300000001</v>
      </c>
      <c r="E107" s="11">
        <v>1495.31</v>
      </c>
      <c r="F107" s="11">
        <v>3.33</v>
      </c>
      <c r="G107" s="11">
        <v>38.392099999999999</v>
      </c>
      <c r="H107" s="11">
        <v>15.925800000000001</v>
      </c>
      <c r="I107" s="11">
        <v>16.2043</v>
      </c>
      <c r="J107" s="11">
        <v>5.25</v>
      </c>
      <c r="K107" s="19">
        <v>0.17874450008221276</v>
      </c>
      <c r="L107" s="19">
        <v>5.8404527729434497E-2</v>
      </c>
      <c r="M107" s="19">
        <v>-3.6197805663584104E-2</v>
      </c>
      <c r="N107" s="19">
        <v>1.65814592227993E-2</v>
      </c>
      <c r="O107" s="19">
        <v>2.5149201956327083E-3</v>
      </c>
      <c r="P107" s="20">
        <v>0</v>
      </c>
      <c r="Q107" s="11">
        <v>0</v>
      </c>
    </row>
    <row r="108" spans="1:17" x14ac:dyDescent="0.15">
      <c r="A108" s="14">
        <v>39325</v>
      </c>
      <c r="B108" s="11">
        <v>775.32169999999996</v>
      </c>
      <c r="C108" s="11">
        <v>30799.8279</v>
      </c>
      <c r="D108" s="11">
        <v>17351.342130000001</v>
      </c>
      <c r="E108" s="11">
        <v>1518.75</v>
      </c>
      <c r="F108" s="11">
        <v>3.6</v>
      </c>
      <c r="G108" s="11">
        <v>43.627699999999997</v>
      </c>
      <c r="H108" s="11">
        <v>16.4787</v>
      </c>
      <c r="I108" s="11">
        <v>16.409300000000002</v>
      </c>
      <c r="J108" s="11">
        <v>5.25</v>
      </c>
      <c r="K108" s="19">
        <v>0.1717341149310081</v>
      </c>
      <c r="L108" s="19">
        <v>3.7144615949836313E-2</v>
      </c>
      <c r="M108" s="19">
        <v>1.1317535653748045E-2</v>
      </c>
      <c r="N108" s="19">
        <v>1.567567929058189E-2</v>
      </c>
      <c r="O108" s="19">
        <v>2.7335263083605454E-3</v>
      </c>
      <c r="P108" s="20">
        <v>0</v>
      </c>
      <c r="Q108" s="11">
        <v>0</v>
      </c>
    </row>
    <row r="109" spans="1:17" x14ac:dyDescent="0.15">
      <c r="A109" s="14">
        <v>39353</v>
      </c>
      <c r="B109" s="11">
        <v>829.36620000000005</v>
      </c>
      <c r="C109" s="11">
        <v>34991.289700000001</v>
      </c>
      <c r="D109" s="11">
        <v>17907.45289</v>
      </c>
      <c r="E109" s="11">
        <v>1526.94</v>
      </c>
      <c r="F109" s="11">
        <v>3.87</v>
      </c>
      <c r="G109" s="11">
        <v>44.103999999999999</v>
      </c>
      <c r="H109" s="11">
        <v>18.7532</v>
      </c>
      <c r="I109" s="11">
        <v>17.0855</v>
      </c>
      <c r="J109" s="11">
        <v>4.75</v>
      </c>
      <c r="K109" s="19">
        <v>6.9705904013779074E-2</v>
      </c>
      <c r="L109" s="19">
        <v>0.13608718248714635</v>
      </c>
      <c r="M109" s="19">
        <v>3.2050014104586078E-2</v>
      </c>
      <c r="N109" s="19">
        <v>5.3925925925926155E-3</v>
      </c>
      <c r="O109" s="19">
        <v>2.9516094330215292E-3</v>
      </c>
      <c r="P109" s="20">
        <v>-0.5</v>
      </c>
      <c r="Q109" s="11">
        <v>-1</v>
      </c>
    </row>
    <row r="110" spans="1:17" x14ac:dyDescent="0.15">
      <c r="A110" s="14">
        <v>39386</v>
      </c>
      <c r="B110" s="11">
        <v>894.56690000000003</v>
      </c>
      <c r="C110" s="11">
        <v>40293.864800000003</v>
      </c>
      <c r="D110" s="11">
        <v>18090.26542</v>
      </c>
      <c r="E110" s="11">
        <v>1538.95</v>
      </c>
      <c r="F110" s="11">
        <v>3.87</v>
      </c>
      <c r="G110" s="11">
        <v>47.842500000000001</v>
      </c>
      <c r="H110" s="11">
        <v>21.690200000000001</v>
      </c>
      <c r="I110" s="11">
        <v>17.314599999999999</v>
      </c>
      <c r="J110" s="11">
        <v>4.5</v>
      </c>
      <c r="K110" s="19">
        <v>7.8615091861713227E-2</v>
      </c>
      <c r="L110" s="19">
        <v>0.15153985878948606</v>
      </c>
      <c r="M110" s="19">
        <v>1.0208739965586355E-2</v>
      </c>
      <c r="N110" s="19">
        <v>7.8654040106356238E-3</v>
      </c>
      <c r="O110" s="19">
        <v>3.1691721789193217E-3</v>
      </c>
      <c r="P110" s="20">
        <v>-0.58333333333333304</v>
      </c>
      <c r="Q110" s="11">
        <v>-1</v>
      </c>
    </row>
    <row r="111" spans="1:17" x14ac:dyDescent="0.15">
      <c r="A111" s="14">
        <v>39416</v>
      </c>
      <c r="B111" s="11">
        <v>739.45209999999997</v>
      </c>
      <c r="C111" s="11">
        <v>36373.029000000002</v>
      </c>
      <c r="D111" s="11">
        <v>17156.316299999999</v>
      </c>
      <c r="E111" s="11">
        <v>1586.18</v>
      </c>
      <c r="F111" s="11">
        <v>3.87</v>
      </c>
      <c r="G111" s="11">
        <v>41.157699999999998</v>
      </c>
      <c r="H111" s="11">
        <v>19.759499999999999</v>
      </c>
      <c r="I111" s="11">
        <v>16.685400000000001</v>
      </c>
      <c r="J111" s="11">
        <v>4.5</v>
      </c>
      <c r="K111" s="19">
        <v>-0.17339653412170741</v>
      </c>
      <c r="L111" s="19">
        <v>-9.7306024613454278E-2</v>
      </c>
      <c r="M111" s="19">
        <v>-5.1627165125363916E-2</v>
      </c>
      <c r="N111" s="19">
        <v>3.0689756002469259E-2</v>
      </c>
      <c r="O111" s="19">
        <v>3.1691721789193217E-3</v>
      </c>
      <c r="P111" s="20">
        <v>-0.33333333333333304</v>
      </c>
      <c r="Q111" s="11">
        <v>-1</v>
      </c>
    </row>
    <row r="112" spans="1:17" x14ac:dyDescent="0.15">
      <c r="A112" s="14">
        <v>39447</v>
      </c>
      <c r="B112" s="11">
        <v>807.73360000000002</v>
      </c>
      <c r="C112" s="11">
        <v>34826.614800000003</v>
      </c>
      <c r="D112" s="11">
        <v>16828.805530000001</v>
      </c>
      <c r="E112" s="11">
        <v>1587.45</v>
      </c>
      <c r="F112" s="11">
        <v>4.1399999999999997</v>
      </c>
      <c r="G112" s="11">
        <v>39.645000000000003</v>
      </c>
      <c r="H112" s="11">
        <v>16.848300000000002</v>
      </c>
      <c r="I112" s="11">
        <v>18.2407</v>
      </c>
      <c r="J112" s="11">
        <v>4.25</v>
      </c>
      <c r="K112" s="19">
        <v>9.2340666826154161E-2</v>
      </c>
      <c r="L112" s="19">
        <v>-4.2515408876175775E-2</v>
      </c>
      <c r="M112" s="19">
        <v>-1.9089807174981765E-2</v>
      </c>
      <c r="N112" s="19">
        <v>8.0066575041914945E-4</v>
      </c>
      <c r="O112" s="19">
        <v>3.1691721789193217E-3</v>
      </c>
      <c r="P112" s="20">
        <v>-0.33333333333333304</v>
      </c>
      <c r="Q112" s="11">
        <v>-1</v>
      </c>
    </row>
    <row r="113" spans="1:17" x14ac:dyDescent="0.15">
      <c r="A113" s="14">
        <v>39478</v>
      </c>
      <c r="B113" s="11">
        <v>684.37980000000005</v>
      </c>
      <c r="C113" s="11">
        <v>28915.394899999999</v>
      </c>
      <c r="D113" s="11">
        <v>15569.431399999999</v>
      </c>
      <c r="E113" s="11">
        <v>1627.75</v>
      </c>
      <c r="F113" s="11">
        <v>4.1399999999999997</v>
      </c>
      <c r="G113" s="11">
        <v>33.145600000000002</v>
      </c>
      <c r="H113" s="11">
        <v>14.442500000000001</v>
      </c>
      <c r="I113" s="11">
        <v>17.085799999999999</v>
      </c>
      <c r="J113" s="11">
        <v>3</v>
      </c>
      <c r="K113" s="19">
        <v>-0.15271594496007102</v>
      </c>
      <c r="L113" s="19">
        <v>-0.16973283030655062</v>
      </c>
      <c r="M113" s="19">
        <v>-7.4834433599875405E-2</v>
      </c>
      <c r="N113" s="19">
        <v>2.5386626350436314E-2</v>
      </c>
      <c r="O113" s="19">
        <v>3.3862171355991677E-3</v>
      </c>
      <c r="P113" s="20">
        <v>-1.416666666666667</v>
      </c>
      <c r="Q113" s="11">
        <v>-1</v>
      </c>
    </row>
    <row r="114" spans="1:17" x14ac:dyDescent="0.15">
      <c r="A114" s="14">
        <v>39507</v>
      </c>
      <c r="B114" s="11">
        <v>685.65319999999997</v>
      </c>
      <c r="C114" s="11">
        <v>29770.687699999999</v>
      </c>
      <c r="D114" s="11">
        <v>14916.19346</v>
      </c>
      <c r="E114" s="11">
        <v>1646.3</v>
      </c>
      <c r="F114" s="11">
        <v>4.1399999999999997</v>
      </c>
      <c r="G114" s="11">
        <v>32.902099999999997</v>
      </c>
      <c r="H114" s="11">
        <v>14.7807</v>
      </c>
      <c r="I114" s="11">
        <v>16.559799999999999</v>
      </c>
      <c r="J114" s="11">
        <v>3</v>
      </c>
      <c r="K114" s="19">
        <v>1.8606627489587968E-3</v>
      </c>
      <c r="L114" s="19">
        <v>2.9579149894300771E-2</v>
      </c>
      <c r="M114" s="19">
        <v>-4.1956441646288978E-2</v>
      </c>
      <c r="N114" s="19">
        <v>1.1396098909537633E-2</v>
      </c>
      <c r="O114" s="19">
        <v>3.3862171355991677E-3</v>
      </c>
      <c r="P114" s="20">
        <v>-0.91666666666666652</v>
      </c>
      <c r="Q114" s="11">
        <v>-1</v>
      </c>
    </row>
    <row r="115" spans="1:17" x14ac:dyDescent="0.15">
      <c r="A115" s="14">
        <v>39538</v>
      </c>
      <c r="B115" s="11">
        <v>555.35130000000004</v>
      </c>
      <c r="C115" s="11">
        <v>27701.7958</v>
      </c>
      <c r="D115" s="11">
        <v>14643.98702</v>
      </c>
      <c r="E115" s="11">
        <v>1657.72</v>
      </c>
      <c r="F115" s="11">
        <v>4.1399999999999997</v>
      </c>
      <c r="G115" s="11">
        <v>25.5458</v>
      </c>
      <c r="H115" s="11">
        <v>14.049099999999999</v>
      </c>
      <c r="I115" s="11">
        <v>17.579699999999999</v>
      </c>
      <c r="J115" s="11">
        <v>2.25</v>
      </c>
      <c r="K115" s="19">
        <v>-0.19004053361086903</v>
      </c>
      <c r="L115" s="19">
        <v>-6.9494259616985521E-2</v>
      </c>
      <c r="M115" s="19">
        <v>-1.824905534578658E-2</v>
      </c>
      <c r="N115" s="19">
        <v>6.9367672963616123E-3</v>
      </c>
      <c r="O115" s="19">
        <v>3.3862171355991677E-3</v>
      </c>
      <c r="P115" s="20">
        <v>-1.1666666666666665</v>
      </c>
      <c r="Q115" s="11">
        <v>-1</v>
      </c>
    </row>
    <row r="116" spans="1:17" x14ac:dyDescent="0.15">
      <c r="A116" s="14">
        <v>39568</v>
      </c>
      <c r="B116" s="11">
        <v>592.95489999999995</v>
      </c>
      <c r="C116" s="11">
        <v>31142.077499999999</v>
      </c>
      <c r="D116" s="11">
        <v>15303.540360000001</v>
      </c>
      <c r="E116" s="11">
        <v>1629.23</v>
      </c>
      <c r="F116" s="11">
        <v>4.1399999999999997</v>
      </c>
      <c r="G116" s="11">
        <v>27.011700000000001</v>
      </c>
      <c r="H116" s="11">
        <v>15.8505</v>
      </c>
      <c r="I116" s="11">
        <v>18.380600000000001</v>
      </c>
      <c r="J116" s="11">
        <v>2</v>
      </c>
      <c r="K116" s="19">
        <v>6.7711374764045651E-2</v>
      </c>
      <c r="L116" s="19">
        <v>0.12418984403891975</v>
      </c>
      <c r="M116" s="19">
        <v>4.5039191792454858E-2</v>
      </c>
      <c r="N116" s="19">
        <v>-1.7186255821248442E-2</v>
      </c>
      <c r="O116" s="19">
        <v>3.3862171355991677E-3</v>
      </c>
      <c r="P116" s="20">
        <v>-0.75</v>
      </c>
      <c r="Q116" s="11">
        <v>-1</v>
      </c>
    </row>
    <row r="117" spans="1:17" x14ac:dyDescent="0.15">
      <c r="A117" s="14">
        <v>39598</v>
      </c>
      <c r="B117" s="11">
        <v>556.29449999999997</v>
      </c>
      <c r="C117" s="11">
        <v>29642.392400000001</v>
      </c>
      <c r="D117" s="11">
        <v>15401.48561</v>
      </c>
      <c r="E117" s="11">
        <v>1610.21</v>
      </c>
      <c r="F117" s="11">
        <v>4.1399999999999997</v>
      </c>
      <c r="G117" s="11">
        <v>25.760200000000001</v>
      </c>
      <c r="H117" s="11">
        <v>15.0824</v>
      </c>
      <c r="I117" s="11">
        <v>18.7624</v>
      </c>
      <c r="J117" s="11">
        <v>2</v>
      </c>
      <c r="K117" s="19">
        <v>-6.1826624588143142E-2</v>
      </c>
      <c r="L117" s="19">
        <v>-4.8156231709332808E-2</v>
      </c>
      <c r="M117" s="19">
        <v>6.4001693527078185E-3</v>
      </c>
      <c r="N117" s="19">
        <v>-1.1674226475083316E-2</v>
      </c>
      <c r="O117" s="19">
        <v>3.3862171355991677E-3</v>
      </c>
      <c r="P117" s="20">
        <v>-0.41666666666666652</v>
      </c>
      <c r="Q117" s="11">
        <v>-1</v>
      </c>
    </row>
    <row r="118" spans="1:17" x14ac:dyDescent="0.15">
      <c r="A118" s="14">
        <v>39629</v>
      </c>
      <c r="B118" s="11">
        <v>452.21300000000002</v>
      </c>
      <c r="C118" s="11">
        <v>26493.856299999999</v>
      </c>
      <c r="D118" s="11">
        <v>13924.311680000001</v>
      </c>
      <c r="E118" s="11">
        <v>1622.86</v>
      </c>
      <c r="F118" s="11">
        <v>4.1399999999999997</v>
      </c>
      <c r="G118" s="11">
        <v>20.2178</v>
      </c>
      <c r="H118" s="11">
        <v>13.9536</v>
      </c>
      <c r="I118" s="11">
        <v>18.623899999999999</v>
      </c>
      <c r="J118" s="11">
        <v>2</v>
      </c>
      <c r="K118" s="19">
        <v>-0.18709784116147099</v>
      </c>
      <c r="L118" s="19">
        <v>-0.10621734094580038</v>
      </c>
      <c r="M118" s="19">
        <v>-9.5911132692348078E-2</v>
      </c>
      <c r="N118" s="19">
        <v>7.8561181460803375E-3</v>
      </c>
      <c r="O118" s="19">
        <v>3.3862171355991677E-3</v>
      </c>
      <c r="P118" s="20">
        <v>-8.3333333333333481E-2</v>
      </c>
      <c r="Q118" s="11">
        <v>-1</v>
      </c>
    </row>
    <row r="119" spans="1:17" x14ac:dyDescent="0.15">
      <c r="A119" s="14">
        <v>39660</v>
      </c>
      <c r="B119" s="11">
        <v>460.93380000000002</v>
      </c>
      <c r="C119" s="11">
        <v>27143.491399999999</v>
      </c>
      <c r="D119" s="11">
        <v>13760.92973</v>
      </c>
      <c r="E119" s="11">
        <v>1629.72</v>
      </c>
      <c r="F119" s="11">
        <v>4.1399999999999997</v>
      </c>
      <c r="G119" s="11">
        <v>20.585899999999999</v>
      </c>
      <c r="H119" s="11">
        <v>14.341100000000001</v>
      </c>
      <c r="I119" s="11">
        <v>18.677900000000001</v>
      </c>
      <c r="J119" s="11">
        <v>2</v>
      </c>
      <c r="K119" s="19">
        <v>1.9284717599892032E-2</v>
      </c>
      <c r="L119" s="19">
        <v>2.4520216787014215E-2</v>
      </c>
      <c r="M119" s="19">
        <v>-1.1733574610705677E-2</v>
      </c>
      <c r="N119" s="19">
        <v>4.2271052339697412E-3</v>
      </c>
      <c r="O119" s="19">
        <v>3.3862171355991677E-3</v>
      </c>
      <c r="P119" s="20">
        <v>0</v>
      </c>
      <c r="Q119" s="11">
        <v>0</v>
      </c>
    </row>
    <row r="120" spans="1:17" x14ac:dyDescent="0.15">
      <c r="A120" s="14">
        <v>39689</v>
      </c>
      <c r="B120" s="11">
        <v>397.80450000000002</v>
      </c>
      <c r="C120" s="11">
        <v>25475.321800000002</v>
      </c>
      <c r="D120" s="11">
        <v>13973.26311</v>
      </c>
      <c r="E120" s="11">
        <v>1650.08</v>
      </c>
      <c r="F120" s="11">
        <v>4.1399999999999997</v>
      </c>
      <c r="G120" s="11">
        <v>17.523900000000001</v>
      </c>
      <c r="H120" s="11">
        <v>13.3756</v>
      </c>
      <c r="I120" s="11">
        <v>19.2409</v>
      </c>
      <c r="J120" s="11">
        <v>2</v>
      </c>
      <c r="K120" s="19">
        <v>-0.13695958074673631</v>
      </c>
      <c r="L120" s="19">
        <v>-6.1457443901266062E-2</v>
      </c>
      <c r="M120" s="19">
        <v>1.5430162363019306E-2</v>
      </c>
      <c r="N120" s="19">
        <v>1.2492943573129134E-2</v>
      </c>
      <c r="O120" s="19">
        <v>3.3862171355991677E-3</v>
      </c>
      <c r="P120" s="20">
        <v>0</v>
      </c>
      <c r="Q120" s="11">
        <v>0</v>
      </c>
    </row>
    <row r="121" spans="1:17" x14ac:dyDescent="0.15">
      <c r="A121" s="14">
        <v>39721</v>
      </c>
      <c r="B121" s="11">
        <v>380.93560000000002</v>
      </c>
      <c r="C121" s="11">
        <v>21847.3956</v>
      </c>
      <c r="D121" s="11">
        <v>12743.404549999999</v>
      </c>
      <c r="E121" s="11">
        <v>1660.18</v>
      </c>
      <c r="F121" s="11">
        <v>4.1399999999999997</v>
      </c>
      <c r="G121" s="11">
        <v>17.268599999999999</v>
      </c>
      <c r="H121" s="11">
        <v>11.4918</v>
      </c>
      <c r="I121" s="11">
        <v>18.0579</v>
      </c>
      <c r="J121" s="11">
        <v>2</v>
      </c>
      <c r="K121" s="19">
        <v>-4.2405000446199104E-2</v>
      </c>
      <c r="L121" s="19">
        <v>-0.14240943562879749</v>
      </c>
      <c r="M121" s="19">
        <v>-8.8015129345116905E-2</v>
      </c>
      <c r="N121" s="19">
        <v>6.1209153495589419E-3</v>
      </c>
      <c r="O121" s="19">
        <v>3.3862171355991677E-3</v>
      </c>
      <c r="P121" s="20">
        <v>0</v>
      </c>
      <c r="Q121" s="11">
        <v>0</v>
      </c>
    </row>
    <row r="122" spans="1:17" x14ac:dyDescent="0.15">
      <c r="A122" s="14">
        <v>39752</v>
      </c>
      <c r="B122" s="11">
        <v>287.51119999999997</v>
      </c>
      <c r="C122" s="11">
        <v>16965.3685</v>
      </c>
      <c r="D122" s="11">
        <v>10593.11335</v>
      </c>
      <c r="E122" s="11">
        <v>1658.35</v>
      </c>
      <c r="F122" s="11">
        <v>3.6</v>
      </c>
      <c r="G122" s="11">
        <v>12.9902</v>
      </c>
      <c r="H122" s="11">
        <v>8.9219000000000008</v>
      </c>
      <c r="I122" s="11">
        <v>15.202500000000001</v>
      </c>
      <c r="J122" s="11">
        <v>1</v>
      </c>
      <c r="K122" s="19">
        <v>-0.24524985325603599</v>
      </c>
      <c r="L122" s="19">
        <v>-0.22346036980261386</v>
      </c>
      <c r="M122" s="19">
        <v>-0.16873757649010679</v>
      </c>
      <c r="N122" s="19">
        <v>-1.1022901131203522E-3</v>
      </c>
      <c r="O122" s="19">
        <v>3.3862171355991677E-3</v>
      </c>
      <c r="P122" s="20">
        <v>-1</v>
      </c>
      <c r="Q122" s="11">
        <v>-1</v>
      </c>
    </row>
    <row r="123" spans="1:17" x14ac:dyDescent="0.15">
      <c r="A123" s="14">
        <v>39780</v>
      </c>
      <c r="B123" s="11">
        <v>311.0231</v>
      </c>
      <c r="C123" s="11">
        <v>17006.002400000001</v>
      </c>
      <c r="D123" s="11">
        <v>9839.3313099999996</v>
      </c>
      <c r="E123" s="11">
        <v>1746.36</v>
      </c>
      <c r="F123" s="11">
        <v>2.52</v>
      </c>
      <c r="G123" s="11">
        <v>14.270799999999999</v>
      </c>
      <c r="H123" s="11">
        <v>8.8795999999999999</v>
      </c>
      <c r="I123" s="11">
        <v>14.2088</v>
      </c>
      <c r="J123" s="11">
        <v>1</v>
      </c>
      <c r="K123" s="19">
        <v>8.1777335978563626E-2</v>
      </c>
      <c r="L123" s="19">
        <v>2.395108600205198E-3</v>
      </c>
      <c r="M123" s="19">
        <v>-7.115774325212898E-2</v>
      </c>
      <c r="N123" s="19">
        <v>5.3070823408809975E-2</v>
      </c>
      <c r="O123" s="19">
        <v>2.9516094330215292E-3</v>
      </c>
      <c r="P123" s="20">
        <v>-0.66666666666666674</v>
      </c>
      <c r="Q123" s="11">
        <v>-1</v>
      </c>
    </row>
    <row r="124" spans="1:17" x14ac:dyDescent="0.15">
      <c r="A124" s="14">
        <v>39813</v>
      </c>
      <c r="B124" s="11">
        <v>303.4896</v>
      </c>
      <c r="C124" s="11">
        <v>17575.538400000001</v>
      </c>
      <c r="D124" s="11">
        <v>9917.2876899999992</v>
      </c>
      <c r="E124" s="11">
        <v>1805.52</v>
      </c>
      <c r="F124" s="11">
        <v>2.25</v>
      </c>
      <c r="G124" s="11">
        <v>17.2959</v>
      </c>
      <c r="H124" s="11">
        <v>12.3741</v>
      </c>
      <c r="I124" s="11">
        <v>16.7895</v>
      </c>
      <c r="J124" s="11">
        <v>0.125</v>
      </c>
      <c r="K124" s="19">
        <v>-2.4221673567011548E-2</v>
      </c>
      <c r="L124" s="19">
        <v>3.3490292815670841E-2</v>
      </c>
      <c r="M124" s="19">
        <v>7.9229347548008811E-3</v>
      </c>
      <c r="N124" s="19">
        <v>3.3876176733319552E-2</v>
      </c>
      <c r="O124" s="19">
        <v>2.0761284687424997E-3</v>
      </c>
      <c r="P124" s="20">
        <v>-1.2083333333333333</v>
      </c>
      <c r="Q124" s="11">
        <v>-1</v>
      </c>
    </row>
    <row r="125" spans="1:17" x14ac:dyDescent="0.15">
      <c r="A125" s="14">
        <v>39843</v>
      </c>
      <c r="B125" s="11">
        <v>330.7826</v>
      </c>
      <c r="C125" s="11">
        <v>16260.514499999999</v>
      </c>
      <c r="D125" s="11">
        <v>9109.3367099999996</v>
      </c>
      <c r="E125" s="11">
        <v>1752.87</v>
      </c>
      <c r="F125" s="11">
        <v>2.25</v>
      </c>
      <c r="G125" s="11">
        <v>18.914300000000001</v>
      </c>
      <c r="H125" s="11">
        <v>11.414300000000001</v>
      </c>
      <c r="I125" s="11">
        <v>13.5944</v>
      </c>
      <c r="J125" s="11">
        <v>0.125</v>
      </c>
      <c r="K125" s="19">
        <v>8.9930593997290309E-2</v>
      </c>
      <c r="L125" s="19">
        <v>-7.4821258391720269E-2</v>
      </c>
      <c r="M125" s="19">
        <v>-8.1468946475626525E-2</v>
      </c>
      <c r="N125" s="19">
        <v>-2.9160574239000425E-2</v>
      </c>
      <c r="O125" s="19">
        <v>1.855937535336194E-3</v>
      </c>
      <c r="P125" s="20">
        <v>-0.58333333333333337</v>
      </c>
      <c r="Q125" s="11">
        <v>-1</v>
      </c>
    </row>
    <row r="126" spans="1:17" x14ac:dyDescent="0.15">
      <c r="A126" s="14">
        <v>39871</v>
      </c>
      <c r="B126" s="11">
        <v>346.44139999999999</v>
      </c>
      <c r="C126" s="11">
        <v>15674.2435</v>
      </c>
      <c r="D126" s="11">
        <v>8131.4278299999996</v>
      </c>
      <c r="E126" s="11">
        <v>1743.65</v>
      </c>
      <c r="F126" s="11">
        <v>2.25</v>
      </c>
      <c r="G126" s="11">
        <v>20.061499999999999</v>
      </c>
      <c r="H126" s="11">
        <v>11.0199</v>
      </c>
      <c r="I126" s="11">
        <v>12.1214</v>
      </c>
      <c r="J126" s="11">
        <v>0.125</v>
      </c>
      <c r="K126" s="19">
        <v>4.7338644777566774E-2</v>
      </c>
      <c r="L126" s="19">
        <v>-3.6054886209166304E-2</v>
      </c>
      <c r="M126" s="19">
        <v>-0.10735236945698545</v>
      </c>
      <c r="N126" s="19">
        <v>-5.2599451185768586E-3</v>
      </c>
      <c r="O126" s="19">
        <v>1.855937535336194E-3</v>
      </c>
      <c r="P126" s="20">
        <v>-0.29166666666666669</v>
      </c>
      <c r="Q126" s="11">
        <v>-1</v>
      </c>
    </row>
    <row r="127" spans="1:17" x14ac:dyDescent="0.15">
      <c r="A127" s="14">
        <v>39903</v>
      </c>
      <c r="B127" s="11">
        <v>395.09719999999999</v>
      </c>
      <c r="C127" s="11">
        <v>16680.552</v>
      </c>
      <c r="D127" s="11">
        <v>8835.6876300000004</v>
      </c>
      <c r="E127" s="11">
        <v>1781.64</v>
      </c>
      <c r="F127" s="11">
        <v>2.25</v>
      </c>
      <c r="G127" s="11">
        <v>24.552099999999999</v>
      </c>
      <c r="H127" s="11">
        <v>11.866899999999999</v>
      </c>
      <c r="I127" s="11">
        <v>14.4559</v>
      </c>
      <c r="J127" s="11">
        <v>0.125</v>
      </c>
      <c r="K127" s="19">
        <v>0.14044453116746447</v>
      </c>
      <c r="L127" s="19">
        <v>6.4201407870178917E-2</v>
      </c>
      <c r="M127" s="19">
        <v>8.6609610848627616E-2</v>
      </c>
      <c r="N127" s="19">
        <v>2.1787629398101638E-2</v>
      </c>
      <c r="O127" s="19">
        <v>1.855937535336194E-3</v>
      </c>
      <c r="P127" s="20">
        <v>0</v>
      </c>
      <c r="Q127" s="11">
        <v>0</v>
      </c>
    </row>
    <row r="128" spans="1:17" x14ac:dyDescent="0.15">
      <c r="A128" s="14">
        <v>39933</v>
      </c>
      <c r="B128" s="11">
        <v>413.2244</v>
      </c>
      <c r="C128" s="11">
        <v>19072.249199999998</v>
      </c>
      <c r="D128" s="11">
        <v>9666.34879</v>
      </c>
      <c r="E128" s="11">
        <v>1749.14</v>
      </c>
      <c r="F128" s="11">
        <v>2.25</v>
      </c>
      <c r="G128" s="11">
        <v>25.648199999999999</v>
      </c>
      <c r="H128" s="11">
        <v>13.562200000000001</v>
      </c>
      <c r="I128" s="11">
        <v>15.977499999999999</v>
      </c>
      <c r="J128" s="11">
        <v>0.125</v>
      </c>
      <c r="K128" s="19">
        <v>4.5880355517579074E-2</v>
      </c>
      <c r="L128" s="19">
        <v>0.14338237727384562</v>
      </c>
      <c r="M128" s="19">
        <v>9.4012055969434405E-2</v>
      </c>
      <c r="N128" s="19">
        <v>-1.8241620080375331E-2</v>
      </c>
      <c r="O128" s="19">
        <v>1.855937535336194E-3</v>
      </c>
      <c r="P128" s="20">
        <v>0</v>
      </c>
      <c r="Q128" s="11">
        <v>0</v>
      </c>
    </row>
    <row r="129" spans="1:17" x14ac:dyDescent="0.15">
      <c r="A129" s="14">
        <v>39962</v>
      </c>
      <c r="B129" s="11">
        <v>439.20179999999999</v>
      </c>
      <c r="C129" s="11">
        <v>22587.231500000002</v>
      </c>
      <c r="D129" s="11">
        <v>10217.4751</v>
      </c>
      <c r="E129" s="11">
        <v>1731.49</v>
      </c>
      <c r="F129" s="11">
        <v>2.25</v>
      </c>
      <c r="G129" s="11">
        <v>27.496099999999998</v>
      </c>
      <c r="H129" s="11">
        <v>15.859500000000001</v>
      </c>
      <c r="I129" s="11">
        <v>16.915900000000001</v>
      </c>
      <c r="J129" s="11">
        <v>0.125</v>
      </c>
      <c r="K129" s="19">
        <v>6.2865116387125219E-2</v>
      </c>
      <c r="L129" s="19">
        <v>0.18429825780590181</v>
      </c>
      <c r="M129" s="19">
        <v>5.7014941419261556E-2</v>
      </c>
      <c r="N129" s="19">
        <v>-1.0090673130795702E-2</v>
      </c>
      <c r="O129" s="19">
        <v>1.855937535336194E-3</v>
      </c>
      <c r="P129" s="20">
        <v>0</v>
      </c>
      <c r="Q129" s="11">
        <v>0</v>
      </c>
    </row>
    <row r="130" spans="1:17" x14ac:dyDescent="0.15">
      <c r="A130" s="14">
        <v>39994</v>
      </c>
      <c r="B130" s="11">
        <v>498.31200000000001</v>
      </c>
      <c r="C130" s="11">
        <v>22955.575400000002</v>
      </c>
      <c r="D130" s="11">
        <v>10238.80946</v>
      </c>
      <c r="E130" s="11">
        <v>1727.82</v>
      </c>
      <c r="F130" s="11">
        <v>2.25</v>
      </c>
      <c r="G130" s="11">
        <v>31.408300000000001</v>
      </c>
      <c r="H130" s="11">
        <v>18.872700000000002</v>
      </c>
      <c r="I130" s="11">
        <v>18.097100000000001</v>
      </c>
      <c r="J130" s="11">
        <v>0.125</v>
      </c>
      <c r="K130" s="19">
        <v>0.13458551399379526</v>
      </c>
      <c r="L130" s="19">
        <v>1.6307616097174238E-2</v>
      </c>
      <c r="M130" s="19">
        <v>2.0880266201970255E-3</v>
      </c>
      <c r="N130" s="19">
        <v>-2.1195617647229437E-3</v>
      </c>
      <c r="O130" s="19">
        <v>1.855937535336194E-3</v>
      </c>
      <c r="P130" s="20">
        <v>0</v>
      </c>
      <c r="Q130" s="11">
        <v>0</v>
      </c>
    </row>
    <row r="131" spans="1:17" x14ac:dyDescent="0.15">
      <c r="A131" s="14">
        <v>40025</v>
      </c>
      <c r="B131" s="11">
        <v>575.33029999999997</v>
      </c>
      <c r="C131" s="11">
        <v>25701.962200000002</v>
      </c>
      <c r="D131" s="11">
        <v>11015.46315</v>
      </c>
      <c r="E131" s="11">
        <v>1735.05</v>
      </c>
      <c r="F131" s="11">
        <v>2.25</v>
      </c>
      <c r="G131" s="11">
        <v>37.129199999999997</v>
      </c>
      <c r="H131" s="11">
        <v>21.108000000000001</v>
      </c>
      <c r="I131" s="11">
        <v>19.456099999999999</v>
      </c>
      <c r="J131" s="11">
        <v>0.125</v>
      </c>
      <c r="K131" s="19">
        <v>0.15455838912167463</v>
      </c>
      <c r="L131" s="19">
        <v>0.11963920538450101</v>
      </c>
      <c r="M131" s="19">
        <v>7.5853905967696367E-2</v>
      </c>
      <c r="N131" s="19">
        <v>4.1844636594090545E-3</v>
      </c>
      <c r="O131" s="19">
        <v>1.855937535336194E-3</v>
      </c>
      <c r="P131" s="20">
        <v>0</v>
      </c>
      <c r="Q131" s="11">
        <v>0</v>
      </c>
    </row>
    <row r="132" spans="1:17" x14ac:dyDescent="0.15">
      <c r="A132" s="14">
        <v>40056</v>
      </c>
      <c r="B132" s="11">
        <v>450.02460000000002</v>
      </c>
      <c r="C132" s="11">
        <v>24680.662</v>
      </c>
      <c r="D132" s="11">
        <v>11410.653910000001</v>
      </c>
      <c r="E132" s="11">
        <v>1750.5</v>
      </c>
      <c r="F132" s="11">
        <v>2.25</v>
      </c>
      <c r="G132" s="11">
        <v>28.645099999999999</v>
      </c>
      <c r="H132" s="11">
        <v>20.2422</v>
      </c>
      <c r="I132" s="11">
        <v>21.374199999999998</v>
      </c>
      <c r="J132" s="11">
        <v>0.125</v>
      </c>
      <c r="K132" s="19">
        <v>-0.21779784586349782</v>
      </c>
      <c r="L132" s="19">
        <v>-3.9736273520782017E-2</v>
      </c>
      <c r="M132" s="19">
        <v>3.5876000365903993E-2</v>
      </c>
      <c r="N132" s="19">
        <v>8.9046425175067778E-3</v>
      </c>
      <c r="O132" s="19">
        <v>1.855937535336194E-3</v>
      </c>
      <c r="P132" s="20">
        <v>0</v>
      </c>
      <c r="Q132" s="11">
        <v>0</v>
      </c>
    </row>
    <row r="133" spans="1:17" x14ac:dyDescent="0.15">
      <c r="A133" s="14">
        <v>40086</v>
      </c>
      <c r="B133" s="11">
        <v>469.97320000000002</v>
      </c>
      <c r="C133" s="11">
        <v>26330.365399999999</v>
      </c>
      <c r="D133" s="11">
        <v>11829.022220000001</v>
      </c>
      <c r="E133" s="11">
        <v>1764.12</v>
      </c>
      <c r="F133" s="11">
        <v>2.25</v>
      </c>
      <c r="G133" s="11">
        <v>28.091699999999999</v>
      </c>
      <c r="H133" s="11">
        <v>20.424700000000001</v>
      </c>
      <c r="I133" s="11">
        <v>23.2272</v>
      </c>
      <c r="J133" s="11">
        <v>0.125</v>
      </c>
      <c r="K133" s="19">
        <v>4.4327798969211907E-2</v>
      </c>
      <c r="L133" s="19">
        <v>6.6841942894400486E-2</v>
      </c>
      <c r="M133" s="19">
        <v>3.6664709428559039E-2</v>
      </c>
      <c r="N133" s="19">
        <v>7.7806341045414396E-3</v>
      </c>
      <c r="O133" s="19">
        <v>1.855937535336194E-3</v>
      </c>
      <c r="P133" s="20">
        <v>0</v>
      </c>
      <c r="Q133" s="11">
        <v>0</v>
      </c>
    </row>
    <row r="134" spans="1:17" x14ac:dyDescent="0.15">
      <c r="A134" s="14">
        <v>40116</v>
      </c>
      <c r="B134" s="11">
        <v>506.54140000000001</v>
      </c>
      <c r="C134" s="11">
        <v>27348.471600000001</v>
      </c>
      <c r="D134" s="11">
        <v>11611.324430000001</v>
      </c>
      <c r="E134" s="11">
        <v>1763.26</v>
      </c>
      <c r="F134" s="11">
        <v>2.25</v>
      </c>
      <c r="G134" s="11">
        <v>30.2118</v>
      </c>
      <c r="H134" s="11">
        <v>21.206399999999999</v>
      </c>
      <c r="I134" s="11">
        <v>22.987500000000001</v>
      </c>
      <c r="J134" s="11">
        <v>0.125</v>
      </c>
      <c r="K134" s="19">
        <v>7.7809117626281621E-2</v>
      </c>
      <c r="L134" s="19">
        <v>3.8666618732150271E-2</v>
      </c>
      <c r="M134" s="19">
        <v>-1.8403701164067976E-2</v>
      </c>
      <c r="N134" s="19">
        <v>-4.874951817336326E-4</v>
      </c>
      <c r="O134" s="19">
        <v>1.855937535336194E-3</v>
      </c>
      <c r="P134" s="20">
        <v>0</v>
      </c>
      <c r="Q134" s="11">
        <v>0</v>
      </c>
    </row>
    <row r="135" spans="1:17" x14ac:dyDescent="0.15">
      <c r="A135" s="14">
        <v>40147</v>
      </c>
      <c r="B135" s="11">
        <v>540.29960000000005</v>
      </c>
      <c r="C135" s="11">
        <v>27484.183199999999</v>
      </c>
      <c r="D135" s="11">
        <v>12307.07663</v>
      </c>
      <c r="E135" s="11">
        <v>1787.81</v>
      </c>
      <c r="F135" s="11">
        <v>2.25</v>
      </c>
      <c r="G135" s="11">
        <v>32.196100000000001</v>
      </c>
      <c r="H135" s="11">
        <v>21.289000000000001</v>
      </c>
      <c r="I135" s="11">
        <v>24.249199999999998</v>
      </c>
      <c r="J135" s="11">
        <v>0.125</v>
      </c>
      <c r="K135" s="19">
        <v>6.6644503292327295E-2</v>
      </c>
      <c r="L135" s="19">
        <v>4.9623102155367249E-3</v>
      </c>
      <c r="M135" s="19">
        <v>5.9920141254721448E-2</v>
      </c>
      <c r="N135" s="19">
        <v>1.3923074305547622E-2</v>
      </c>
      <c r="O135" s="19">
        <v>1.855937535336194E-3</v>
      </c>
      <c r="P135" s="20">
        <v>0</v>
      </c>
      <c r="Q135" s="11">
        <v>0</v>
      </c>
    </row>
    <row r="136" spans="1:17" x14ac:dyDescent="0.15">
      <c r="A136" s="14">
        <v>40178</v>
      </c>
      <c r="B136" s="11">
        <v>554.14189999999996</v>
      </c>
      <c r="C136" s="11">
        <v>27541.166099999999</v>
      </c>
      <c r="D136" s="11">
        <v>12544.796249999999</v>
      </c>
      <c r="E136" s="11">
        <v>1741.11</v>
      </c>
      <c r="F136" s="11">
        <v>2.25</v>
      </c>
      <c r="G136" s="11">
        <v>26.048100000000002</v>
      </c>
      <c r="H136" s="11">
        <v>15.654400000000001</v>
      </c>
      <c r="I136" s="11">
        <v>19.3657</v>
      </c>
      <c r="J136" s="11">
        <v>0.125</v>
      </c>
      <c r="K136" s="19">
        <v>2.5619674713806662E-2</v>
      </c>
      <c r="L136" s="19">
        <v>2.0732979250406292E-3</v>
      </c>
      <c r="M136" s="19">
        <v>1.9315685369223123E-2</v>
      </c>
      <c r="N136" s="19">
        <v>-2.6121343990692547E-2</v>
      </c>
      <c r="O136" s="19">
        <v>1.855937535336194E-3</v>
      </c>
      <c r="P136" s="20">
        <v>0</v>
      </c>
      <c r="Q136" s="11">
        <v>0</v>
      </c>
    </row>
    <row r="137" spans="1:17" x14ac:dyDescent="0.15">
      <c r="A137" s="14">
        <v>40207</v>
      </c>
      <c r="B137" s="11">
        <v>505.4914</v>
      </c>
      <c r="C137" s="11">
        <v>25298.993999999999</v>
      </c>
      <c r="D137" s="11">
        <v>12092.99352</v>
      </c>
      <c r="E137" s="11">
        <v>1768.63</v>
      </c>
      <c r="F137" s="11">
        <v>2.25</v>
      </c>
      <c r="G137" s="11">
        <v>23.713899999999999</v>
      </c>
      <c r="H137" s="11">
        <v>14.4095</v>
      </c>
      <c r="I137" s="11">
        <v>18.416</v>
      </c>
      <c r="J137" s="11">
        <v>0.125</v>
      </c>
      <c r="K137" s="19">
        <v>-8.7794299618924265E-2</v>
      </c>
      <c r="L137" s="19">
        <v>-8.1411661795976031E-2</v>
      </c>
      <c r="M137" s="19">
        <v>-3.6015150903706328E-2</v>
      </c>
      <c r="N137" s="19">
        <v>1.5806008810471672E-2</v>
      </c>
      <c r="O137" s="19">
        <v>1.855937535336194E-3</v>
      </c>
      <c r="P137" s="20">
        <v>0</v>
      </c>
      <c r="Q137" s="11">
        <v>0</v>
      </c>
    </row>
    <row r="138" spans="1:17" x14ac:dyDescent="0.15">
      <c r="A138" s="14">
        <v>40235</v>
      </c>
      <c r="B138" s="11">
        <v>516.14620000000002</v>
      </c>
      <c r="C138" s="11">
        <v>25921.641800000001</v>
      </c>
      <c r="D138" s="11">
        <v>12466.11902</v>
      </c>
      <c r="E138" s="11">
        <v>1775.62</v>
      </c>
      <c r="F138" s="11">
        <v>2.25</v>
      </c>
      <c r="G138" s="11">
        <v>24.244299999999999</v>
      </c>
      <c r="H138" s="11">
        <v>14.762</v>
      </c>
      <c r="I138" s="11">
        <v>18.974699999999999</v>
      </c>
      <c r="J138" s="11">
        <v>0.125</v>
      </c>
      <c r="K138" s="19">
        <v>2.107810340591354E-2</v>
      </c>
      <c r="L138" s="19">
        <v>2.4611563606047104E-2</v>
      </c>
      <c r="M138" s="19">
        <v>3.0854684523141884E-2</v>
      </c>
      <c r="N138" s="19">
        <v>3.9522115988079864E-3</v>
      </c>
      <c r="O138" s="19">
        <v>1.855937535336194E-3</v>
      </c>
      <c r="P138" s="20">
        <v>0</v>
      </c>
      <c r="Q138" s="11">
        <v>0</v>
      </c>
    </row>
    <row r="139" spans="1:17" x14ac:dyDescent="0.15">
      <c r="A139" s="14">
        <v>40268</v>
      </c>
      <c r="B139" s="11">
        <v>525.80780000000004</v>
      </c>
      <c r="C139" s="11">
        <v>26769.436300000001</v>
      </c>
      <c r="D139" s="11">
        <v>13219.380719999999</v>
      </c>
      <c r="E139" s="11">
        <v>1760.58</v>
      </c>
      <c r="F139" s="11">
        <v>2.25</v>
      </c>
      <c r="G139" s="11">
        <v>22.248699999999999</v>
      </c>
      <c r="H139" s="11">
        <v>14.9549</v>
      </c>
      <c r="I139" s="11">
        <v>17.971299999999999</v>
      </c>
      <c r="J139" s="11">
        <v>0.125</v>
      </c>
      <c r="K139" s="19">
        <v>1.8718727368330912E-2</v>
      </c>
      <c r="L139" s="19">
        <v>3.2706049506478374E-2</v>
      </c>
      <c r="M139" s="19">
        <v>6.0424715887238412E-2</v>
      </c>
      <c r="N139" s="19">
        <v>-8.4702808033250143E-3</v>
      </c>
      <c r="O139" s="19">
        <v>1.855937535336194E-3</v>
      </c>
      <c r="P139" s="20">
        <v>0</v>
      </c>
      <c r="Q139" s="11">
        <v>0</v>
      </c>
    </row>
    <row r="140" spans="1:17" x14ac:dyDescent="0.15">
      <c r="A140" s="14">
        <v>40298</v>
      </c>
      <c r="B140" s="11">
        <v>485.8134</v>
      </c>
      <c r="C140" s="11">
        <v>26670.1342</v>
      </c>
      <c r="D140" s="11">
        <v>13425.50966</v>
      </c>
      <c r="E140" s="11">
        <v>1779.03</v>
      </c>
      <c r="F140" s="11">
        <v>2.25</v>
      </c>
      <c r="G140" s="11">
        <v>20.623999999999999</v>
      </c>
      <c r="H140" s="11">
        <v>14.8689</v>
      </c>
      <c r="I140" s="11">
        <v>18.165099999999999</v>
      </c>
      <c r="J140" s="11">
        <v>0.125</v>
      </c>
      <c r="K140" s="19">
        <v>-7.6062774268468525E-2</v>
      </c>
      <c r="L140" s="19">
        <v>-3.7095327255732835E-3</v>
      </c>
      <c r="M140" s="19">
        <v>1.559293467417433E-2</v>
      </c>
      <c r="N140" s="19">
        <v>1.0479501073509923E-2</v>
      </c>
      <c r="O140" s="19">
        <v>1.855937535336194E-3</v>
      </c>
      <c r="P140" s="20">
        <v>0</v>
      </c>
      <c r="Q140" s="11">
        <v>0</v>
      </c>
    </row>
    <row r="141" spans="1:17" x14ac:dyDescent="0.15">
      <c r="A141" s="14">
        <v>40329</v>
      </c>
      <c r="B141" s="11">
        <v>440.1782</v>
      </c>
      <c r="C141" s="11">
        <v>25215.812600000001</v>
      </c>
      <c r="D141" s="11">
        <v>12364.516369999999</v>
      </c>
      <c r="E141" s="11">
        <v>1809.46</v>
      </c>
      <c r="F141" s="11">
        <v>2.25</v>
      </c>
      <c r="G141" s="11">
        <v>18.588999999999999</v>
      </c>
      <c r="H141" s="11">
        <v>13.9297</v>
      </c>
      <c r="I141" s="11">
        <v>16.576999999999998</v>
      </c>
      <c r="J141" s="11">
        <v>0.125</v>
      </c>
      <c r="K141" s="19">
        <v>-9.3935655130138462E-2</v>
      </c>
      <c r="L141" s="19">
        <v>-5.4529969331762795E-2</v>
      </c>
      <c r="M141" s="19">
        <v>-7.902815735637414E-2</v>
      </c>
      <c r="N141" s="19">
        <v>1.7104826787631477E-2</v>
      </c>
      <c r="O141" s="19">
        <v>1.855937535336194E-3</v>
      </c>
      <c r="P141" s="20">
        <v>0</v>
      </c>
      <c r="Q141" s="11">
        <v>0</v>
      </c>
    </row>
    <row r="142" spans="1:17" x14ac:dyDescent="0.15">
      <c r="A142" s="14">
        <v>40359</v>
      </c>
      <c r="B142" s="11">
        <v>412.8809</v>
      </c>
      <c r="C142" s="11">
        <v>25593.5972</v>
      </c>
      <c r="D142" s="11">
        <v>11631.66072</v>
      </c>
      <c r="E142" s="11">
        <v>1843.06</v>
      </c>
      <c r="F142" s="11">
        <v>2.25</v>
      </c>
      <c r="G142" s="11">
        <v>16.0901</v>
      </c>
      <c r="H142" s="11">
        <v>12.5032</v>
      </c>
      <c r="I142" s="11">
        <v>14.401999999999999</v>
      </c>
      <c r="J142" s="11">
        <v>0.125</v>
      </c>
      <c r="K142" s="19">
        <v>-6.2014202429834131E-2</v>
      </c>
      <c r="L142" s="19">
        <v>1.4982051381520867E-2</v>
      </c>
      <c r="M142" s="19">
        <v>-5.9270870616349058E-2</v>
      </c>
      <c r="N142" s="19">
        <v>1.8569075856885497E-2</v>
      </c>
      <c r="O142" s="19">
        <v>1.855937535336194E-3</v>
      </c>
      <c r="P142" s="20">
        <v>0</v>
      </c>
      <c r="Q142" s="11">
        <v>0</v>
      </c>
    </row>
    <row r="143" spans="1:17" x14ac:dyDescent="0.15">
      <c r="A143" s="14">
        <v>40389</v>
      </c>
      <c r="B143" s="11">
        <v>456.03160000000003</v>
      </c>
      <c r="C143" s="11">
        <v>26779.425999999999</v>
      </c>
      <c r="D143" s="11">
        <v>12434.834999999999</v>
      </c>
      <c r="E143" s="11">
        <v>1855.63</v>
      </c>
      <c r="F143" s="11">
        <v>2.25</v>
      </c>
      <c r="G143" s="11">
        <v>17.156199999999998</v>
      </c>
      <c r="H143" s="11">
        <v>13.059699999999999</v>
      </c>
      <c r="I143" s="11">
        <v>15.2163</v>
      </c>
      <c r="J143" s="11">
        <v>0.125</v>
      </c>
      <c r="K143" s="19">
        <v>0.10451125251858362</v>
      </c>
      <c r="L143" s="19">
        <v>4.6333025824130791E-2</v>
      </c>
      <c r="M143" s="19">
        <v>6.9050697001416639E-2</v>
      </c>
      <c r="N143" s="19">
        <v>6.8201794841189489E-3</v>
      </c>
      <c r="O143" s="19">
        <v>1.855937535336194E-3</v>
      </c>
      <c r="P143" s="20">
        <v>0</v>
      </c>
      <c r="Q143" s="11">
        <v>0</v>
      </c>
    </row>
    <row r="144" spans="1:17" x14ac:dyDescent="0.15">
      <c r="A144" s="14">
        <v>40421</v>
      </c>
      <c r="B144" s="11">
        <v>453.92129999999997</v>
      </c>
      <c r="C144" s="11">
        <v>26310.030299999999</v>
      </c>
      <c r="D144" s="11">
        <v>11935.74178</v>
      </c>
      <c r="E144" s="11">
        <v>1892.89</v>
      </c>
      <c r="F144" s="11">
        <v>2.25</v>
      </c>
      <c r="G144" s="11">
        <v>17.1736</v>
      </c>
      <c r="H144" s="11">
        <v>12.757400000000001</v>
      </c>
      <c r="I144" s="11">
        <v>14.468999999999999</v>
      </c>
      <c r="J144" s="11">
        <v>0.125</v>
      </c>
      <c r="K144" s="19">
        <v>-4.6275301974688654E-3</v>
      </c>
      <c r="L144" s="19">
        <v>-1.7528221105261976E-2</v>
      </c>
      <c r="M144" s="19">
        <v>-4.0136698235239909E-2</v>
      </c>
      <c r="N144" s="19">
        <v>2.00794339388779E-2</v>
      </c>
      <c r="O144" s="19">
        <v>1.855937535336194E-3</v>
      </c>
      <c r="P144" s="20">
        <v>0</v>
      </c>
      <c r="Q144" s="11">
        <v>0</v>
      </c>
    </row>
    <row r="145" spans="1:17" x14ac:dyDescent="0.15">
      <c r="A145" s="14">
        <v>40451</v>
      </c>
      <c r="B145" s="11">
        <v>466.08210000000003</v>
      </c>
      <c r="C145" s="11">
        <v>28348.281500000001</v>
      </c>
      <c r="D145" s="11">
        <v>12770.8755</v>
      </c>
      <c r="E145" s="11">
        <v>1893.29</v>
      </c>
      <c r="F145" s="11">
        <v>2.25</v>
      </c>
      <c r="G145" s="11">
        <v>16.601299999999998</v>
      </c>
      <c r="H145" s="11">
        <v>13.7698</v>
      </c>
      <c r="I145" s="11">
        <v>14.823499999999999</v>
      </c>
      <c r="J145" s="11">
        <v>0.125</v>
      </c>
      <c r="K145" s="19">
        <v>2.6790547171943846E-2</v>
      </c>
      <c r="L145" s="19">
        <v>7.7470499910446744E-2</v>
      </c>
      <c r="M145" s="19">
        <v>6.9969151092006854E-2</v>
      </c>
      <c r="N145" s="19">
        <v>2.1131708657118331E-4</v>
      </c>
      <c r="O145" s="19">
        <v>1.855937535336194E-3</v>
      </c>
      <c r="P145" s="20">
        <v>0</v>
      </c>
      <c r="Q145" s="11">
        <v>0</v>
      </c>
    </row>
    <row r="146" spans="1:17" x14ac:dyDescent="0.15">
      <c r="A146" s="14">
        <v>40480</v>
      </c>
      <c r="B146" s="11">
        <v>524.14260000000002</v>
      </c>
      <c r="C146" s="11">
        <v>29253.316500000001</v>
      </c>
      <c r="D146" s="11">
        <v>13223.15007</v>
      </c>
      <c r="E146" s="11">
        <v>1890.3</v>
      </c>
      <c r="F146" s="11">
        <v>2.5</v>
      </c>
      <c r="G146" s="11">
        <v>18.563600000000001</v>
      </c>
      <c r="H146" s="11">
        <v>14.216100000000001</v>
      </c>
      <c r="I146" s="11">
        <v>15.2949</v>
      </c>
      <c r="J146" s="11">
        <v>0.125</v>
      </c>
      <c r="K146" s="19">
        <v>0.12457140061804561</v>
      </c>
      <c r="L146" s="19">
        <v>3.1925568398211368E-2</v>
      </c>
      <c r="M146" s="19">
        <v>3.5414531290356654E-2</v>
      </c>
      <c r="N146" s="19">
        <v>-1.5792614971821273E-3</v>
      </c>
      <c r="O146" s="19">
        <v>1.855937535336194E-3</v>
      </c>
      <c r="P146" s="20">
        <v>0</v>
      </c>
      <c r="Q146" s="11">
        <v>0</v>
      </c>
    </row>
    <row r="147" spans="1:17" x14ac:dyDescent="0.15">
      <c r="A147" s="14">
        <v>40512</v>
      </c>
      <c r="B147" s="11">
        <v>496.67419999999998</v>
      </c>
      <c r="C147" s="11">
        <v>29117.361499999999</v>
      </c>
      <c r="D147" s="11">
        <v>13212.92728</v>
      </c>
      <c r="E147" s="11">
        <v>1877.09</v>
      </c>
      <c r="F147" s="11">
        <v>2.5</v>
      </c>
      <c r="G147" s="11">
        <v>17.6267</v>
      </c>
      <c r="H147" s="11">
        <v>14.1173</v>
      </c>
      <c r="I147" s="11">
        <v>15.2377</v>
      </c>
      <c r="J147" s="11">
        <v>0.125</v>
      </c>
      <c r="K147" s="19">
        <v>-5.2406348959233684E-2</v>
      </c>
      <c r="L147" s="19">
        <v>-4.6475072322141875E-3</v>
      </c>
      <c r="M147" s="19">
        <v>-7.7309793399327198E-4</v>
      </c>
      <c r="N147" s="19">
        <v>-6.9883087340634198E-3</v>
      </c>
      <c r="O147" s="19">
        <v>2.0598362698427408E-3</v>
      </c>
      <c r="P147" s="20">
        <v>0</v>
      </c>
      <c r="Q147" s="11">
        <v>0</v>
      </c>
    </row>
    <row r="148" spans="1:17" x14ac:dyDescent="0.15">
      <c r="A148" s="14">
        <v>40543</v>
      </c>
      <c r="B148" s="11">
        <v>500.36750000000001</v>
      </c>
      <c r="C148" s="11">
        <v>28792.604599999999</v>
      </c>
      <c r="D148" s="11">
        <v>13932.53681</v>
      </c>
      <c r="E148" s="11">
        <v>1843.32</v>
      </c>
      <c r="F148" s="11">
        <v>2.75</v>
      </c>
      <c r="G148" s="11">
        <v>15.968999999999999</v>
      </c>
      <c r="H148" s="11">
        <v>12.836</v>
      </c>
      <c r="I148" s="11">
        <v>15.3635</v>
      </c>
      <c r="J148" s="11">
        <v>0.125</v>
      </c>
      <c r="K148" s="19">
        <v>7.4360617080573288E-3</v>
      </c>
      <c r="L148" s="19">
        <v>-1.1153376654680747E-2</v>
      </c>
      <c r="M148" s="19">
        <v>5.4462536177675824E-2</v>
      </c>
      <c r="N148" s="19">
        <v>-1.7990613129897914E-2</v>
      </c>
      <c r="O148" s="19">
        <v>2.0598362698427408E-3</v>
      </c>
      <c r="P148" s="20">
        <v>0</v>
      </c>
      <c r="Q148" s="11">
        <v>0</v>
      </c>
    </row>
    <row r="149" spans="1:17" x14ac:dyDescent="0.15">
      <c r="A149" s="14">
        <v>40574</v>
      </c>
      <c r="B149" s="11">
        <v>496.87049999999999</v>
      </c>
      <c r="C149" s="11">
        <v>29251.226500000001</v>
      </c>
      <c r="D149" s="11">
        <v>14274.218000000001</v>
      </c>
      <c r="E149" s="11">
        <v>1842.86</v>
      </c>
      <c r="F149" s="11">
        <v>2.75</v>
      </c>
      <c r="G149" s="11">
        <v>15.8371</v>
      </c>
      <c r="H149" s="11">
        <v>13.063499999999999</v>
      </c>
      <c r="I149" s="11">
        <v>15.6387</v>
      </c>
      <c r="J149" s="11">
        <v>0.125</v>
      </c>
      <c r="K149" s="19">
        <v>-6.9888631855586913E-3</v>
      </c>
      <c r="L149" s="19">
        <v>1.5928461713394348E-2</v>
      </c>
      <c r="M149" s="19">
        <v>2.4523975400858822E-2</v>
      </c>
      <c r="N149" s="19">
        <v>-2.4954972549529053E-4</v>
      </c>
      <c r="O149" s="19">
        <v>2.2632796417700884E-3</v>
      </c>
      <c r="P149" s="20">
        <v>0</v>
      </c>
      <c r="Q149" s="11">
        <v>0</v>
      </c>
    </row>
    <row r="150" spans="1:17" x14ac:dyDescent="0.15">
      <c r="A150" s="14">
        <v>40602</v>
      </c>
      <c r="B150" s="11">
        <v>519.08780000000002</v>
      </c>
      <c r="C150" s="11">
        <v>29033.878499999999</v>
      </c>
      <c r="D150" s="11">
        <v>14710.85518</v>
      </c>
      <c r="E150" s="11">
        <v>1841.49</v>
      </c>
      <c r="F150" s="11">
        <v>3</v>
      </c>
      <c r="G150" s="11">
        <v>16.9693</v>
      </c>
      <c r="H150" s="11">
        <v>13.018700000000001</v>
      </c>
      <c r="I150" s="11">
        <v>16.101900000000001</v>
      </c>
      <c r="J150" s="11">
        <v>0.125</v>
      </c>
      <c r="K150" s="19">
        <v>4.4714467854300111E-2</v>
      </c>
      <c r="L150" s="19">
        <v>-7.4303892864117094E-3</v>
      </c>
      <c r="M150" s="19">
        <v>3.0589218968072318E-2</v>
      </c>
      <c r="N150" s="19">
        <v>-7.4340970013997421E-4</v>
      </c>
      <c r="O150" s="19">
        <v>2.2632796417700884E-3</v>
      </c>
      <c r="P150" s="20">
        <v>0</v>
      </c>
      <c r="Q150" s="11">
        <v>0</v>
      </c>
    </row>
    <row r="151" spans="1:17" x14ac:dyDescent="0.15">
      <c r="A151" s="14">
        <v>40633</v>
      </c>
      <c r="B151" s="11">
        <v>525.09230000000002</v>
      </c>
      <c r="C151" s="11">
        <v>29299.429700000001</v>
      </c>
      <c r="D151" s="11">
        <v>14665.19678</v>
      </c>
      <c r="E151" s="11">
        <v>1840.37</v>
      </c>
      <c r="F151" s="11">
        <v>3</v>
      </c>
      <c r="G151" s="11">
        <v>16.0976</v>
      </c>
      <c r="H151" s="11">
        <v>12.5837</v>
      </c>
      <c r="I151" s="11">
        <v>15.4381</v>
      </c>
      <c r="J151" s="11">
        <v>0.125</v>
      </c>
      <c r="K151" s="19">
        <v>1.156740728639738E-2</v>
      </c>
      <c r="L151" s="19">
        <v>9.1462530574413226E-3</v>
      </c>
      <c r="M151" s="19">
        <v>-3.1037216695650738E-3</v>
      </c>
      <c r="N151" s="19">
        <v>-6.0820313984877306E-4</v>
      </c>
      <c r="O151" s="19">
        <v>2.4662697723036864E-3</v>
      </c>
      <c r="P151" s="20">
        <v>0</v>
      </c>
      <c r="Q151" s="11">
        <v>0</v>
      </c>
    </row>
    <row r="152" spans="1:17" x14ac:dyDescent="0.15">
      <c r="A152" s="14">
        <v>40662</v>
      </c>
      <c r="B152" s="11">
        <v>526.89160000000004</v>
      </c>
      <c r="C152" s="11">
        <v>29364.919900000001</v>
      </c>
      <c r="D152" s="11">
        <v>14966.68816</v>
      </c>
      <c r="E152" s="11">
        <v>1861.6</v>
      </c>
      <c r="F152" s="11">
        <v>3.25</v>
      </c>
      <c r="G152" s="11">
        <v>16.031300000000002</v>
      </c>
      <c r="H152" s="11">
        <v>12.6831</v>
      </c>
      <c r="I152" s="11">
        <v>15.7684</v>
      </c>
      <c r="J152" s="11">
        <v>0.125</v>
      </c>
      <c r="K152" s="19">
        <v>3.4266356600545222E-3</v>
      </c>
      <c r="L152" s="19">
        <v>2.2352039159314607E-3</v>
      </c>
      <c r="M152" s="19">
        <v>2.0558290797104473E-2</v>
      </c>
      <c r="N152" s="19">
        <v>1.1535723794671826E-2</v>
      </c>
      <c r="O152" s="19">
        <v>2.4662697723036864E-3</v>
      </c>
      <c r="P152" s="20">
        <v>0</v>
      </c>
      <c r="Q152" s="11">
        <v>0</v>
      </c>
    </row>
    <row r="153" spans="1:17" x14ac:dyDescent="0.15">
      <c r="A153" s="14">
        <v>40694</v>
      </c>
      <c r="B153" s="11">
        <v>497.79969999999997</v>
      </c>
      <c r="C153" s="11">
        <v>29465.223699999999</v>
      </c>
      <c r="D153" s="11">
        <v>14770.145109999999</v>
      </c>
      <c r="E153" s="11">
        <v>1890.67</v>
      </c>
      <c r="F153" s="11">
        <v>3.25</v>
      </c>
      <c r="G153" s="11">
        <v>15.133800000000001</v>
      </c>
      <c r="H153" s="11">
        <v>12.673400000000001</v>
      </c>
      <c r="I153" s="11">
        <v>16.037500000000001</v>
      </c>
      <c r="J153" s="11">
        <v>0.125</v>
      </c>
      <c r="K153" s="19">
        <v>-5.5214203452854549E-2</v>
      </c>
      <c r="L153" s="19">
        <v>3.4157695761327656E-3</v>
      </c>
      <c r="M153" s="19">
        <v>-1.3132033479877125E-2</v>
      </c>
      <c r="N153" s="19">
        <v>1.5615599484314568E-2</v>
      </c>
      <c r="O153" s="19">
        <v>2.668808767629649E-3</v>
      </c>
      <c r="P153" s="20">
        <v>0</v>
      </c>
      <c r="Q153" s="11">
        <v>0</v>
      </c>
    </row>
    <row r="154" spans="1:17" x14ac:dyDescent="0.15">
      <c r="A154" s="14">
        <v>40724</v>
      </c>
      <c r="B154" s="11">
        <v>508.99149999999997</v>
      </c>
      <c r="C154" s="11">
        <v>27984.705900000001</v>
      </c>
      <c r="D154" s="11">
        <v>14489.86607</v>
      </c>
      <c r="E154" s="11">
        <v>1884.28</v>
      </c>
      <c r="F154" s="11">
        <v>3.25</v>
      </c>
      <c r="G154" s="11">
        <v>14.517200000000001</v>
      </c>
      <c r="H154" s="11">
        <v>10.938599999999999</v>
      </c>
      <c r="I154" s="11">
        <v>15.3789</v>
      </c>
      <c r="J154" s="11">
        <v>0.125</v>
      </c>
      <c r="K154" s="19">
        <v>2.2482536650785478E-2</v>
      </c>
      <c r="L154" s="19">
        <v>-5.0246277274996531E-2</v>
      </c>
      <c r="M154" s="19">
        <v>-1.8976051887956036E-2</v>
      </c>
      <c r="N154" s="19">
        <v>-3.3797542670058744E-3</v>
      </c>
      <c r="O154" s="19">
        <v>2.668808767629649E-3</v>
      </c>
      <c r="P154" s="20">
        <v>0</v>
      </c>
      <c r="Q154" s="11">
        <v>0</v>
      </c>
    </row>
    <row r="155" spans="1:17" x14ac:dyDescent="0.15">
      <c r="A155" s="14">
        <v>40753</v>
      </c>
      <c r="B155" s="11">
        <v>500.62819999999999</v>
      </c>
      <c r="C155" s="11">
        <v>27875.191999999999</v>
      </c>
      <c r="D155" s="11">
        <v>14136.386570000001</v>
      </c>
      <c r="E155" s="11">
        <v>1918.62</v>
      </c>
      <c r="F155" s="11">
        <v>3.5</v>
      </c>
      <c r="G155" s="11">
        <v>14.1212</v>
      </c>
      <c r="H155" s="11">
        <v>10.9781</v>
      </c>
      <c r="I155" s="11">
        <v>14.935600000000001</v>
      </c>
      <c r="J155" s="11">
        <v>0.125</v>
      </c>
      <c r="K155" s="19">
        <v>-1.643111918371909E-2</v>
      </c>
      <c r="L155" s="19">
        <v>-3.913348254983906E-3</v>
      </c>
      <c r="M155" s="19">
        <v>-2.439494597757863E-2</v>
      </c>
      <c r="N155" s="19">
        <v>1.8224467701190905E-2</v>
      </c>
      <c r="O155" s="19">
        <v>2.668808767629649E-3</v>
      </c>
      <c r="P155" s="20">
        <v>0</v>
      </c>
      <c r="Q155" s="11">
        <v>0</v>
      </c>
    </row>
    <row r="156" spans="1:17" x14ac:dyDescent="0.15">
      <c r="A156" s="14">
        <v>40786</v>
      </c>
      <c r="B156" s="11">
        <v>480.24470000000002</v>
      </c>
      <c r="C156" s="11">
        <v>25371.000700000001</v>
      </c>
      <c r="D156" s="11">
        <v>13246.118200000001</v>
      </c>
      <c r="E156" s="11">
        <v>1971.91</v>
      </c>
      <c r="F156" s="11">
        <v>3.5</v>
      </c>
      <c r="G156" s="11">
        <v>13.4298</v>
      </c>
      <c r="H156" s="11">
        <v>10.042</v>
      </c>
      <c r="I156" s="11">
        <v>14.0661</v>
      </c>
      <c r="J156" s="11">
        <v>0.125</v>
      </c>
      <c r="K156" s="19">
        <v>-4.07158446128284E-2</v>
      </c>
      <c r="L156" s="19">
        <v>-8.9835840413224677E-2</v>
      </c>
      <c r="M156" s="19">
        <v>-6.2977081561232384E-2</v>
      </c>
      <c r="N156" s="19">
        <v>2.7775171738020132E-2</v>
      </c>
      <c r="O156" s="19">
        <v>2.8708987190766422E-3</v>
      </c>
      <c r="P156" s="20">
        <v>0</v>
      </c>
      <c r="Q156" s="11">
        <v>0</v>
      </c>
    </row>
    <row r="157" spans="1:17" x14ac:dyDescent="0.15">
      <c r="A157" s="14">
        <v>40816</v>
      </c>
      <c r="B157" s="11">
        <v>441.93450000000001</v>
      </c>
      <c r="C157" s="11">
        <v>21882.177599999999</v>
      </c>
      <c r="D157" s="11">
        <v>12324.23257</v>
      </c>
      <c r="E157" s="11">
        <v>2006.35</v>
      </c>
      <c r="F157" s="11">
        <v>3.5</v>
      </c>
      <c r="G157" s="11">
        <v>12.1302</v>
      </c>
      <c r="H157" s="11">
        <v>8.3307000000000002</v>
      </c>
      <c r="I157" s="11">
        <v>12.6768</v>
      </c>
      <c r="J157" s="11">
        <v>0.125</v>
      </c>
      <c r="K157" s="19">
        <v>-7.9772249438671561E-2</v>
      </c>
      <c r="L157" s="19">
        <v>-0.13751223852987404</v>
      </c>
      <c r="M157" s="19">
        <v>-6.9596663420986249E-2</v>
      </c>
      <c r="N157" s="19">
        <v>1.7465300140472761E-2</v>
      </c>
      <c r="O157" s="19">
        <v>2.8708987190766422E-3</v>
      </c>
      <c r="P157" s="20">
        <v>0</v>
      </c>
      <c r="Q157" s="11">
        <v>0</v>
      </c>
    </row>
    <row r="158" spans="1:17" x14ac:dyDescent="0.15">
      <c r="A158" s="14">
        <v>40847</v>
      </c>
      <c r="B158" s="11">
        <v>464.12139999999999</v>
      </c>
      <c r="C158" s="11">
        <v>24679.033899999999</v>
      </c>
      <c r="D158" s="11">
        <v>13620.840690000001</v>
      </c>
      <c r="E158" s="11">
        <v>1989.99</v>
      </c>
      <c r="F158" s="11">
        <v>3.5</v>
      </c>
      <c r="G158" s="11">
        <v>12.6798</v>
      </c>
      <c r="H158" s="11">
        <v>9.3825000000000003</v>
      </c>
      <c r="I158" s="11">
        <v>13.9725</v>
      </c>
      <c r="J158" s="11">
        <v>0.125</v>
      </c>
      <c r="K158" s="19">
        <v>5.0204046074701081E-2</v>
      </c>
      <c r="L158" s="19">
        <v>0.12781434970164951</v>
      </c>
      <c r="M158" s="19">
        <v>0.10520802107842742</v>
      </c>
      <c r="N158" s="19">
        <v>-8.1541106985321132E-3</v>
      </c>
      <c r="O158" s="19">
        <v>2.8708987190766422E-3</v>
      </c>
      <c r="P158" s="20">
        <v>0</v>
      </c>
      <c r="Q158" s="11">
        <v>0</v>
      </c>
    </row>
    <row r="159" spans="1:17" x14ac:dyDescent="0.15">
      <c r="A159" s="14">
        <v>40877</v>
      </c>
      <c r="B159" s="11">
        <v>437.488</v>
      </c>
      <c r="C159" s="11">
        <v>22467.618399999999</v>
      </c>
      <c r="D159" s="11">
        <v>13633.07444</v>
      </c>
      <c r="E159" s="11">
        <v>2004.84</v>
      </c>
      <c r="F159" s="11">
        <v>3.5</v>
      </c>
      <c r="G159" s="11">
        <v>11.988</v>
      </c>
      <c r="H159" s="11">
        <v>8.6005000000000003</v>
      </c>
      <c r="I159" s="11">
        <v>13.8864</v>
      </c>
      <c r="J159" s="11">
        <v>0.125</v>
      </c>
      <c r="K159" s="19">
        <v>-5.7384554989276526E-2</v>
      </c>
      <c r="L159" s="19">
        <v>-8.9607053054050034E-2</v>
      </c>
      <c r="M159" s="19">
        <v>8.981640912208988E-4</v>
      </c>
      <c r="N159" s="19">
        <v>7.4623490570304707E-3</v>
      </c>
      <c r="O159" s="19">
        <v>2.8708987190766422E-3</v>
      </c>
      <c r="P159" s="20">
        <v>0</v>
      </c>
      <c r="Q159" s="11">
        <v>0</v>
      </c>
    </row>
    <row r="160" spans="1:17" x14ac:dyDescent="0.15">
      <c r="A160" s="14">
        <v>40907</v>
      </c>
      <c r="B160" s="11">
        <v>417.58730000000003</v>
      </c>
      <c r="C160" s="11">
        <v>22763.724600000001</v>
      </c>
      <c r="D160" s="11">
        <v>13600.67432</v>
      </c>
      <c r="E160" s="11">
        <v>2024.21</v>
      </c>
      <c r="F160" s="11">
        <v>3.5</v>
      </c>
      <c r="G160" s="11">
        <v>11.7752</v>
      </c>
      <c r="H160" s="11">
        <v>9.0831</v>
      </c>
      <c r="I160" s="11">
        <v>13.4695</v>
      </c>
      <c r="J160" s="11">
        <v>0.125</v>
      </c>
      <c r="K160" s="19">
        <v>-4.5488561971985475E-2</v>
      </c>
      <c r="L160" s="19">
        <v>1.3179242887621845E-2</v>
      </c>
      <c r="M160" s="19">
        <v>-2.3765820499693779E-3</v>
      </c>
      <c r="N160" s="19">
        <v>9.6616188823048788E-3</v>
      </c>
      <c r="O160" s="19">
        <v>2.8708987190766422E-3</v>
      </c>
      <c r="P160" s="20">
        <v>0</v>
      </c>
      <c r="Q160" s="11">
        <v>0</v>
      </c>
    </row>
    <row r="161" spans="1:17" x14ac:dyDescent="0.15">
      <c r="A161" s="14">
        <v>40939</v>
      </c>
      <c r="B161" s="11">
        <v>434.6189</v>
      </c>
      <c r="C161" s="11">
        <v>25251.725699999999</v>
      </c>
      <c r="D161" s="11">
        <v>14231.824919999999</v>
      </c>
      <c r="E161" s="11">
        <v>2032.77</v>
      </c>
      <c r="F161" s="11">
        <v>3.5</v>
      </c>
      <c r="G161" s="11">
        <v>12.296900000000001</v>
      </c>
      <c r="H161" s="11">
        <v>10.0375</v>
      </c>
      <c r="I161" s="11">
        <v>14.0085</v>
      </c>
      <c r="J161" s="11">
        <v>0.125</v>
      </c>
      <c r="K161" s="19">
        <v>4.0785723129031837E-2</v>
      </c>
      <c r="L161" s="19">
        <v>0.10929674926747257</v>
      </c>
      <c r="M161" s="19">
        <v>4.6405831442627887E-2</v>
      </c>
      <c r="N161" s="19">
        <v>4.2288102519008053E-3</v>
      </c>
      <c r="O161" s="19">
        <v>2.8708987190766422E-3</v>
      </c>
      <c r="P161" s="20">
        <v>0</v>
      </c>
      <c r="Q161" s="11">
        <v>0</v>
      </c>
    </row>
    <row r="162" spans="1:17" x14ac:dyDescent="0.15">
      <c r="A162" s="14">
        <v>40968</v>
      </c>
      <c r="B162" s="11">
        <v>461.43810000000002</v>
      </c>
      <c r="C162" s="11">
        <v>26788.786199999999</v>
      </c>
      <c r="D162" s="11">
        <v>14813.1122</v>
      </c>
      <c r="E162" s="11">
        <v>2018.29</v>
      </c>
      <c r="F162" s="11">
        <v>3.5</v>
      </c>
      <c r="G162" s="11">
        <v>13.019500000000001</v>
      </c>
      <c r="H162" s="11">
        <v>10.669599999999999</v>
      </c>
      <c r="I162" s="11">
        <v>14.5595</v>
      </c>
      <c r="J162" s="11">
        <v>0.125</v>
      </c>
      <c r="K162" s="19">
        <v>6.1707394685320827E-2</v>
      </c>
      <c r="L162" s="19">
        <v>6.0869523067882847E-2</v>
      </c>
      <c r="M162" s="19">
        <v>4.0844184302964326E-2</v>
      </c>
      <c r="N162" s="19">
        <v>-7.123284975673605E-3</v>
      </c>
      <c r="O162" s="19">
        <v>2.8708987190766422E-3</v>
      </c>
      <c r="P162" s="20">
        <v>0</v>
      </c>
      <c r="Q162" s="11">
        <v>0</v>
      </c>
    </row>
    <row r="163" spans="1:17" x14ac:dyDescent="0.15">
      <c r="A163" s="14">
        <v>40998</v>
      </c>
      <c r="B163" s="11">
        <v>429.72179999999997</v>
      </c>
      <c r="C163" s="11">
        <v>25472.6564</v>
      </c>
      <c r="D163" s="11">
        <v>15309.81806</v>
      </c>
      <c r="E163" s="11">
        <v>1998.04</v>
      </c>
      <c r="F163" s="11">
        <v>3.5</v>
      </c>
      <c r="G163" s="11">
        <v>12.078900000000001</v>
      </c>
      <c r="H163" s="11">
        <v>10.1873</v>
      </c>
      <c r="I163" s="11">
        <v>14.864699999999999</v>
      </c>
      <c r="J163" s="11">
        <v>0.125</v>
      </c>
      <c r="K163" s="19">
        <v>-6.873359612047647E-2</v>
      </c>
      <c r="L163" s="19">
        <v>-4.9129878083091327E-2</v>
      </c>
      <c r="M163" s="19">
        <v>3.3531499207843707E-2</v>
      </c>
      <c r="N163" s="19">
        <v>-1.0033245965644144E-2</v>
      </c>
      <c r="O163" s="19">
        <v>2.8708987190766422E-3</v>
      </c>
      <c r="P163" s="20">
        <v>0</v>
      </c>
      <c r="Q163" s="11">
        <v>0</v>
      </c>
    </row>
    <row r="164" spans="1:17" x14ac:dyDescent="0.15">
      <c r="A164" s="14">
        <v>41029</v>
      </c>
      <c r="B164" s="11">
        <v>455.2903</v>
      </c>
      <c r="C164" s="11">
        <v>26105.932799999999</v>
      </c>
      <c r="D164" s="11">
        <v>15170.04531</v>
      </c>
      <c r="E164" s="11">
        <v>2027.1</v>
      </c>
      <c r="F164" s="11">
        <v>3.5</v>
      </c>
      <c r="G164" s="11">
        <v>12.722200000000001</v>
      </c>
      <c r="H164" s="11">
        <v>10.4619</v>
      </c>
      <c r="I164" s="11">
        <v>14.728999999999999</v>
      </c>
      <c r="J164" s="11">
        <v>0.125</v>
      </c>
      <c r="K164" s="19">
        <v>5.9500123102900648E-2</v>
      </c>
      <c r="L164" s="19">
        <v>2.486102705801807E-2</v>
      </c>
      <c r="M164" s="19">
        <v>-9.1296153522023582E-3</v>
      </c>
      <c r="N164" s="19">
        <v>1.4544253368300897E-2</v>
      </c>
      <c r="O164" s="19">
        <v>2.8708987190766422E-3</v>
      </c>
      <c r="P164" s="20">
        <v>0</v>
      </c>
      <c r="Q164" s="11">
        <v>0</v>
      </c>
    </row>
    <row r="165" spans="1:17" x14ac:dyDescent="0.15">
      <c r="A165" s="14">
        <v>41060</v>
      </c>
      <c r="B165" s="11">
        <v>446.7962</v>
      </c>
      <c r="C165" s="11">
        <v>23630.7932</v>
      </c>
      <c r="D165" s="11">
        <v>14460.5844</v>
      </c>
      <c r="E165" s="11">
        <v>2061.85</v>
      </c>
      <c r="F165" s="11">
        <v>3.5</v>
      </c>
      <c r="G165" s="11">
        <v>12.602</v>
      </c>
      <c r="H165" s="11">
        <v>9.2317</v>
      </c>
      <c r="I165" s="11">
        <v>13.745200000000001</v>
      </c>
      <c r="J165" s="11">
        <v>0.125</v>
      </c>
      <c r="K165" s="19">
        <v>-1.8656448424225203E-2</v>
      </c>
      <c r="L165" s="19">
        <v>-9.4811383257678461E-2</v>
      </c>
      <c r="M165" s="19">
        <v>-4.6767224190973788E-2</v>
      </c>
      <c r="N165" s="19">
        <v>1.7142716195550189E-2</v>
      </c>
      <c r="O165" s="19">
        <v>2.8708987190766422E-3</v>
      </c>
      <c r="P165" s="20">
        <v>0</v>
      </c>
      <c r="Q165" s="11">
        <v>0</v>
      </c>
    </row>
    <row r="166" spans="1:17" x14ac:dyDescent="0.15">
      <c r="A166" s="14">
        <v>41089</v>
      </c>
      <c r="B166" s="11">
        <v>426.32229999999998</v>
      </c>
      <c r="C166" s="11">
        <v>24883.7261</v>
      </c>
      <c r="D166" s="11">
        <v>15022.12183</v>
      </c>
      <c r="E166" s="11">
        <v>2054.6799999999998</v>
      </c>
      <c r="F166" s="11">
        <v>3.25</v>
      </c>
      <c r="G166" s="11">
        <v>12.0413</v>
      </c>
      <c r="H166" s="11">
        <v>10.057399999999999</v>
      </c>
      <c r="I166" s="11">
        <v>14.0379</v>
      </c>
      <c r="J166" s="11">
        <v>0.125</v>
      </c>
      <c r="K166" s="19">
        <v>-4.5823800650050317E-2</v>
      </c>
      <c r="L166" s="19">
        <v>5.3021195242824115E-2</v>
      </c>
      <c r="M166" s="19">
        <v>3.8832277760503242E-2</v>
      </c>
      <c r="N166" s="19">
        <v>-3.4774595630138183E-3</v>
      </c>
      <c r="O166" s="19">
        <v>2.8708987190766422E-3</v>
      </c>
      <c r="P166" s="20">
        <v>0</v>
      </c>
      <c r="Q166" s="11">
        <v>0</v>
      </c>
    </row>
    <row r="167" spans="1:17" x14ac:dyDescent="0.15">
      <c r="A167" s="14">
        <v>41121</v>
      </c>
      <c r="B167" s="11">
        <v>404.17849999999999</v>
      </c>
      <c r="C167" s="11">
        <v>25382.647199999999</v>
      </c>
      <c r="D167" s="11">
        <v>15249.213739999999</v>
      </c>
      <c r="E167" s="11">
        <v>2075.36</v>
      </c>
      <c r="F167" s="11">
        <v>3</v>
      </c>
      <c r="G167" s="11">
        <v>11.3855</v>
      </c>
      <c r="H167" s="11">
        <v>10.2278</v>
      </c>
      <c r="I167" s="11">
        <v>14.2163</v>
      </c>
      <c r="J167" s="11">
        <v>0.125</v>
      </c>
      <c r="K167" s="19">
        <v>-5.1941453684219652E-2</v>
      </c>
      <c r="L167" s="19">
        <v>2.0050096114825777E-2</v>
      </c>
      <c r="M167" s="19">
        <v>1.5117166041516361E-2</v>
      </c>
      <c r="N167" s="19">
        <v>1.0064827613059046E-2</v>
      </c>
      <c r="O167" s="19">
        <v>2.668808767629649E-3</v>
      </c>
      <c r="P167" s="20">
        <v>0</v>
      </c>
      <c r="Q167" s="11">
        <v>0</v>
      </c>
    </row>
    <row r="168" spans="1:17" x14ac:dyDescent="0.15">
      <c r="A168" s="14">
        <v>41152</v>
      </c>
      <c r="B168" s="11">
        <v>394.55810000000002</v>
      </c>
      <c r="C168" s="11">
        <v>24992.8959</v>
      </c>
      <c r="D168" s="11">
        <v>15560.329760000001</v>
      </c>
      <c r="E168" s="11">
        <v>2072.69</v>
      </c>
      <c r="F168" s="11">
        <v>3</v>
      </c>
      <c r="G168" s="11">
        <v>11.0534</v>
      </c>
      <c r="H168" s="11">
        <v>10.042199999999999</v>
      </c>
      <c r="I168" s="11">
        <v>14.507199999999999</v>
      </c>
      <c r="J168" s="11">
        <v>0.125</v>
      </c>
      <c r="K168" s="19">
        <v>-2.3802354652709079E-2</v>
      </c>
      <c r="L168" s="19">
        <v>-1.5355029636152318E-2</v>
      </c>
      <c r="M168" s="19">
        <v>2.0402102384067033E-2</v>
      </c>
      <c r="N168" s="19">
        <v>-1.2865237838255439E-3</v>
      </c>
      <c r="O168" s="19">
        <v>2.4662697723036864E-3</v>
      </c>
      <c r="P168" s="20">
        <v>0</v>
      </c>
      <c r="Q168" s="11">
        <v>0</v>
      </c>
    </row>
    <row r="169" spans="1:17" x14ac:dyDescent="0.15">
      <c r="A169" s="14">
        <v>41180</v>
      </c>
      <c r="B169" s="11">
        <v>407.12509999999997</v>
      </c>
      <c r="C169" s="11">
        <v>26600.268100000001</v>
      </c>
      <c r="D169" s="11">
        <v>15802.06119</v>
      </c>
      <c r="E169" s="11">
        <v>2066.35</v>
      </c>
      <c r="F169" s="11">
        <v>3</v>
      </c>
      <c r="G169" s="11">
        <v>11.4024</v>
      </c>
      <c r="H169" s="11">
        <v>10.9193</v>
      </c>
      <c r="I169" s="11">
        <v>14.8935</v>
      </c>
      <c r="J169" s="11">
        <v>0.125</v>
      </c>
      <c r="K169" s="19">
        <v>3.1850822477095031E-2</v>
      </c>
      <c r="L169" s="19">
        <v>6.4313163485788749E-2</v>
      </c>
      <c r="M169" s="19">
        <v>1.5535109713510353E-2</v>
      </c>
      <c r="N169" s="19">
        <v>-3.0588269350457775E-3</v>
      </c>
      <c r="O169" s="19">
        <v>2.4662697723036864E-3</v>
      </c>
      <c r="P169" s="20">
        <v>0</v>
      </c>
      <c r="Q169" s="11">
        <v>0</v>
      </c>
    </row>
    <row r="170" spans="1:17" x14ac:dyDescent="0.15">
      <c r="A170" s="14">
        <v>41213</v>
      </c>
      <c r="B170" s="11">
        <v>406.91480000000001</v>
      </c>
      <c r="C170" s="11">
        <v>27466.132900000001</v>
      </c>
      <c r="D170" s="11">
        <v>15390.353370000001</v>
      </c>
      <c r="E170" s="11">
        <v>2062.85</v>
      </c>
      <c r="F170" s="11">
        <v>3</v>
      </c>
      <c r="G170" s="11">
        <v>11.3058</v>
      </c>
      <c r="H170" s="11">
        <v>11.3522</v>
      </c>
      <c r="I170" s="11">
        <v>14.565200000000001</v>
      </c>
      <c r="J170" s="11">
        <v>0.125</v>
      </c>
      <c r="K170" s="19">
        <v>-5.1654884456886485E-4</v>
      </c>
      <c r="L170" s="19">
        <v>3.2550980191060619E-2</v>
      </c>
      <c r="M170" s="19">
        <v>-2.6054058078229692E-2</v>
      </c>
      <c r="N170" s="19">
        <v>-1.693807922181656E-3</v>
      </c>
      <c r="O170" s="19">
        <v>2.4662697723036864E-3</v>
      </c>
      <c r="P170" s="20">
        <v>0</v>
      </c>
      <c r="Q170" s="11">
        <v>0</v>
      </c>
    </row>
    <row r="171" spans="1:17" x14ac:dyDescent="0.15">
      <c r="A171" s="14">
        <v>41243</v>
      </c>
      <c r="B171" s="11">
        <v>390.14120000000003</v>
      </c>
      <c r="C171" s="11">
        <v>27936.144</v>
      </c>
      <c r="D171" s="11">
        <v>15453.54859</v>
      </c>
      <c r="E171" s="11">
        <v>2073.58</v>
      </c>
      <c r="F171" s="11">
        <v>3</v>
      </c>
      <c r="G171" s="11">
        <v>10.8186</v>
      </c>
      <c r="H171" s="11">
        <v>11.3835</v>
      </c>
      <c r="I171" s="11">
        <v>14.6013</v>
      </c>
      <c r="J171" s="11">
        <v>0.125</v>
      </c>
      <c r="K171" s="19">
        <v>-4.1221405562048785E-2</v>
      </c>
      <c r="L171" s="19">
        <v>1.7112387160989728E-2</v>
      </c>
      <c r="M171" s="19">
        <v>4.1061578302148405E-3</v>
      </c>
      <c r="N171" s="19">
        <v>5.2015415565842549E-3</v>
      </c>
      <c r="O171" s="19">
        <v>2.4662697723036864E-3</v>
      </c>
      <c r="P171" s="20">
        <v>0</v>
      </c>
      <c r="Q171" s="11">
        <v>0</v>
      </c>
    </row>
    <row r="172" spans="1:17" x14ac:dyDescent="0.15">
      <c r="A172" s="14">
        <v>41274</v>
      </c>
      <c r="B172" s="11">
        <v>446.50279999999998</v>
      </c>
      <c r="C172" s="11">
        <v>28771.241600000001</v>
      </c>
      <c r="D172" s="11">
        <v>15615.1834</v>
      </c>
      <c r="E172" s="11">
        <v>2064.56</v>
      </c>
      <c r="F172" s="11">
        <v>3</v>
      </c>
      <c r="G172" s="11">
        <v>12.5321</v>
      </c>
      <c r="H172" s="11">
        <v>11.1637</v>
      </c>
      <c r="I172" s="11">
        <v>14.418100000000001</v>
      </c>
      <c r="J172" s="11">
        <v>0.125</v>
      </c>
      <c r="K172" s="19">
        <v>0.14446461947623046</v>
      </c>
      <c r="L172" s="19">
        <v>2.9893087607223201E-2</v>
      </c>
      <c r="M172" s="19">
        <v>1.0459397662527348E-2</v>
      </c>
      <c r="N172" s="19">
        <v>-4.3499647951851239E-3</v>
      </c>
      <c r="O172" s="19">
        <v>2.4662697723036864E-3</v>
      </c>
      <c r="P172" s="20">
        <v>0</v>
      </c>
      <c r="Q172" s="11">
        <v>0</v>
      </c>
    </row>
    <row r="173" spans="1:17" x14ac:dyDescent="0.15">
      <c r="A173" s="14">
        <v>41305</v>
      </c>
      <c r="B173" s="11">
        <v>470.58629999999999</v>
      </c>
      <c r="C173" s="11">
        <v>30036.704699999998</v>
      </c>
      <c r="D173" s="11">
        <v>16382.10446</v>
      </c>
      <c r="E173" s="11">
        <v>2047.89</v>
      </c>
      <c r="F173" s="11">
        <v>3</v>
      </c>
      <c r="G173" s="11">
        <v>13.0962</v>
      </c>
      <c r="H173" s="11">
        <v>11.685499999999999</v>
      </c>
      <c r="I173" s="11">
        <v>15.0328</v>
      </c>
      <c r="J173" s="11">
        <v>0.125</v>
      </c>
      <c r="K173" s="19">
        <v>5.3938071608957472E-2</v>
      </c>
      <c r="L173" s="19">
        <v>4.3983611051390925E-2</v>
      </c>
      <c r="M173" s="19">
        <v>4.9113804196497579E-2</v>
      </c>
      <c r="N173" s="19">
        <v>-8.0743596698569231E-3</v>
      </c>
      <c r="O173" s="19">
        <v>2.4662697723036864E-3</v>
      </c>
      <c r="P173" s="20">
        <v>0</v>
      </c>
      <c r="Q173" s="11">
        <v>0</v>
      </c>
    </row>
    <row r="174" spans="1:17" x14ac:dyDescent="0.15">
      <c r="A174" s="14">
        <v>41333</v>
      </c>
      <c r="B174" s="11">
        <v>466.40449999999998</v>
      </c>
      <c r="C174" s="11">
        <v>29167.889899999998</v>
      </c>
      <c r="D174" s="11">
        <v>16614.11118</v>
      </c>
      <c r="E174" s="11">
        <v>2058.71</v>
      </c>
      <c r="F174" s="11">
        <v>3</v>
      </c>
      <c r="G174" s="11">
        <v>12.9801</v>
      </c>
      <c r="H174" s="11">
        <v>11.3462</v>
      </c>
      <c r="I174" s="11">
        <v>15.171799999999999</v>
      </c>
      <c r="J174" s="11">
        <v>0.125</v>
      </c>
      <c r="K174" s="19">
        <v>-8.8863615451618694E-3</v>
      </c>
      <c r="L174" s="19">
        <v>-2.8925103758136284E-2</v>
      </c>
      <c r="M174" s="19">
        <v>1.4162204896598363E-2</v>
      </c>
      <c r="N174" s="19">
        <v>5.2834869060349732E-3</v>
      </c>
      <c r="O174" s="19">
        <v>2.4662697723036864E-3</v>
      </c>
      <c r="P174" s="20">
        <v>0</v>
      </c>
      <c r="Q174" s="11">
        <v>0</v>
      </c>
    </row>
    <row r="175" spans="1:17" x14ac:dyDescent="0.15">
      <c r="A175" s="14">
        <v>41362</v>
      </c>
      <c r="B175" s="11">
        <v>441.87189999999998</v>
      </c>
      <c r="C175" s="11">
        <v>28282.574700000001</v>
      </c>
      <c r="D175" s="11">
        <v>17213.921719999998</v>
      </c>
      <c r="E175" s="11">
        <v>2060.73</v>
      </c>
      <c r="F175" s="11">
        <v>3</v>
      </c>
      <c r="G175" s="11">
        <v>12.0199</v>
      </c>
      <c r="H175" s="11">
        <v>10.462</v>
      </c>
      <c r="I175" s="11">
        <v>15.614800000000001</v>
      </c>
      <c r="J175" s="11">
        <v>0.125</v>
      </c>
      <c r="K175" s="19">
        <v>-5.2599406738142562E-2</v>
      </c>
      <c r="L175" s="19">
        <v>-3.0352391038063975E-2</v>
      </c>
      <c r="M175" s="19">
        <v>3.6102475389838906E-2</v>
      </c>
      <c r="N175" s="19">
        <v>9.8119696314680205E-4</v>
      </c>
      <c r="O175" s="19">
        <v>2.4662697723036864E-3</v>
      </c>
      <c r="P175" s="20">
        <v>0</v>
      </c>
      <c r="Q175" s="11">
        <v>0</v>
      </c>
    </row>
    <row r="176" spans="1:17" x14ac:dyDescent="0.15">
      <c r="A176" s="14">
        <v>41394</v>
      </c>
      <c r="B176" s="11">
        <v>433.5718</v>
      </c>
      <c r="C176" s="11">
        <v>28636.415400000002</v>
      </c>
      <c r="D176" s="11">
        <v>17406.384300000002</v>
      </c>
      <c r="E176" s="11">
        <v>2079.0500000000002</v>
      </c>
      <c r="F176" s="11">
        <v>3</v>
      </c>
      <c r="G176" s="11">
        <v>11.7135</v>
      </c>
      <c r="H176" s="11">
        <v>10.669</v>
      </c>
      <c r="I176" s="11">
        <v>15.8917</v>
      </c>
      <c r="J176" s="11">
        <v>0.125</v>
      </c>
      <c r="K176" s="19">
        <v>-1.8783950733232802E-2</v>
      </c>
      <c r="L176" s="19">
        <v>1.251090835092894E-2</v>
      </c>
      <c r="M176" s="19">
        <v>1.1180635251547111E-2</v>
      </c>
      <c r="N176" s="19">
        <v>8.8900535247218304E-3</v>
      </c>
      <c r="O176" s="19">
        <v>2.4662697723036864E-3</v>
      </c>
      <c r="P176" s="20">
        <v>0</v>
      </c>
      <c r="Q176" s="11">
        <v>0</v>
      </c>
    </row>
    <row r="177" spans="1:17" x14ac:dyDescent="0.15">
      <c r="A177" s="14">
        <v>41425</v>
      </c>
      <c r="B177" s="11">
        <v>461.02350000000001</v>
      </c>
      <c r="C177" s="11">
        <v>28238.5075</v>
      </c>
      <c r="D177" s="11">
        <v>17725.392370000001</v>
      </c>
      <c r="E177" s="11">
        <v>2043.55</v>
      </c>
      <c r="F177" s="11">
        <v>3</v>
      </c>
      <c r="G177" s="11">
        <v>12.3833</v>
      </c>
      <c r="H177" s="11">
        <v>10.4589</v>
      </c>
      <c r="I177" s="11">
        <v>16.2117</v>
      </c>
      <c r="J177" s="11">
        <v>0.125</v>
      </c>
      <c r="K177" s="19">
        <v>6.3315234062731873E-2</v>
      </c>
      <c r="L177" s="19">
        <v>-1.389517139076013E-2</v>
      </c>
      <c r="M177" s="19">
        <v>1.8327072670686784E-2</v>
      </c>
      <c r="N177" s="19">
        <v>-1.707510641879717E-2</v>
      </c>
      <c r="O177" s="19">
        <v>2.4662697723036864E-3</v>
      </c>
      <c r="P177" s="20">
        <v>0</v>
      </c>
      <c r="Q177" s="11">
        <v>0</v>
      </c>
    </row>
    <row r="178" spans="1:17" x14ac:dyDescent="0.15">
      <c r="A178" s="14">
        <v>41453</v>
      </c>
      <c r="B178" s="11">
        <v>403.42529999999999</v>
      </c>
      <c r="C178" s="11">
        <v>26658.693299999999</v>
      </c>
      <c r="D178" s="11">
        <v>17496.21082</v>
      </c>
      <c r="E178" s="11">
        <v>2021.06</v>
      </c>
      <c r="F178" s="11">
        <v>3</v>
      </c>
      <c r="G178" s="11">
        <v>10.4032</v>
      </c>
      <c r="H178" s="11">
        <v>9.7225000000000001</v>
      </c>
      <c r="I178" s="11">
        <v>15.7392</v>
      </c>
      <c r="J178" s="11">
        <v>0.125</v>
      </c>
      <c r="K178" s="19">
        <v>-0.12493549678053295</v>
      </c>
      <c r="L178" s="19">
        <v>-5.5945385923813484E-2</v>
      </c>
      <c r="M178" s="19">
        <v>-1.2929561457149297E-2</v>
      </c>
      <c r="N178" s="19">
        <v>-1.1005358322527026E-2</v>
      </c>
      <c r="O178" s="19">
        <v>2.4662697723036864E-3</v>
      </c>
      <c r="P178" s="20">
        <v>0</v>
      </c>
      <c r="Q178" s="11">
        <v>0</v>
      </c>
    </row>
    <row r="179" spans="1:17" x14ac:dyDescent="0.15">
      <c r="A179" s="14">
        <v>41486</v>
      </c>
      <c r="B179" s="11">
        <v>409.91210000000001</v>
      </c>
      <c r="C179" s="11">
        <v>28009.4686</v>
      </c>
      <c r="D179" s="11">
        <v>18360.46831</v>
      </c>
      <c r="E179" s="11">
        <v>2018.86</v>
      </c>
      <c r="F179" s="11">
        <v>3</v>
      </c>
      <c r="G179" s="11">
        <v>10.4788</v>
      </c>
      <c r="H179" s="11">
        <v>10.2317</v>
      </c>
      <c r="I179" s="11">
        <v>16.395099999999999</v>
      </c>
      <c r="J179" s="11">
        <v>0.125</v>
      </c>
      <c r="K179" s="19">
        <v>1.6079308858418129E-2</v>
      </c>
      <c r="L179" s="19">
        <v>5.0669223911286032E-2</v>
      </c>
      <c r="M179" s="19">
        <v>4.9396837914873704E-2</v>
      </c>
      <c r="N179" s="19">
        <v>-1.0885376980396266E-3</v>
      </c>
      <c r="O179" s="19">
        <v>2.4662697723036864E-3</v>
      </c>
      <c r="P179" s="20">
        <v>0</v>
      </c>
      <c r="Q179" s="11">
        <v>0</v>
      </c>
    </row>
    <row r="180" spans="1:17" x14ac:dyDescent="0.15">
      <c r="A180" s="14">
        <v>41516</v>
      </c>
      <c r="B180" s="11">
        <v>432.51240000000001</v>
      </c>
      <c r="C180" s="11">
        <v>27846.922999999999</v>
      </c>
      <c r="D180" s="11">
        <v>17801.380720000001</v>
      </c>
      <c r="E180" s="11">
        <v>2009.05</v>
      </c>
      <c r="F180" s="11">
        <v>3</v>
      </c>
      <c r="G180" s="11">
        <v>11.015700000000001</v>
      </c>
      <c r="H180" s="11">
        <v>10.1577</v>
      </c>
      <c r="I180" s="11">
        <v>15.8582</v>
      </c>
      <c r="J180" s="11">
        <v>0.125</v>
      </c>
      <c r="K180" s="19">
        <v>5.5134503226423437E-2</v>
      </c>
      <c r="L180" s="19">
        <v>-5.8032375523183743E-3</v>
      </c>
      <c r="M180" s="19">
        <v>-3.0450617084505027E-2</v>
      </c>
      <c r="N180" s="19">
        <v>-4.8591779519134848E-3</v>
      </c>
      <c r="O180" s="19">
        <v>2.4662697723036864E-3</v>
      </c>
      <c r="P180" s="20">
        <v>0</v>
      </c>
      <c r="Q180" s="11">
        <v>0</v>
      </c>
    </row>
    <row r="181" spans="1:17" x14ac:dyDescent="0.15">
      <c r="A181" s="14">
        <v>41547</v>
      </c>
      <c r="B181" s="11">
        <v>449.20679999999999</v>
      </c>
      <c r="C181" s="11">
        <v>29436.181499999999</v>
      </c>
      <c r="D181" s="11">
        <v>18365.30185</v>
      </c>
      <c r="E181" s="11">
        <v>2023.1</v>
      </c>
      <c r="F181" s="11">
        <v>3</v>
      </c>
      <c r="G181" s="11">
        <v>10.9262</v>
      </c>
      <c r="H181" s="11">
        <v>10.4801</v>
      </c>
      <c r="I181" s="11">
        <v>16.1782</v>
      </c>
      <c r="J181" s="11">
        <v>0.125</v>
      </c>
      <c r="K181" s="19">
        <v>3.8598662142403262E-2</v>
      </c>
      <c r="L181" s="19">
        <v>5.7071242664764155E-2</v>
      </c>
      <c r="M181" s="19">
        <v>3.1678505104181465E-2</v>
      </c>
      <c r="N181" s="19">
        <v>6.9933550683158874E-3</v>
      </c>
      <c r="O181" s="19">
        <v>2.4662697723036864E-3</v>
      </c>
      <c r="P181" s="20">
        <v>0</v>
      </c>
      <c r="Q181" s="11">
        <v>0</v>
      </c>
    </row>
    <row r="182" spans="1:17" x14ac:dyDescent="0.15">
      <c r="A182" s="14">
        <v>41578</v>
      </c>
      <c r="B182" s="11">
        <v>444.31659999999999</v>
      </c>
      <c r="C182" s="11">
        <v>29811.917099999999</v>
      </c>
      <c r="D182" s="11">
        <v>19127.286169999999</v>
      </c>
      <c r="E182" s="11">
        <v>2032.86</v>
      </c>
      <c r="F182" s="11">
        <v>3</v>
      </c>
      <c r="G182" s="11">
        <v>10.7638</v>
      </c>
      <c r="H182" s="11">
        <v>10.635300000000001</v>
      </c>
      <c r="I182" s="11">
        <v>16.876200000000001</v>
      </c>
      <c r="J182" s="11">
        <v>0.125</v>
      </c>
      <c r="K182" s="19">
        <v>-1.0886300029296025E-2</v>
      </c>
      <c r="L182" s="19">
        <v>1.2764413753869608E-2</v>
      </c>
      <c r="M182" s="19">
        <v>4.1490432676988709E-2</v>
      </c>
      <c r="N182" s="19">
        <v>4.8242795709554365E-3</v>
      </c>
      <c r="O182" s="19">
        <v>2.4662697723036864E-3</v>
      </c>
      <c r="P182" s="20">
        <v>0</v>
      </c>
      <c r="Q182" s="11">
        <v>0</v>
      </c>
    </row>
    <row r="183" spans="1:17" x14ac:dyDescent="0.15">
      <c r="A183" s="14">
        <v>41607</v>
      </c>
      <c r="B183" s="11">
        <v>460.85050000000001</v>
      </c>
      <c r="C183" s="11">
        <v>30689.147099999998</v>
      </c>
      <c r="D183" s="11">
        <v>19703.055960000002</v>
      </c>
      <c r="E183" s="11">
        <v>2026.21</v>
      </c>
      <c r="F183" s="11">
        <v>3</v>
      </c>
      <c r="G183" s="11">
        <v>11.1767</v>
      </c>
      <c r="H183" s="11">
        <v>11.0366</v>
      </c>
      <c r="I183" s="11">
        <v>17.2791</v>
      </c>
      <c r="J183" s="11">
        <v>0.125</v>
      </c>
      <c r="K183" s="19">
        <v>3.7211979025766784E-2</v>
      </c>
      <c r="L183" s="19">
        <v>2.9425480993303887E-2</v>
      </c>
      <c r="M183" s="19">
        <v>3.0102011591328859E-2</v>
      </c>
      <c r="N183" s="19">
        <v>-3.2712533081470374E-3</v>
      </c>
      <c r="O183" s="19">
        <v>2.4662697723036864E-3</v>
      </c>
      <c r="P183" s="20">
        <v>0</v>
      </c>
      <c r="Q183" s="11">
        <v>0</v>
      </c>
    </row>
    <row r="184" spans="1:17" x14ac:dyDescent="0.15">
      <c r="A184" s="14">
        <v>41639</v>
      </c>
      <c r="B184" s="11">
        <v>442.11399999999998</v>
      </c>
      <c r="C184" s="11">
        <v>29750.077700000002</v>
      </c>
      <c r="D184" s="11">
        <v>20067.27692</v>
      </c>
      <c r="E184" s="11">
        <v>2007.83</v>
      </c>
      <c r="F184" s="11">
        <v>3</v>
      </c>
      <c r="G184" s="11">
        <v>10.360900000000001</v>
      </c>
      <c r="H184" s="11">
        <v>11.0017</v>
      </c>
      <c r="I184" s="11">
        <v>17.348800000000001</v>
      </c>
      <c r="J184" s="11">
        <v>0.125</v>
      </c>
      <c r="K184" s="19">
        <v>-4.0656351680208758E-2</v>
      </c>
      <c r="L184" s="19">
        <v>-3.0599397139974505E-2</v>
      </c>
      <c r="M184" s="19">
        <v>1.8485506042281941E-2</v>
      </c>
      <c r="N184" s="19">
        <v>-9.0711229339506261E-3</v>
      </c>
      <c r="O184" s="19">
        <v>2.4662697723036864E-3</v>
      </c>
      <c r="P184" s="20">
        <v>0</v>
      </c>
      <c r="Q184" s="11">
        <v>0</v>
      </c>
    </row>
    <row r="185" spans="1:17" x14ac:dyDescent="0.15">
      <c r="A185" s="14">
        <v>41670</v>
      </c>
      <c r="B185" s="11">
        <v>424.06869999999998</v>
      </c>
      <c r="C185" s="11">
        <v>28128.5229</v>
      </c>
      <c r="D185" s="11">
        <v>19392.31538</v>
      </c>
      <c r="E185" s="11">
        <v>2035.07</v>
      </c>
      <c r="F185" s="11">
        <v>3</v>
      </c>
      <c r="G185" s="11">
        <v>9.9635999999999996</v>
      </c>
      <c r="H185" s="11">
        <v>10.4078</v>
      </c>
      <c r="I185" s="11">
        <v>16.739799999999999</v>
      </c>
      <c r="J185" s="11">
        <v>0.125</v>
      </c>
      <c r="K185" s="19">
        <v>-4.0815943399213794E-2</v>
      </c>
      <c r="L185" s="19">
        <v>-5.4505901340889618E-2</v>
      </c>
      <c r="M185" s="19">
        <v>-3.3634934260926119E-2</v>
      </c>
      <c r="N185" s="19">
        <v>1.3566885642708693E-2</v>
      </c>
      <c r="O185" s="19">
        <v>2.4662697723036864E-3</v>
      </c>
      <c r="P185" s="20">
        <v>0</v>
      </c>
      <c r="Q185" s="11">
        <v>0</v>
      </c>
    </row>
    <row r="186" spans="1:17" x14ac:dyDescent="0.15">
      <c r="A186" s="14">
        <v>41698</v>
      </c>
      <c r="B186" s="11">
        <v>423.13170000000002</v>
      </c>
      <c r="C186" s="11">
        <v>29589.891800000001</v>
      </c>
      <c r="D186" s="11">
        <v>20572.328000000001</v>
      </c>
      <c r="E186" s="11">
        <v>2040.61</v>
      </c>
      <c r="F186" s="11">
        <v>3</v>
      </c>
      <c r="G186" s="11">
        <v>10.120900000000001</v>
      </c>
      <c r="H186" s="11">
        <v>10.7745</v>
      </c>
      <c r="I186" s="11">
        <v>17.434899999999999</v>
      </c>
      <c r="J186" s="11">
        <v>0.125</v>
      </c>
      <c r="K186" s="19">
        <v>-2.2095476511233558E-3</v>
      </c>
      <c r="L186" s="19">
        <v>5.1953275513091368E-2</v>
      </c>
      <c r="M186" s="19">
        <v>6.084949614716928E-2</v>
      </c>
      <c r="N186" s="19">
        <v>2.7222650817908534E-3</v>
      </c>
      <c r="O186" s="19">
        <v>2.4662697723036864E-3</v>
      </c>
      <c r="P186" s="20">
        <v>0</v>
      </c>
      <c r="Q186" s="11">
        <v>0</v>
      </c>
    </row>
    <row r="187" spans="1:17" x14ac:dyDescent="0.15">
      <c r="A187" s="14">
        <v>41729</v>
      </c>
      <c r="B187" s="11">
        <v>413.51400000000001</v>
      </c>
      <c r="C187" s="11">
        <v>29164.547600000002</v>
      </c>
      <c r="D187" s="11">
        <v>20990.608939999998</v>
      </c>
      <c r="E187" s="11">
        <v>2034.78</v>
      </c>
      <c r="F187" s="11">
        <v>3</v>
      </c>
      <c r="G187" s="11">
        <v>9.8270999999999997</v>
      </c>
      <c r="H187" s="11">
        <v>10.4429</v>
      </c>
      <c r="I187" s="11">
        <v>17.401700000000002</v>
      </c>
      <c r="J187" s="11">
        <v>0.125</v>
      </c>
      <c r="K187" s="19">
        <v>-2.2729802565016999E-2</v>
      </c>
      <c r="L187" s="19">
        <v>-1.4374645330740954E-2</v>
      </c>
      <c r="M187" s="19">
        <v>2.0332212280496309E-2</v>
      </c>
      <c r="N187" s="19">
        <v>-2.856988841571817E-3</v>
      </c>
      <c r="O187" s="19">
        <v>2.4662697723036864E-3</v>
      </c>
      <c r="P187" s="20">
        <v>0</v>
      </c>
      <c r="Q187" s="11">
        <v>0</v>
      </c>
    </row>
    <row r="188" spans="1:17" x14ac:dyDescent="0.15">
      <c r="A188" s="14">
        <v>41759</v>
      </c>
      <c r="B188" s="11">
        <v>409.51900000000001</v>
      </c>
      <c r="C188" s="11">
        <v>29372.887299999999</v>
      </c>
      <c r="D188" s="11">
        <v>21285.179370000002</v>
      </c>
      <c r="E188" s="11">
        <v>2046.01</v>
      </c>
      <c r="F188" s="11">
        <v>3</v>
      </c>
      <c r="G188" s="11">
        <v>9.8019999999999996</v>
      </c>
      <c r="H188" s="11">
        <v>10.4314</v>
      </c>
      <c r="I188" s="11">
        <v>17.511700000000001</v>
      </c>
      <c r="J188" s="11">
        <v>0.125</v>
      </c>
      <c r="K188" s="19">
        <v>-9.6610997451114233E-3</v>
      </c>
      <c r="L188" s="19">
        <v>7.1435944372404414E-3</v>
      </c>
      <c r="M188" s="19">
        <v>1.4033438993695135E-2</v>
      </c>
      <c r="N188" s="19">
        <v>5.5190241696891906E-3</v>
      </c>
      <c r="O188" s="19">
        <v>2.4662697723036864E-3</v>
      </c>
      <c r="P188" s="20">
        <v>0</v>
      </c>
      <c r="Q188" s="11">
        <v>0</v>
      </c>
    </row>
    <row r="189" spans="1:17" x14ac:dyDescent="0.15">
      <c r="A189" s="14">
        <v>41789</v>
      </c>
      <c r="B189" s="11">
        <v>413.63929999999999</v>
      </c>
      <c r="C189" s="11">
        <v>30912.1407</v>
      </c>
      <c r="D189" s="11">
        <v>21742.06769</v>
      </c>
      <c r="E189" s="11">
        <v>2065.2800000000002</v>
      </c>
      <c r="F189" s="11">
        <v>3</v>
      </c>
      <c r="G189" s="11">
        <v>9.8742999999999999</v>
      </c>
      <c r="H189" s="11">
        <v>10.9274</v>
      </c>
      <c r="I189" s="11">
        <v>17.838699999999999</v>
      </c>
      <c r="J189" s="11">
        <v>0.125</v>
      </c>
      <c r="K189" s="19">
        <v>1.0061315836383589E-2</v>
      </c>
      <c r="L189" s="19">
        <v>5.2403884721268224E-2</v>
      </c>
      <c r="M189" s="19">
        <v>2.1465091369817113E-2</v>
      </c>
      <c r="N189" s="19">
        <v>9.4183312887035076E-3</v>
      </c>
      <c r="O189" s="19">
        <v>2.4662697723036864E-3</v>
      </c>
      <c r="P189" s="20">
        <v>0</v>
      </c>
      <c r="Q189" s="11">
        <v>0</v>
      </c>
    </row>
    <row r="190" spans="1:17" x14ac:dyDescent="0.15">
      <c r="A190" s="14">
        <v>41820</v>
      </c>
      <c r="B190" s="11">
        <v>424.79930000000002</v>
      </c>
      <c r="C190" s="11">
        <v>31114.093199999999</v>
      </c>
      <c r="D190" s="11">
        <v>22038.435160000001</v>
      </c>
      <c r="E190" s="11">
        <v>2062.34</v>
      </c>
      <c r="F190" s="11">
        <v>3</v>
      </c>
      <c r="G190" s="11">
        <v>9.5370000000000008</v>
      </c>
      <c r="H190" s="11">
        <v>10.1975</v>
      </c>
      <c r="I190" s="11">
        <v>17.9283</v>
      </c>
      <c r="J190" s="11">
        <v>0.125</v>
      </c>
      <c r="K190" s="19">
        <v>2.6980028251667676E-2</v>
      </c>
      <c r="L190" s="19">
        <v>6.5331127326293537E-3</v>
      </c>
      <c r="M190" s="19">
        <v>1.363106187624985E-2</v>
      </c>
      <c r="N190" s="19">
        <v>-1.4235357917570246E-3</v>
      </c>
      <c r="O190" s="19">
        <v>2.4662697723036864E-3</v>
      </c>
      <c r="P190" s="20">
        <v>0</v>
      </c>
      <c r="Q190" s="11">
        <v>0</v>
      </c>
    </row>
    <row r="191" spans="1:17" x14ac:dyDescent="0.15">
      <c r="A191" s="14">
        <v>41851</v>
      </c>
      <c r="B191" s="11">
        <v>464.45080000000002</v>
      </c>
      <c r="C191" s="11">
        <v>33227.971100000002</v>
      </c>
      <c r="D191" s="11">
        <v>21631.497609999999</v>
      </c>
      <c r="E191" s="11">
        <v>2058.98</v>
      </c>
      <c r="F191" s="11">
        <v>3</v>
      </c>
      <c r="G191" s="11">
        <v>10.3233</v>
      </c>
      <c r="H191" s="11">
        <v>10.878500000000001</v>
      </c>
      <c r="I191" s="11">
        <v>17.651699999999998</v>
      </c>
      <c r="J191" s="11">
        <v>0.125</v>
      </c>
      <c r="K191" s="19">
        <v>9.3341726316404028E-2</v>
      </c>
      <c r="L191" s="19">
        <v>6.7939563155901439E-2</v>
      </c>
      <c r="M191" s="19">
        <v>-1.8464902205878819E-2</v>
      </c>
      <c r="N191" s="19">
        <v>-1.6292172968570551E-3</v>
      </c>
      <c r="O191" s="19">
        <v>2.4662697723036864E-3</v>
      </c>
      <c r="P191" s="20">
        <v>0</v>
      </c>
      <c r="Q191" s="11">
        <v>0</v>
      </c>
    </row>
    <row r="192" spans="1:17" x14ac:dyDescent="0.15">
      <c r="A192" s="14">
        <v>41880</v>
      </c>
      <c r="B192" s="11">
        <v>470.66849999999999</v>
      </c>
      <c r="C192" s="11">
        <v>33108.616199999997</v>
      </c>
      <c r="D192" s="11">
        <v>22374.479609999999</v>
      </c>
      <c r="E192" s="11">
        <v>2080.6999999999998</v>
      </c>
      <c r="F192" s="11">
        <v>3</v>
      </c>
      <c r="G192" s="11">
        <v>10.419599999999999</v>
      </c>
      <c r="H192" s="11">
        <v>10.890700000000001</v>
      </c>
      <c r="I192" s="11">
        <v>18.287600000000001</v>
      </c>
      <c r="J192" s="11">
        <v>0.125</v>
      </c>
      <c r="K192" s="19">
        <v>1.3387209151109136E-2</v>
      </c>
      <c r="L192" s="19">
        <v>-3.5920008369095813E-3</v>
      </c>
      <c r="M192" s="19">
        <v>3.4347228906450145E-2</v>
      </c>
      <c r="N192" s="19">
        <v>1.0548912568359103E-2</v>
      </c>
      <c r="O192" s="19">
        <v>2.4662697723036864E-3</v>
      </c>
      <c r="P192" s="20">
        <v>0</v>
      </c>
      <c r="Q192" s="11">
        <v>0</v>
      </c>
    </row>
    <row r="193" spans="1:17" x14ac:dyDescent="0.15">
      <c r="A193" s="14">
        <v>41912</v>
      </c>
      <c r="B193" s="11">
        <v>503.13729999999998</v>
      </c>
      <c r="C193" s="11">
        <v>30742.682100000002</v>
      </c>
      <c r="D193" s="11">
        <v>22049.948950000002</v>
      </c>
      <c r="E193" s="11">
        <v>2069.31</v>
      </c>
      <c r="F193" s="11">
        <v>3</v>
      </c>
      <c r="G193" s="11">
        <v>10.783099999999999</v>
      </c>
      <c r="H193" s="11">
        <v>10.0022</v>
      </c>
      <c r="I193" s="11">
        <v>17.5885</v>
      </c>
      <c r="J193" s="11">
        <v>0.125</v>
      </c>
      <c r="K193" s="19">
        <v>6.8984433842502746E-2</v>
      </c>
      <c r="L193" s="19">
        <v>-7.1459770040162351E-2</v>
      </c>
      <c r="M193" s="19">
        <v>-1.4504500916077245E-2</v>
      </c>
      <c r="N193" s="19">
        <v>-5.4741192867784338E-3</v>
      </c>
      <c r="O193" s="19">
        <v>2.4662697723036864E-3</v>
      </c>
      <c r="P193" s="20">
        <v>0</v>
      </c>
      <c r="Q193" s="11">
        <v>0</v>
      </c>
    </row>
    <row r="194" spans="1:17" x14ac:dyDescent="0.15">
      <c r="A194" s="14">
        <v>41943</v>
      </c>
      <c r="B194" s="11">
        <v>517.12469999999996</v>
      </c>
      <c r="C194" s="11">
        <v>32139.512699999999</v>
      </c>
      <c r="D194" s="11">
        <v>22501.666850000001</v>
      </c>
      <c r="E194" s="11">
        <v>2089.4699999999998</v>
      </c>
      <c r="F194" s="11">
        <v>3</v>
      </c>
      <c r="G194" s="11">
        <v>11.067399999999999</v>
      </c>
      <c r="H194" s="11">
        <v>10.462199999999999</v>
      </c>
      <c r="I194" s="11">
        <v>17.991299999999999</v>
      </c>
      <c r="J194" s="11">
        <v>0.125</v>
      </c>
      <c r="K194" s="19">
        <v>2.7800363837067854E-2</v>
      </c>
      <c r="L194" s="19">
        <v>4.5436198294487751E-2</v>
      </c>
      <c r="M194" s="19">
        <v>2.0486119991674601E-2</v>
      </c>
      <c r="N194" s="19">
        <v>9.7423778940806116E-3</v>
      </c>
      <c r="O194" s="19">
        <v>2.4662697723036864E-3</v>
      </c>
      <c r="P194" s="20">
        <v>0</v>
      </c>
      <c r="Q194" s="11">
        <v>0</v>
      </c>
    </row>
    <row r="195" spans="1:17" x14ac:dyDescent="0.15">
      <c r="A195" s="14">
        <v>41971</v>
      </c>
      <c r="B195" s="11">
        <v>570.67909999999995</v>
      </c>
      <c r="C195" s="11">
        <v>32301.504199999999</v>
      </c>
      <c r="D195" s="11">
        <v>23212.2618</v>
      </c>
      <c r="E195" s="11">
        <v>2106.3200000000002</v>
      </c>
      <c r="F195" s="11">
        <v>2.75</v>
      </c>
      <c r="G195" s="11">
        <v>12.2913</v>
      </c>
      <c r="H195" s="11">
        <v>10.335599999999999</v>
      </c>
      <c r="I195" s="11">
        <v>18.4099</v>
      </c>
      <c r="J195" s="11">
        <v>0.125</v>
      </c>
      <c r="K195" s="19">
        <v>0.10356186815288448</v>
      </c>
      <c r="L195" s="19">
        <v>5.0402599912475754E-3</v>
      </c>
      <c r="M195" s="19">
        <v>3.1579658286514878E-2</v>
      </c>
      <c r="N195" s="19">
        <v>8.0642459571089731E-3</v>
      </c>
      <c r="O195" s="19">
        <v>2.4662697723036864E-3</v>
      </c>
      <c r="P195" s="20">
        <v>0</v>
      </c>
      <c r="Q195" s="11">
        <v>0</v>
      </c>
    </row>
    <row r="196" spans="1:17" x14ac:dyDescent="0.15">
      <c r="A196" s="14">
        <v>42004</v>
      </c>
      <c r="B196" s="11">
        <v>680.89850000000001</v>
      </c>
      <c r="C196" s="11">
        <v>32132.447100000001</v>
      </c>
      <c r="D196" s="11">
        <v>23398.421859999999</v>
      </c>
      <c r="E196" s="11">
        <v>2109.3200000000002</v>
      </c>
      <c r="F196" s="11">
        <v>2.75</v>
      </c>
      <c r="G196" s="11">
        <v>15.4336</v>
      </c>
      <c r="H196" s="11">
        <v>9.8855000000000004</v>
      </c>
      <c r="I196" s="11">
        <v>18.3428</v>
      </c>
      <c r="J196" s="11">
        <v>0.125</v>
      </c>
      <c r="K196" s="19">
        <v>0.19313726400704012</v>
      </c>
      <c r="L196" s="19">
        <v>-5.2337222116113358E-3</v>
      </c>
      <c r="M196" s="19">
        <v>8.0199017917330639E-3</v>
      </c>
      <c r="N196" s="19">
        <v>1.4242850089254411E-3</v>
      </c>
      <c r="O196" s="19">
        <v>2.2632796417700884E-3</v>
      </c>
      <c r="P196" s="20">
        <v>0</v>
      </c>
      <c r="Q196" s="11">
        <v>0</v>
      </c>
    </row>
    <row r="197" spans="1:17" x14ac:dyDescent="0.15">
      <c r="A197" s="14">
        <v>42034</v>
      </c>
      <c r="B197" s="11">
        <v>670.92909999999995</v>
      </c>
      <c r="C197" s="11">
        <v>33609.071799999998</v>
      </c>
      <c r="D197" s="11">
        <v>22861.987580000001</v>
      </c>
      <c r="E197" s="11">
        <v>2163.88</v>
      </c>
      <c r="F197" s="11">
        <v>2.75</v>
      </c>
      <c r="G197" s="11">
        <v>15.305400000000001</v>
      </c>
      <c r="H197" s="11">
        <v>10.2811</v>
      </c>
      <c r="I197" s="11">
        <v>17.732500000000002</v>
      </c>
      <c r="J197" s="11">
        <v>0.125</v>
      </c>
      <c r="K197" s="19">
        <v>-1.4641536146723921E-2</v>
      </c>
      <c r="L197" s="19">
        <v>4.5954318244252113E-2</v>
      </c>
      <c r="M197" s="19">
        <v>-2.2926088058829341E-2</v>
      </c>
      <c r="N197" s="19">
        <v>2.5866155917546818E-2</v>
      </c>
      <c r="O197" s="19">
        <v>2.2632796417700884E-3</v>
      </c>
      <c r="P197" s="20">
        <v>0</v>
      </c>
      <c r="Q197" s="11">
        <v>0</v>
      </c>
    </row>
    <row r="198" spans="1:17" x14ac:dyDescent="0.15">
      <c r="A198" s="14">
        <v>42062</v>
      </c>
      <c r="B198" s="11">
        <v>689.92880000000002</v>
      </c>
      <c r="C198" s="11">
        <v>34134.6204</v>
      </c>
      <c r="D198" s="11">
        <v>24242.066760000002</v>
      </c>
      <c r="E198" s="11">
        <v>2130.46</v>
      </c>
      <c r="F198" s="11">
        <v>2.75</v>
      </c>
      <c r="G198" s="11">
        <v>15.8146</v>
      </c>
      <c r="H198" s="11">
        <v>10.4133</v>
      </c>
      <c r="I198" s="11">
        <v>18.668800000000001</v>
      </c>
      <c r="J198" s="11">
        <v>0.125</v>
      </c>
      <c r="K198" s="19">
        <v>2.8318491476968299E-2</v>
      </c>
      <c r="L198" s="19">
        <v>1.5637105455557521E-2</v>
      </c>
      <c r="M198" s="19">
        <v>6.0365669221486007E-2</v>
      </c>
      <c r="N198" s="19">
        <v>-1.5444479361147567E-2</v>
      </c>
      <c r="O198" s="19">
        <v>2.2632796417700884E-3</v>
      </c>
      <c r="P198" s="20">
        <v>0</v>
      </c>
      <c r="Q198" s="11">
        <v>0</v>
      </c>
    </row>
    <row r="199" spans="1:17" x14ac:dyDescent="0.15">
      <c r="A199" s="14">
        <v>42094</v>
      </c>
      <c r="B199" s="11">
        <v>789.74900000000002</v>
      </c>
      <c r="C199" s="11">
        <v>34028.8917</v>
      </c>
      <c r="D199" s="11">
        <v>23598.38191</v>
      </c>
      <c r="E199" s="11">
        <v>2143.9</v>
      </c>
      <c r="F199" s="11">
        <v>2.5</v>
      </c>
      <c r="G199" s="11">
        <v>17.911899999999999</v>
      </c>
      <c r="H199" s="11">
        <v>10.8301</v>
      </c>
      <c r="I199" s="11">
        <v>18.374199999999998</v>
      </c>
      <c r="J199" s="11">
        <v>0.125</v>
      </c>
      <c r="K199" s="19">
        <v>0.14468188601490461</v>
      </c>
      <c r="L199" s="19">
        <v>-3.097403713913871E-3</v>
      </c>
      <c r="M199" s="19">
        <v>-2.6552391608049564E-2</v>
      </c>
      <c r="N199" s="19">
        <v>6.3084967565689709E-3</v>
      </c>
      <c r="O199" s="19">
        <v>2.2632796417700884E-3</v>
      </c>
      <c r="P199" s="20">
        <v>0</v>
      </c>
      <c r="Q199" s="11">
        <v>0</v>
      </c>
    </row>
    <row r="200" spans="1:17" x14ac:dyDescent="0.15">
      <c r="A200" s="14">
        <v>42124</v>
      </c>
      <c r="B200" s="11">
        <v>936.4837</v>
      </c>
      <c r="C200" s="11">
        <v>38460.42</v>
      </c>
      <c r="D200" s="11">
        <v>23818.267639999998</v>
      </c>
      <c r="E200" s="11">
        <v>2132.62</v>
      </c>
      <c r="F200" s="11">
        <v>2.5</v>
      </c>
      <c r="G200" s="11">
        <v>21.307600000000001</v>
      </c>
      <c r="H200" s="11">
        <v>12.235799999999999</v>
      </c>
      <c r="I200" s="11">
        <v>18.569600000000001</v>
      </c>
      <c r="J200" s="11">
        <v>0.125</v>
      </c>
      <c r="K200" s="19">
        <v>0.18579915897329391</v>
      </c>
      <c r="L200" s="19">
        <v>0.13022840529361113</v>
      </c>
      <c r="M200" s="19">
        <v>9.3178308088497364E-3</v>
      </c>
      <c r="N200" s="19">
        <v>-5.2614394328094338E-3</v>
      </c>
      <c r="O200" s="19">
        <v>2.0598362698427408E-3</v>
      </c>
      <c r="P200" s="20">
        <v>0</v>
      </c>
      <c r="Q200" s="11">
        <v>0</v>
      </c>
    </row>
    <row r="201" spans="1:17" x14ac:dyDescent="0.15">
      <c r="A201" s="14">
        <v>42153</v>
      </c>
      <c r="B201" s="11">
        <v>974.74289999999996</v>
      </c>
      <c r="C201" s="11">
        <v>37569.309699999998</v>
      </c>
      <c r="D201" s="11">
        <v>24094.186559999998</v>
      </c>
      <c r="E201" s="11">
        <v>2128.7800000000002</v>
      </c>
      <c r="F201" s="11">
        <v>2.25</v>
      </c>
      <c r="G201" s="11">
        <v>22.1326</v>
      </c>
      <c r="H201" s="11">
        <v>11.728400000000001</v>
      </c>
      <c r="I201" s="11">
        <v>18.7316</v>
      </c>
      <c r="J201" s="11">
        <v>0.125</v>
      </c>
      <c r="K201" s="19">
        <v>4.0854101358090977E-2</v>
      </c>
      <c r="L201" s="19">
        <v>-2.3169541570268848E-2</v>
      </c>
      <c r="M201" s="19">
        <v>1.1584340396638471E-2</v>
      </c>
      <c r="N201" s="19">
        <v>-1.8006020763191577E-3</v>
      </c>
      <c r="O201" s="19">
        <v>2.0598362698427408E-3</v>
      </c>
      <c r="P201" s="20">
        <v>0</v>
      </c>
      <c r="Q201" s="11">
        <v>0</v>
      </c>
    </row>
    <row r="202" spans="1:17" x14ac:dyDescent="0.15">
      <c r="A202" s="14">
        <v>42185</v>
      </c>
      <c r="B202" s="11">
        <v>906.39409999999998</v>
      </c>
      <c r="C202" s="11">
        <v>36476.170299999998</v>
      </c>
      <c r="D202" s="11">
        <v>23652.54622</v>
      </c>
      <c r="E202" s="11">
        <v>2109.9899999999998</v>
      </c>
      <c r="F202" s="11">
        <v>2</v>
      </c>
      <c r="G202" s="11">
        <v>20.367899999999999</v>
      </c>
      <c r="H202" s="11">
        <v>11.940899999999999</v>
      </c>
      <c r="I202" s="11">
        <v>18.4451</v>
      </c>
      <c r="J202" s="11">
        <v>0.125</v>
      </c>
      <c r="K202" s="19">
        <v>-7.0119823391378344E-2</v>
      </c>
      <c r="L202" s="19">
        <v>-2.909660594588992E-2</v>
      </c>
      <c r="M202" s="19">
        <v>-1.8329746841638017E-2</v>
      </c>
      <c r="N202" s="19">
        <v>-8.8266518851174425E-3</v>
      </c>
      <c r="O202" s="19">
        <v>1.855937535336194E-3</v>
      </c>
      <c r="P202" s="20">
        <v>0</v>
      </c>
      <c r="Q202" s="11">
        <v>0</v>
      </c>
    </row>
    <row r="203" spans="1:17" x14ac:dyDescent="0.15">
      <c r="A203" s="14">
        <v>42216</v>
      </c>
      <c r="B203" s="11">
        <v>781.95920000000001</v>
      </c>
      <c r="C203" s="11">
        <v>34307.783499999998</v>
      </c>
      <c r="D203" s="11">
        <v>24187.853459999998</v>
      </c>
      <c r="E203" s="11">
        <v>2127.58</v>
      </c>
      <c r="F203" s="11">
        <v>2</v>
      </c>
      <c r="G203" s="11">
        <v>16.934200000000001</v>
      </c>
      <c r="H203" s="11">
        <v>11.2052</v>
      </c>
      <c r="I203" s="11">
        <v>18.7761</v>
      </c>
      <c r="J203" s="11">
        <v>0.125</v>
      </c>
      <c r="K203" s="19">
        <v>-0.13728564649747832</v>
      </c>
      <c r="L203" s="19">
        <v>-5.9446668391061941E-2</v>
      </c>
      <c r="M203" s="19">
        <v>2.2632118970234094E-2</v>
      </c>
      <c r="N203" s="19">
        <v>8.3365324006274832E-3</v>
      </c>
      <c r="O203" s="19">
        <v>1.6515813019202241E-3</v>
      </c>
      <c r="P203" s="20">
        <v>0</v>
      </c>
      <c r="Q203" s="11">
        <v>0</v>
      </c>
    </row>
    <row r="204" spans="1:17" x14ac:dyDescent="0.15">
      <c r="A204" s="14">
        <v>42247</v>
      </c>
      <c r="B204" s="11">
        <v>665.8451</v>
      </c>
      <c r="C204" s="11">
        <v>31108.930400000001</v>
      </c>
      <c r="D204" s="11">
        <v>23365.8351</v>
      </c>
      <c r="E204" s="11">
        <v>2128.5100000000002</v>
      </c>
      <c r="F204" s="11">
        <v>1.75</v>
      </c>
      <c r="G204" s="11">
        <v>14.8317</v>
      </c>
      <c r="H204" s="11">
        <v>9.8548000000000009</v>
      </c>
      <c r="I204" s="11">
        <v>17.576999999999998</v>
      </c>
      <c r="J204" s="11">
        <v>0.125</v>
      </c>
      <c r="K204" s="19">
        <v>-0.14849125120594531</v>
      </c>
      <c r="L204" s="19">
        <v>-9.323986494201808E-2</v>
      </c>
      <c r="M204" s="19">
        <v>-3.3984758563193274E-2</v>
      </c>
      <c r="N204" s="19">
        <v>4.3711634815157829E-4</v>
      </c>
      <c r="O204" s="19">
        <v>1.6515813019202241E-3</v>
      </c>
      <c r="P204" s="20">
        <v>0</v>
      </c>
      <c r="Q204" s="11">
        <v>0</v>
      </c>
    </row>
    <row r="205" spans="1:17" x14ac:dyDescent="0.15">
      <c r="A205" s="14">
        <v>42277</v>
      </c>
      <c r="B205" s="11">
        <v>637.10239999999999</v>
      </c>
      <c r="C205" s="11">
        <v>30007.932100000002</v>
      </c>
      <c r="D205" s="11">
        <v>22698.790199999999</v>
      </c>
      <c r="E205" s="11">
        <v>2147.19</v>
      </c>
      <c r="F205" s="11">
        <v>1.75</v>
      </c>
      <c r="G205" s="11">
        <v>14.8428</v>
      </c>
      <c r="H205" s="11">
        <v>9.7571999999999992</v>
      </c>
      <c r="I205" s="11">
        <v>17.312899999999999</v>
      </c>
      <c r="J205" s="11">
        <v>0.125</v>
      </c>
      <c r="K205" s="19">
        <v>-4.3167247157034017E-2</v>
      </c>
      <c r="L205" s="19">
        <v>-3.5391711828189343E-2</v>
      </c>
      <c r="M205" s="19">
        <v>-2.8547873300706517E-2</v>
      </c>
      <c r="N205" s="19">
        <v>8.7760921959492144E-3</v>
      </c>
      <c r="O205" s="19">
        <v>1.4467654179763922E-3</v>
      </c>
      <c r="P205" s="20">
        <v>0</v>
      </c>
      <c r="Q205" s="11">
        <v>0</v>
      </c>
    </row>
    <row r="206" spans="1:17" x14ac:dyDescent="0.15">
      <c r="A206" s="14">
        <v>42307</v>
      </c>
      <c r="B206" s="11">
        <v>710.62429999999995</v>
      </c>
      <c r="C206" s="11">
        <v>32429.3482</v>
      </c>
      <c r="D206" s="11">
        <v>24455.96588</v>
      </c>
      <c r="E206" s="11">
        <v>2139.33</v>
      </c>
      <c r="F206" s="11">
        <v>1.5</v>
      </c>
      <c r="G206" s="11">
        <v>16.410900000000002</v>
      </c>
      <c r="H206" s="11">
        <v>10.5974</v>
      </c>
      <c r="I206" s="11">
        <v>18.697199999999999</v>
      </c>
      <c r="J206" s="11">
        <v>0.125</v>
      </c>
      <c r="K206" s="19">
        <v>0.1154004442613934</v>
      </c>
      <c r="L206" s="19">
        <v>8.0692534624869916E-2</v>
      </c>
      <c r="M206" s="19">
        <v>7.7412745988550524E-2</v>
      </c>
      <c r="N206" s="19">
        <v>-3.6605982702975215E-3</v>
      </c>
      <c r="O206" s="19">
        <v>1.4467654179763922E-3</v>
      </c>
      <c r="P206" s="20">
        <v>0</v>
      </c>
      <c r="Q206" s="11">
        <v>0</v>
      </c>
    </row>
    <row r="207" spans="1:17" x14ac:dyDescent="0.15">
      <c r="A207" s="14">
        <v>42338</v>
      </c>
      <c r="B207" s="11">
        <v>714.82910000000004</v>
      </c>
      <c r="C207" s="11">
        <v>31937.186600000001</v>
      </c>
      <c r="D207" s="11">
        <v>24840.080620000001</v>
      </c>
      <c r="E207" s="11">
        <v>2130.58</v>
      </c>
      <c r="F207" s="11">
        <v>1.5</v>
      </c>
      <c r="G207" s="11">
        <v>16.634699999999999</v>
      </c>
      <c r="H207" s="11">
        <v>10.4505</v>
      </c>
      <c r="I207" s="11">
        <v>18.686199999999999</v>
      </c>
      <c r="J207" s="11">
        <v>0.125</v>
      </c>
      <c r="K207" s="19">
        <v>5.9170506834624881E-3</v>
      </c>
      <c r="L207" s="19">
        <v>-1.5176425901770041E-2</v>
      </c>
      <c r="M207" s="19">
        <v>1.5706381906352318E-2</v>
      </c>
      <c r="N207" s="19">
        <v>-4.0900655812801112E-3</v>
      </c>
      <c r="O207" s="19">
        <v>1.2414877164492744E-3</v>
      </c>
      <c r="P207" s="20">
        <v>0</v>
      </c>
      <c r="Q207" s="11">
        <v>0</v>
      </c>
    </row>
    <row r="208" spans="1:17" x14ac:dyDescent="0.15">
      <c r="A208" s="14">
        <v>42369</v>
      </c>
      <c r="B208" s="11">
        <v>724.1703</v>
      </c>
      <c r="C208" s="11">
        <v>32281.5524</v>
      </c>
      <c r="D208" s="11">
        <v>24792.63</v>
      </c>
      <c r="E208" s="11">
        <v>2127.09</v>
      </c>
      <c r="F208" s="11">
        <v>1.5</v>
      </c>
      <c r="G208" s="11">
        <v>17.973400000000002</v>
      </c>
      <c r="H208" s="11">
        <v>10.663499999999999</v>
      </c>
      <c r="I208" s="11">
        <v>18.776199999999999</v>
      </c>
      <c r="J208" s="11">
        <v>0.375</v>
      </c>
      <c r="K208" s="19">
        <v>1.3067738848348442E-2</v>
      </c>
      <c r="L208" s="19">
        <v>1.0782596611061512E-2</v>
      </c>
      <c r="M208" s="19">
        <v>-1.9102442027419952E-3</v>
      </c>
      <c r="N208" s="19">
        <v>-1.6380516103595699E-3</v>
      </c>
      <c r="O208" s="19">
        <v>1.2414877164492744E-3</v>
      </c>
      <c r="P208" s="20">
        <v>0.25</v>
      </c>
      <c r="Q208" s="11">
        <v>1</v>
      </c>
    </row>
    <row r="209" spans="1:17" x14ac:dyDescent="0.15">
      <c r="A209" s="14">
        <v>42398</v>
      </c>
      <c r="B209" s="11">
        <v>552.78409999999997</v>
      </c>
      <c r="C209" s="11">
        <v>29253.402099999999</v>
      </c>
      <c r="D209" s="11">
        <v>23876.86824</v>
      </c>
      <c r="E209" s="11">
        <v>2172.39</v>
      </c>
      <c r="F209" s="11">
        <v>1.5</v>
      </c>
      <c r="G209" s="11">
        <v>13.9251</v>
      </c>
      <c r="H209" s="11">
        <v>9.5777000000000001</v>
      </c>
      <c r="I209" s="11">
        <v>17.823599999999999</v>
      </c>
      <c r="J209" s="11">
        <v>0.375</v>
      </c>
      <c r="K209" s="19">
        <v>-0.23666560199997155</v>
      </c>
      <c r="L209" s="19">
        <v>-9.3804358058071635E-2</v>
      </c>
      <c r="M209" s="19">
        <v>-3.6936854218370563E-2</v>
      </c>
      <c r="N209" s="19">
        <v>2.1296701126891637E-2</v>
      </c>
      <c r="O209" s="19">
        <v>1.2414877164492744E-3</v>
      </c>
      <c r="P209" s="20">
        <v>0.16666666666666666</v>
      </c>
      <c r="Q209" s="11">
        <v>1</v>
      </c>
    </row>
    <row r="210" spans="1:17" x14ac:dyDescent="0.15">
      <c r="A210" s="14">
        <v>42429</v>
      </c>
      <c r="B210" s="11">
        <v>544.48099999999999</v>
      </c>
      <c r="C210" s="11">
        <v>28358.029699999999</v>
      </c>
      <c r="D210" s="11">
        <v>23771.751240000001</v>
      </c>
      <c r="E210" s="11">
        <v>2191.75</v>
      </c>
      <c r="F210" s="11">
        <v>1.5</v>
      </c>
      <c r="G210" s="11">
        <v>13.711500000000001</v>
      </c>
      <c r="H210" s="11">
        <v>9.3277999999999999</v>
      </c>
      <c r="I210" s="11">
        <v>17.789100000000001</v>
      </c>
      <c r="J210" s="11">
        <v>0.375</v>
      </c>
      <c r="K210" s="19">
        <v>-1.5020511624701194E-2</v>
      </c>
      <c r="L210" s="19">
        <v>-3.0607462234281457E-2</v>
      </c>
      <c r="M210" s="19">
        <v>-4.4024617861692095E-3</v>
      </c>
      <c r="N210" s="19">
        <v>8.9118436376525167E-3</v>
      </c>
      <c r="O210" s="19">
        <v>1.2414877164492744E-3</v>
      </c>
      <c r="P210" s="20">
        <v>8.3333333333333315E-2</v>
      </c>
      <c r="Q210" s="11">
        <v>1</v>
      </c>
    </row>
    <row r="211" spans="1:17" x14ac:dyDescent="0.15">
      <c r="A211" s="14">
        <v>42460</v>
      </c>
      <c r="B211" s="11">
        <v>618.03229999999996</v>
      </c>
      <c r="C211" s="11">
        <v>30563.311099999999</v>
      </c>
      <c r="D211" s="11">
        <v>24992.016899999999</v>
      </c>
      <c r="E211" s="11">
        <v>2195.2199999999998</v>
      </c>
      <c r="F211" s="11">
        <v>1.5</v>
      </c>
      <c r="G211" s="11">
        <v>16.144200000000001</v>
      </c>
      <c r="H211" s="11">
        <v>10.3697</v>
      </c>
      <c r="I211" s="11">
        <v>19.447099999999999</v>
      </c>
      <c r="J211" s="11">
        <v>0.375</v>
      </c>
      <c r="K211" s="19">
        <v>0.13508515448656611</v>
      </c>
      <c r="L211" s="19">
        <v>7.7765677775561315E-2</v>
      </c>
      <c r="M211" s="19">
        <v>5.133259420730818E-2</v>
      </c>
      <c r="N211" s="19">
        <v>1.5832097638872611E-3</v>
      </c>
      <c r="O211" s="19">
        <v>1.2414877164492744E-3</v>
      </c>
      <c r="P211" s="20">
        <v>0</v>
      </c>
      <c r="Q211" s="11">
        <v>0</v>
      </c>
    </row>
    <row r="212" spans="1:17" x14ac:dyDescent="0.15">
      <c r="A212" s="14">
        <v>42489</v>
      </c>
      <c r="B212" s="11">
        <v>602.67449999999997</v>
      </c>
      <c r="C212" s="11">
        <v>31107.169000000002</v>
      </c>
      <c r="D212" s="11">
        <v>25172.14243</v>
      </c>
      <c r="E212" s="11">
        <v>2192.91</v>
      </c>
      <c r="F212" s="11">
        <v>1.5</v>
      </c>
      <c r="G212" s="11">
        <v>15.7674</v>
      </c>
      <c r="H212" s="11">
        <v>10.5146</v>
      </c>
      <c r="I212" s="11">
        <v>19.446100000000001</v>
      </c>
      <c r="J212" s="11">
        <v>0.375</v>
      </c>
      <c r="K212" s="19">
        <v>-2.4849510292584975E-2</v>
      </c>
      <c r="L212" s="19">
        <v>1.7794469264817314E-2</v>
      </c>
      <c r="M212" s="19">
        <v>7.2073226711046878E-3</v>
      </c>
      <c r="N212" s="19">
        <v>-1.0522863312104613E-3</v>
      </c>
      <c r="O212" s="19">
        <v>1.2414877164492744E-3</v>
      </c>
      <c r="P212" s="20">
        <v>0</v>
      </c>
      <c r="Q212" s="11">
        <v>0</v>
      </c>
    </row>
    <row r="213" spans="1:17" x14ac:dyDescent="0.15">
      <c r="A213" s="14">
        <v>42521</v>
      </c>
      <c r="B213" s="11">
        <v>589.27930000000003</v>
      </c>
      <c r="C213" s="11">
        <v>31417.268499999998</v>
      </c>
      <c r="D213" s="11">
        <v>26050.435310000001</v>
      </c>
      <c r="E213" s="11">
        <v>2192.85</v>
      </c>
      <c r="F213" s="11">
        <v>1.5</v>
      </c>
      <c r="G213" s="11">
        <v>15.6988</v>
      </c>
      <c r="H213" s="11">
        <v>10.403700000000001</v>
      </c>
      <c r="I213" s="11">
        <v>19.715800000000002</v>
      </c>
      <c r="J213" s="11">
        <v>0.375</v>
      </c>
      <c r="K213" s="19">
        <v>-2.2226259780362301E-2</v>
      </c>
      <c r="L213" s="19">
        <v>9.968747075633777E-3</v>
      </c>
      <c r="M213" s="19">
        <v>3.4891463149884894E-2</v>
      </c>
      <c r="N213" s="19">
        <v>-2.736090400423663E-5</v>
      </c>
      <c r="O213" s="19">
        <v>1.2414877164492744E-3</v>
      </c>
      <c r="P213" s="20">
        <v>0</v>
      </c>
      <c r="Q213" s="11">
        <v>0</v>
      </c>
    </row>
    <row r="214" spans="1:17" x14ac:dyDescent="0.15">
      <c r="A214" s="14">
        <v>42551</v>
      </c>
      <c r="B214" s="11">
        <v>589.45540000000005</v>
      </c>
      <c r="C214" s="11">
        <v>32260.694100000001</v>
      </c>
      <c r="D214" s="11">
        <v>26407.247090000001</v>
      </c>
      <c r="E214" s="11">
        <v>2241.2600000000002</v>
      </c>
      <c r="F214" s="11">
        <v>1.5</v>
      </c>
      <c r="G214" s="11">
        <v>16.6004</v>
      </c>
      <c r="H214" s="11">
        <v>11.3238</v>
      </c>
      <c r="I214" s="11">
        <v>19.850300000000001</v>
      </c>
      <c r="J214" s="11">
        <v>0.375</v>
      </c>
      <c r="K214" s="19">
        <v>2.9883961646026691E-4</v>
      </c>
      <c r="L214" s="19">
        <v>2.684592392238061E-2</v>
      </c>
      <c r="M214" s="19">
        <v>1.3696960367607813E-2</v>
      </c>
      <c r="N214" s="19">
        <v>2.2076293408122005E-2</v>
      </c>
      <c r="O214" s="19">
        <v>1.2414877164492744E-3</v>
      </c>
      <c r="P214" s="20">
        <v>0</v>
      </c>
      <c r="Q214" s="11">
        <v>0</v>
      </c>
    </row>
    <row r="215" spans="1:17" x14ac:dyDescent="0.15">
      <c r="A215" s="14">
        <v>42580</v>
      </c>
      <c r="B215" s="11">
        <v>606.83270000000005</v>
      </c>
      <c r="C215" s="11">
        <v>33903.673699999999</v>
      </c>
      <c r="D215" s="11">
        <v>27315.40899</v>
      </c>
      <c r="E215" s="11">
        <v>2250.34</v>
      </c>
      <c r="F215" s="11">
        <v>1.5</v>
      </c>
      <c r="G215" s="11">
        <v>16.908799999999999</v>
      </c>
      <c r="H215" s="11">
        <v>11.921200000000001</v>
      </c>
      <c r="I215" s="11">
        <v>20.496400000000001</v>
      </c>
      <c r="J215" s="11">
        <v>0.375</v>
      </c>
      <c r="K215" s="19">
        <v>2.9480262628860388E-2</v>
      </c>
      <c r="L215" s="19">
        <v>5.092821607951703E-2</v>
      </c>
      <c r="M215" s="19">
        <v>3.4390631363611757E-2</v>
      </c>
      <c r="N215" s="19">
        <v>4.0512925764970564E-3</v>
      </c>
      <c r="O215" s="19">
        <v>1.2414877164492744E-3</v>
      </c>
      <c r="P215" s="20">
        <v>0</v>
      </c>
      <c r="Q215" s="11">
        <v>0</v>
      </c>
    </row>
    <row r="216" spans="1:17" x14ac:dyDescent="0.15">
      <c r="A216" s="14">
        <v>42613</v>
      </c>
      <c r="B216" s="11">
        <v>625.03650000000005</v>
      </c>
      <c r="C216" s="11">
        <v>35918.452499999999</v>
      </c>
      <c r="D216" s="11">
        <v>27531.77778</v>
      </c>
      <c r="E216" s="11">
        <v>2237.9699999999998</v>
      </c>
      <c r="F216" s="11">
        <v>1.5</v>
      </c>
      <c r="G216" s="11">
        <v>17.533899999999999</v>
      </c>
      <c r="H216" s="11">
        <v>12.5235</v>
      </c>
      <c r="I216" s="11">
        <v>20.4541</v>
      </c>
      <c r="J216" s="11">
        <v>0.375</v>
      </c>
      <c r="K216" s="19">
        <v>2.9998053829333848E-2</v>
      </c>
      <c r="L216" s="19">
        <v>5.9426562968602381E-2</v>
      </c>
      <c r="M216" s="19">
        <v>7.9211257674820512E-3</v>
      </c>
      <c r="N216" s="19">
        <v>-5.4969471279896487E-3</v>
      </c>
      <c r="O216" s="19">
        <v>1.2414877164492744E-3</v>
      </c>
      <c r="P216" s="20">
        <v>0</v>
      </c>
      <c r="Q216" s="11">
        <v>0</v>
      </c>
    </row>
    <row r="217" spans="1:17" x14ac:dyDescent="0.15">
      <c r="A217" s="14">
        <v>42643</v>
      </c>
      <c r="B217" s="11">
        <v>610.57190000000003</v>
      </c>
      <c r="C217" s="11">
        <v>36491.226199999997</v>
      </c>
      <c r="D217" s="11">
        <v>27472.222280000002</v>
      </c>
      <c r="E217" s="11">
        <v>2235.0100000000002</v>
      </c>
      <c r="F217" s="11">
        <v>1.5</v>
      </c>
      <c r="G217" s="11">
        <v>16.6372</v>
      </c>
      <c r="H217" s="11">
        <v>13.0807</v>
      </c>
      <c r="I217" s="11">
        <v>20.3996</v>
      </c>
      <c r="J217" s="11">
        <v>0.375</v>
      </c>
      <c r="K217" s="19">
        <v>-2.3142008506703227E-2</v>
      </c>
      <c r="L217" s="19">
        <v>1.5946502706373433E-2</v>
      </c>
      <c r="M217" s="19">
        <v>-2.1631548996179362E-3</v>
      </c>
      <c r="N217" s="19">
        <v>-1.3226272023304508E-3</v>
      </c>
      <c r="O217" s="19">
        <v>1.2414877164492744E-3</v>
      </c>
      <c r="P217" s="20">
        <v>0</v>
      </c>
      <c r="Q217" s="11">
        <v>0</v>
      </c>
    </row>
    <row r="218" spans="1:17" x14ac:dyDescent="0.15">
      <c r="A218" s="14">
        <v>42674</v>
      </c>
      <c r="B218" s="11">
        <v>620.4674</v>
      </c>
      <c r="C218" s="11">
        <v>36533.000999999997</v>
      </c>
      <c r="D218" s="11">
        <v>27387.84318</v>
      </c>
      <c r="E218" s="11">
        <v>2210.41</v>
      </c>
      <c r="F218" s="11">
        <v>1.5</v>
      </c>
      <c r="G218" s="11">
        <v>17.179200000000002</v>
      </c>
      <c r="H218" s="11">
        <v>12.8771</v>
      </c>
      <c r="I218" s="11">
        <v>19.9603</v>
      </c>
      <c r="J218" s="11">
        <v>0.375</v>
      </c>
      <c r="K218" s="19">
        <v>1.6206936480371859E-2</v>
      </c>
      <c r="L218" s="19">
        <v>1.1447902509782448E-3</v>
      </c>
      <c r="M218" s="19">
        <v>-3.0714333605778021E-3</v>
      </c>
      <c r="N218" s="19">
        <v>-1.1006662162585612E-2</v>
      </c>
      <c r="O218" s="19">
        <v>1.2414877164492744E-3</v>
      </c>
      <c r="P218" s="20">
        <v>0</v>
      </c>
      <c r="Q218" s="11">
        <v>0</v>
      </c>
    </row>
    <row r="219" spans="1:17" x14ac:dyDescent="0.15">
      <c r="A219" s="14">
        <v>42704</v>
      </c>
      <c r="B219" s="11">
        <v>638.4547</v>
      </c>
      <c r="C219" s="11">
        <v>37031.973400000003</v>
      </c>
      <c r="D219" s="11">
        <v>28935.0128</v>
      </c>
      <c r="E219" s="11">
        <v>2151.4299999999998</v>
      </c>
      <c r="F219" s="11">
        <v>1.5</v>
      </c>
      <c r="G219" s="11">
        <v>17.997599999999998</v>
      </c>
      <c r="H219" s="11">
        <v>12.535299999999999</v>
      </c>
      <c r="I219" s="11">
        <v>20.618099999999998</v>
      </c>
      <c r="J219" s="11">
        <v>0.375</v>
      </c>
      <c r="K219" s="19">
        <v>2.898991953485397E-2</v>
      </c>
      <c r="L219" s="19">
        <v>1.365812789373666E-2</v>
      </c>
      <c r="M219" s="19">
        <v>5.6491108475815288E-2</v>
      </c>
      <c r="N219" s="19">
        <v>-2.6682832596667594E-2</v>
      </c>
      <c r="O219" s="19">
        <v>1.2414877164492744E-3</v>
      </c>
      <c r="P219" s="20">
        <v>0</v>
      </c>
      <c r="Q219" s="11">
        <v>0</v>
      </c>
    </row>
    <row r="220" spans="1:17" x14ac:dyDescent="0.15">
      <c r="A220" s="14">
        <v>42734</v>
      </c>
      <c r="B220" s="11">
        <v>605.91179999999997</v>
      </c>
      <c r="C220" s="11">
        <v>35990.979700000004</v>
      </c>
      <c r="D220" s="11">
        <v>29692.6168</v>
      </c>
      <c r="E220" s="11">
        <v>2149.16</v>
      </c>
      <c r="F220" s="11">
        <v>1.5</v>
      </c>
      <c r="G220" s="11">
        <v>17.0627</v>
      </c>
      <c r="H220" s="11">
        <v>12.240600000000001</v>
      </c>
      <c r="I220" s="11">
        <v>20.497499999999999</v>
      </c>
      <c r="J220" s="11">
        <v>0.625</v>
      </c>
      <c r="K220" s="19">
        <v>-5.0971353175096157E-2</v>
      </c>
      <c r="L220" s="19">
        <v>-2.8110673140632536E-2</v>
      </c>
      <c r="M220" s="19">
        <v>2.6182950228382129E-2</v>
      </c>
      <c r="N220" s="19">
        <v>-1.0551121812003572E-3</v>
      </c>
      <c r="O220" s="19">
        <v>1.2414877164492744E-3</v>
      </c>
      <c r="P220" s="20">
        <v>0.25</v>
      </c>
      <c r="Q220" s="11">
        <v>1</v>
      </c>
    </row>
    <row r="221" spans="1:17" x14ac:dyDescent="0.15">
      <c r="A221" s="14">
        <v>42766</v>
      </c>
      <c r="B221" s="11">
        <v>622.18560000000002</v>
      </c>
      <c r="C221" s="11">
        <v>37998.572</v>
      </c>
      <c r="D221" s="11">
        <v>29930.96761</v>
      </c>
      <c r="E221" s="11">
        <v>2154.02</v>
      </c>
      <c r="F221" s="11">
        <v>1.5</v>
      </c>
      <c r="G221" s="11">
        <v>17.2332</v>
      </c>
      <c r="H221" s="11">
        <v>13.000999999999999</v>
      </c>
      <c r="I221" s="11">
        <v>20.822600000000001</v>
      </c>
      <c r="J221" s="11">
        <v>0.625</v>
      </c>
      <c r="K221" s="19">
        <v>2.6858364534244172E-2</v>
      </c>
      <c r="L221" s="19">
        <v>5.5780429339076676E-2</v>
      </c>
      <c r="M221" s="19">
        <v>8.0272753191628077E-3</v>
      </c>
      <c r="N221" s="19">
        <v>2.2613486199258848E-3</v>
      </c>
      <c r="O221" s="19">
        <v>1.2414877164492744E-3</v>
      </c>
      <c r="P221" s="20">
        <v>0.16666666666666669</v>
      </c>
      <c r="Q221" s="11">
        <v>1</v>
      </c>
    </row>
    <row r="222" spans="1:17" x14ac:dyDescent="0.15">
      <c r="A222" s="14">
        <v>42794</v>
      </c>
      <c r="B222" s="11">
        <v>640.18799999999999</v>
      </c>
      <c r="C222" s="11">
        <v>38494.382799999999</v>
      </c>
      <c r="D222" s="11">
        <v>31097.71297</v>
      </c>
      <c r="E222" s="11">
        <v>2164.65</v>
      </c>
      <c r="F222" s="11">
        <v>1.5</v>
      </c>
      <c r="G222" s="11">
        <v>17.650099999999998</v>
      </c>
      <c r="H222" s="11">
        <v>13.2156</v>
      </c>
      <c r="I222" s="11">
        <v>21.568300000000001</v>
      </c>
      <c r="J222" s="11">
        <v>0.625</v>
      </c>
      <c r="K222" s="19">
        <v>2.8934131551742626E-2</v>
      </c>
      <c r="L222" s="19">
        <v>1.3048142967056808E-2</v>
      </c>
      <c r="M222" s="19">
        <v>3.8981210871718908E-2</v>
      </c>
      <c r="N222" s="19">
        <v>4.9349588211808904E-3</v>
      </c>
      <c r="O222" s="19">
        <v>1.2414877164492744E-3</v>
      </c>
      <c r="P222" s="20">
        <v>8.333333333333337E-2</v>
      </c>
      <c r="Q222" s="11">
        <v>1</v>
      </c>
    </row>
    <row r="223" spans="1:17" x14ac:dyDescent="0.15">
      <c r="A223" s="14">
        <v>42825</v>
      </c>
      <c r="B223" s="11">
        <v>634.92589999999996</v>
      </c>
      <c r="C223" s="11">
        <v>39197.168700000002</v>
      </c>
      <c r="D223" s="11">
        <v>31211.9931</v>
      </c>
      <c r="E223" s="11">
        <v>2163.66</v>
      </c>
      <c r="F223" s="11">
        <v>1.5</v>
      </c>
      <c r="G223" s="11">
        <v>17.010000000000002</v>
      </c>
      <c r="H223" s="11">
        <v>13.2189</v>
      </c>
      <c r="I223" s="11">
        <v>20.925899999999999</v>
      </c>
      <c r="J223" s="11">
        <v>0.875</v>
      </c>
      <c r="K223" s="19">
        <v>-8.2196167375834239E-3</v>
      </c>
      <c r="L223" s="19">
        <v>1.8256842917871108E-2</v>
      </c>
      <c r="M223" s="19">
        <v>3.6748724933646226E-3</v>
      </c>
      <c r="N223" s="19">
        <v>-4.5734876307956807E-4</v>
      </c>
      <c r="O223" s="19">
        <v>1.2414877164492744E-3</v>
      </c>
      <c r="P223" s="20">
        <v>0.25</v>
      </c>
      <c r="Q223" s="11">
        <v>1</v>
      </c>
    </row>
    <row r="224" spans="1:17" s="15" customFormat="1" x14ac:dyDescent="0.15">
      <c r="A224" s="14">
        <v>42853</v>
      </c>
      <c r="B224" s="11">
        <v>620.36400000000003</v>
      </c>
      <c r="C224" s="11">
        <v>40087.219799999999</v>
      </c>
      <c r="D224" s="11">
        <v>31604.998189999998</v>
      </c>
      <c r="E224" s="11">
        <v>2178.69</v>
      </c>
      <c r="F224" s="11">
        <v>1.5</v>
      </c>
      <c r="G224" s="11">
        <v>16.7532</v>
      </c>
      <c r="H224" s="11">
        <v>13.5082</v>
      </c>
      <c r="I224" s="11">
        <v>21.028700000000001</v>
      </c>
      <c r="J224" s="11">
        <v>0.875</v>
      </c>
      <c r="K224" s="19">
        <v>-2.2934802313151703E-2</v>
      </c>
      <c r="L224" s="19">
        <v>2.2707025265322311E-2</v>
      </c>
      <c r="M224" s="19">
        <v>1.2591476896103737E-2</v>
      </c>
      <c r="N224" s="19">
        <v>6.9465627686420284E-3</v>
      </c>
      <c r="O224" s="19">
        <v>1.2414877164492744E-3</v>
      </c>
      <c r="P224" s="20">
        <v>0.16666666666666663</v>
      </c>
      <c r="Q224" s="11">
        <v>1</v>
      </c>
    </row>
    <row r="225" spans="1:17" s="15" customFormat="1" x14ac:dyDescent="0.15">
      <c r="A225" s="14">
        <v>42886</v>
      </c>
      <c r="B225" s="11">
        <v>620.60260000000005</v>
      </c>
      <c r="C225" s="11">
        <v>41455.0651</v>
      </c>
      <c r="D225" s="11">
        <v>31698.735189999999</v>
      </c>
      <c r="E225" s="11">
        <v>2192.91</v>
      </c>
      <c r="F225" s="11">
        <v>1.5</v>
      </c>
      <c r="G225" s="11">
        <v>16.5517</v>
      </c>
      <c r="H225" s="11">
        <v>13.9199</v>
      </c>
      <c r="I225" s="11">
        <v>21.245999999999999</v>
      </c>
      <c r="J225" s="11">
        <v>0.875</v>
      </c>
      <c r="K225" s="19">
        <v>3.8461290468183584E-4</v>
      </c>
      <c r="L225" s="19">
        <v>3.4121730237825165E-2</v>
      </c>
      <c r="M225" s="19">
        <v>2.9658916427230952E-3</v>
      </c>
      <c r="N225" s="19">
        <v>6.5268578824888568E-3</v>
      </c>
      <c r="O225" s="19">
        <v>1.2414877164492744E-3</v>
      </c>
      <c r="P225" s="20">
        <v>8.333333333333337E-2</v>
      </c>
      <c r="Q225" s="11">
        <v>1</v>
      </c>
    </row>
    <row r="226" spans="1:17" s="15" customFormat="1" x14ac:dyDescent="0.15">
      <c r="A226" s="14">
        <v>42916</v>
      </c>
      <c r="B226" s="11">
        <v>644.01949999999999</v>
      </c>
      <c r="C226" s="11">
        <v>41643.744899999998</v>
      </c>
      <c r="D226" s="11">
        <v>31649.573240000002</v>
      </c>
      <c r="E226" s="11">
        <v>2189.36</v>
      </c>
      <c r="F226" s="11">
        <v>1.5</v>
      </c>
      <c r="G226" s="11">
        <v>16.624199999999998</v>
      </c>
      <c r="H226" s="11">
        <v>12.8635</v>
      </c>
      <c r="I226" s="11">
        <v>20.937999999999999</v>
      </c>
      <c r="J226" s="11">
        <v>1.125</v>
      </c>
      <c r="K226" s="19">
        <v>3.7732519973329159E-2</v>
      </c>
      <c r="L226" s="19">
        <v>4.551429349944458E-3</v>
      </c>
      <c r="M226" s="19">
        <v>-1.5509120381405062E-3</v>
      </c>
      <c r="N226" s="19">
        <v>-1.6188534869190363E-3</v>
      </c>
      <c r="O226" s="19">
        <v>1.2414877164492744E-3</v>
      </c>
      <c r="P226" s="20">
        <v>0.25</v>
      </c>
      <c r="Q226" s="11">
        <v>1</v>
      </c>
    </row>
    <row r="227" spans="1:17" s="15" customFormat="1" x14ac:dyDescent="0.15">
      <c r="A227" s="14">
        <v>42947</v>
      </c>
      <c r="B227" s="11">
        <v>671.64009999999996</v>
      </c>
      <c r="C227" s="11">
        <v>44118.726999999999</v>
      </c>
      <c r="D227" s="11">
        <v>32106.05126</v>
      </c>
      <c r="E227" s="11">
        <v>2193.0100000000002</v>
      </c>
      <c r="F227" s="11">
        <v>1.5</v>
      </c>
      <c r="G227" s="11">
        <v>17.153700000000001</v>
      </c>
      <c r="H227" s="11">
        <v>13.6272</v>
      </c>
      <c r="I227" s="11">
        <v>21.2181</v>
      </c>
      <c r="J227" s="11">
        <v>1.125</v>
      </c>
      <c r="K227" s="19">
        <v>4.2887831812546073E-2</v>
      </c>
      <c r="L227" s="19">
        <v>5.9432265420490626E-2</v>
      </c>
      <c r="M227" s="19">
        <v>1.4422880730128984E-2</v>
      </c>
      <c r="N227" s="19">
        <v>1.6671538714509992E-3</v>
      </c>
      <c r="O227" s="19">
        <v>1.2414877164492744E-3</v>
      </c>
      <c r="P227" s="20">
        <v>0.16666666666666663</v>
      </c>
      <c r="Q227" s="11">
        <v>1</v>
      </c>
    </row>
    <row r="228" spans="1:17" s="15" customFormat="1" x14ac:dyDescent="0.15">
      <c r="A228" s="14">
        <v>42978</v>
      </c>
      <c r="B228" s="11">
        <v>703.84760000000006</v>
      </c>
      <c r="C228" s="11">
        <v>44509.866399999999</v>
      </c>
      <c r="D228" s="11">
        <v>31587.515609999999</v>
      </c>
      <c r="E228" s="11">
        <v>2216.75</v>
      </c>
      <c r="F228" s="11">
        <v>1.5</v>
      </c>
      <c r="G228" s="11">
        <v>17.6995</v>
      </c>
      <c r="H228" s="11">
        <v>13.950200000000001</v>
      </c>
      <c r="I228" s="11">
        <v>21.1768</v>
      </c>
      <c r="J228" s="11">
        <v>1.125</v>
      </c>
      <c r="K228" s="19">
        <v>4.7953509625169977E-2</v>
      </c>
      <c r="L228" s="19">
        <v>8.8656093817032211E-3</v>
      </c>
      <c r="M228" s="19">
        <v>-1.6150713951112117E-2</v>
      </c>
      <c r="N228" s="19">
        <v>1.0825304034181249E-2</v>
      </c>
      <c r="O228" s="19">
        <v>1.2414877164492744E-3</v>
      </c>
      <c r="P228" s="20">
        <v>8.3333333333333259E-2</v>
      </c>
      <c r="Q228" s="11">
        <v>1</v>
      </c>
    </row>
    <row r="229" spans="1:17" s="15" customFormat="1" x14ac:dyDescent="0.15">
      <c r="A229" s="14">
        <v>43007</v>
      </c>
      <c r="B229" s="11">
        <v>697.8827</v>
      </c>
      <c r="C229" s="11">
        <v>44332.315799999997</v>
      </c>
      <c r="D229" s="11">
        <v>32431.192149999999</v>
      </c>
      <c r="E229" s="11">
        <v>2197.7460000000001</v>
      </c>
      <c r="F229" s="11">
        <v>1.5</v>
      </c>
      <c r="G229" s="11">
        <v>16.810200000000002</v>
      </c>
      <c r="H229" s="11">
        <v>12.9041</v>
      </c>
      <c r="I229" s="11">
        <v>21.2805</v>
      </c>
      <c r="J229" s="11">
        <v>1.125</v>
      </c>
      <c r="K229" s="19">
        <v>-8.4747038989690937E-3</v>
      </c>
      <c r="L229" s="19">
        <v>-3.9890166913644221E-3</v>
      </c>
      <c r="M229" s="19">
        <v>2.6709176828484393E-2</v>
      </c>
      <c r="N229" s="19">
        <v>-8.572910792827293E-3</v>
      </c>
      <c r="O229" s="19">
        <v>1.2414877164492744E-3</v>
      </c>
      <c r="P229" s="20">
        <v>0</v>
      </c>
      <c r="Q229" s="11">
        <v>0</v>
      </c>
    </row>
    <row r="230" spans="1:17" s="15" customFormat="1" x14ac:dyDescent="0.15">
      <c r="A230" s="14">
        <v>43039</v>
      </c>
      <c r="B230" s="11">
        <v>707.81970000000001</v>
      </c>
      <c r="C230" s="11">
        <v>45519.3393</v>
      </c>
      <c r="D230" s="11">
        <v>33156.956259999999</v>
      </c>
      <c r="E230" s="11">
        <v>2195.087</v>
      </c>
      <c r="F230" s="11">
        <v>1.5</v>
      </c>
      <c r="G230" s="11">
        <v>17.127400000000002</v>
      </c>
      <c r="H230" s="11">
        <v>13.2278</v>
      </c>
      <c r="I230" s="11">
        <v>21.7088</v>
      </c>
      <c r="J230" s="11">
        <v>1.125</v>
      </c>
      <c r="K230" s="19">
        <v>1.4238782534658156E-2</v>
      </c>
      <c r="L230" s="19">
        <v>2.6775580715321157E-2</v>
      </c>
      <c r="M230" s="19">
        <v>2.2378582527685431E-2</v>
      </c>
      <c r="N230" s="19">
        <v>-1.2098759365277711E-3</v>
      </c>
      <c r="O230" s="19">
        <v>1.2414877164492744E-3</v>
      </c>
      <c r="P230" s="20">
        <v>0</v>
      </c>
      <c r="Q230" s="11">
        <v>0</v>
      </c>
    </row>
    <row r="231" spans="1:17" s="15" customFormat="1" x14ac:dyDescent="0.15">
      <c r="A231" s="14">
        <v>43069</v>
      </c>
      <c r="B231" s="11">
        <v>694.41430000000003</v>
      </c>
      <c r="C231" s="11">
        <v>46844.663399999998</v>
      </c>
      <c r="D231" s="11">
        <v>34052.196739999999</v>
      </c>
      <c r="E231" s="11">
        <v>2192.0700000000002</v>
      </c>
      <c r="F231" s="11">
        <v>1.5</v>
      </c>
      <c r="G231" s="11">
        <v>16.852599999999999</v>
      </c>
      <c r="H231" s="11">
        <v>13.4087</v>
      </c>
      <c r="I231" s="11">
        <v>22.2483</v>
      </c>
      <c r="J231" s="11">
        <v>1.125</v>
      </c>
      <c r="K231" s="19">
        <v>-1.8939003816932476E-2</v>
      </c>
      <c r="L231" s="19">
        <v>2.9115626904540726E-2</v>
      </c>
      <c r="M231" s="19">
        <v>2.7000080254049319E-2</v>
      </c>
      <c r="N231" s="19">
        <v>-1.3744329951386192E-3</v>
      </c>
      <c r="O231" s="19">
        <v>1.2414877164492744E-3</v>
      </c>
      <c r="P231" s="20">
        <v>0</v>
      </c>
      <c r="Q231" s="11">
        <v>0</v>
      </c>
    </row>
    <row r="232" spans="1:17" s="15" customFormat="1" x14ac:dyDescent="0.15">
      <c r="A232" s="14">
        <v>43098</v>
      </c>
      <c r="B232" s="11">
        <v>702.78740000000005</v>
      </c>
      <c r="C232" s="11">
        <v>47316.681199999999</v>
      </c>
      <c r="D232" s="11">
        <v>33917.865489999996</v>
      </c>
      <c r="E232" s="11">
        <v>2198.8449999999998</v>
      </c>
      <c r="F232" s="11">
        <v>1.5</v>
      </c>
      <c r="G232" s="11">
        <v>16.3626</v>
      </c>
      <c r="H232" s="11">
        <v>12.3942</v>
      </c>
      <c r="I232" s="11">
        <v>21.285900000000002</v>
      </c>
      <c r="J232" s="11">
        <v>1.375</v>
      </c>
      <c r="K232" s="19">
        <v>1.2057787404435638E-2</v>
      </c>
      <c r="L232" s="19">
        <v>1.0076234211984891E-2</v>
      </c>
      <c r="M232" s="19">
        <v>-3.9448629709756267E-3</v>
      </c>
      <c r="N232" s="19">
        <v>3.0906859726194114E-3</v>
      </c>
      <c r="O232" s="19">
        <v>1.2414877164492744E-3</v>
      </c>
      <c r="P232" s="20">
        <v>0.25</v>
      </c>
      <c r="Q232" s="11">
        <v>1</v>
      </c>
    </row>
    <row r="233" spans="1:17" s="15" customFormat="1" x14ac:dyDescent="0.15">
      <c r="A233" s="14">
        <v>43131</v>
      </c>
      <c r="B233" s="11">
        <v>765.59950000000003</v>
      </c>
      <c r="C233" s="11">
        <v>50195.923999999999</v>
      </c>
      <c r="D233" s="11">
        <v>34650.63063</v>
      </c>
      <c r="E233" s="11">
        <v>2168.9650000000001</v>
      </c>
      <c r="F233" s="11">
        <v>1.5</v>
      </c>
      <c r="G233" s="11">
        <v>17.238700000000001</v>
      </c>
      <c r="H233" s="11">
        <v>13.623799999999999</v>
      </c>
      <c r="I233" s="11">
        <v>22.4255</v>
      </c>
      <c r="J233" s="11">
        <v>1.375</v>
      </c>
      <c r="K233" s="19">
        <v>8.9375677480842741E-2</v>
      </c>
      <c r="L233" s="19">
        <v>6.0850480781395211E-2</v>
      </c>
      <c r="M233" s="19">
        <v>2.1604105370842008E-2</v>
      </c>
      <c r="N233" s="19">
        <v>-1.3588952381818453E-2</v>
      </c>
      <c r="O233" s="19">
        <v>1.2414877164492744E-3</v>
      </c>
      <c r="P233" s="20">
        <v>0.16666666666666674</v>
      </c>
      <c r="Q233" s="11">
        <v>1</v>
      </c>
    </row>
    <row r="234" spans="1:17" s="15" customFormat="1" x14ac:dyDescent="0.15">
      <c r="A234" s="14">
        <v>43159</v>
      </c>
      <c r="B234" s="11">
        <v>711.95249999999999</v>
      </c>
      <c r="C234" s="11">
        <v>47484.458100000003</v>
      </c>
      <c r="D234" s="11">
        <v>33605.517789999998</v>
      </c>
      <c r="E234" s="11">
        <v>2152.627</v>
      </c>
      <c r="F234" s="11">
        <v>1.5</v>
      </c>
      <c r="G234" s="11">
        <v>16.4452</v>
      </c>
      <c r="H234" s="11">
        <v>12.7652</v>
      </c>
      <c r="I234" s="11">
        <v>21.4741</v>
      </c>
      <c r="J234" s="11">
        <v>1.375</v>
      </c>
      <c r="K234" s="19">
        <v>-7.0071884843185051E-2</v>
      </c>
      <c r="L234" s="19">
        <v>-5.4017650915241577E-2</v>
      </c>
      <c r="M234" s="19">
        <v>-3.0161437786219047E-2</v>
      </c>
      <c r="N234" s="19">
        <v>-7.5326250077802914E-3</v>
      </c>
      <c r="O234" s="19">
        <v>1.2414877164492744E-3</v>
      </c>
      <c r="P234" s="20">
        <v>8.3333333333333259E-2</v>
      </c>
      <c r="Q234" s="11">
        <v>1</v>
      </c>
    </row>
    <row r="235" spans="1:17" s="15" customFormat="1" x14ac:dyDescent="0.15">
      <c r="A235" s="14">
        <v>43189</v>
      </c>
      <c r="B235" s="11">
        <v>696.91989999999998</v>
      </c>
      <c r="C235" s="11">
        <v>46046.393799999998</v>
      </c>
      <c r="D235" s="11">
        <v>32609.203160000001</v>
      </c>
      <c r="E235" s="11">
        <v>2172.9290000000001</v>
      </c>
      <c r="F235" s="11">
        <v>1.5</v>
      </c>
      <c r="G235" s="11">
        <v>15.5298</v>
      </c>
      <c r="H235" s="11">
        <v>11.956200000000001</v>
      </c>
      <c r="I235" s="11">
        <v>19.9132</v>
      </c>
      <c r="J235" s="11">
        <v>1.625</v>
      </c>
      <c r="K235" s="19">
        <v>-2.1114610876427853E-2</v>
      </c>
      <c r="L235" s="19">
        <v>-3.0284947065659096E-2</v>
      </c>
      <c r="M235" s="19">
        <v>-2.9647352444498565E-2</v>
      </c>
      <c r="N235" s="19">
        <v>9.4312670053846581E-3</v>
      </c>
      <c r="O235" s="19">
        <v>1.2414877164492744E-3</v>
      </c>
      <c r="P235" s="20">
        <v>0.25</v>
      </c>
      <c r="Q235" s="11">
        <v>1</v>
      </c>
    </row>
    <row r="236" spans="1:17" s="15" customFormat="1" x14ac:dyDescent="0.15">
      <c r="A236" s="14">
        <v>43220</v>
      </c>
      <c r="B236" s="11">
        <v>672.73289999999997</v>
      </c>
      <c r="C236" s="11">
        <v>47537.688699999999</v>
      </c>
      <c r="D236" s="11">
        <v>32959.186269999998</v>
      </c>
      <c r="E236" s="11">
        <v>2155.3330000000001</v>
      </c>
      <c r="F236" s="11">
        <v>1.5</v>
      </c>
      <c r="G236" s="11">
        <v>15.1182</v>
      </c>
      <c r="H236" s="11">
        <v>12.2403</v>
      </c>
      <c r="I236" s="11">
        <v>19.8706</v>
      </c>
      <c r="J236" s="11">
        <v>1.625</v>
      </c>
      <c r="K236" s="19">
        <v>-3.4705566593807968E-2</v>
      </c>
      <c r="L236" s="19">
        <v>3.2386790298440271E-2</v>
      </c>
      <c r="M236" s="19">
        <v>1.0732648334973893E-2</v>
      </c>
      <c r="N236" s="19">
        <v>-8.0978255617187855E-3</v>
      </c>
      <c r="O236" s="19">
        <v>1.2414877164492744E-3</v>
      </c>
      <c r="P236" s="20">
        <v>0.16666666666666674</v>
      </c>
      <c r="Q236" s="11">
        <v>1</v>
      </c>
    </row>
    <row r="237" spans="1:17" s="15" customFormat="1" x14ac:dyDescent="0.15">
      <c r="A237" s="14">
        <v>43251</v>
      </c>
      <c r="B237" s="11">
        <v>670.02790000000005</v>
      </c>
      <c r="C237" s="11">
        <v>47829.5412</v>
      </c>
      <c r="D237" s="11">
        <v>34091.148240000002</v>
      </c>
      <c r="E237" s="11">
        <v>2174.6836499999999</v>
      </c>
      <c r="F237" s="11">
        <v>1.5</v>
      </c>
      <c r="G237" s="11">
        <v>15.151299999999999</v>
      </c>
      <c r="H237" s="11">
        <v>12.1053</v>
      </c>
      <c r="I237" s="11">
        <v>20.170999999999999</v>
      </c>
      <c r="J237" s="11">
        <v>1.625</v>
      </c>
      <c r="K237" s="19">
        <v>-4.0209123115577672E-3</v>
      </c>
      <c r="L237" s="19">
        <v>6.1393918800263236E-3</v>
      </c>
      <c r="M237" s="19">
        <v>3.434435427886573E-2</v>
      </c>
      <c r="N237" s="19">
        <v>8.9780326288326773E-3</v>
      </c>
      <c r="O237" s="19">
        <v>1.2414877164492744E-3</v>
      </c>
      <c r="P237" s="20">
        <v>8.3333333333333259E-2</v>
      </c>
      <c r="Q237" s="11">
        <v>1</v>
      </c>
    </row>
    <row r="238" spans="1:17" s="15" customFormat="1" x14ac:dyDescent="0.15">
      <c r="A238" s="14">
        <v>43280</v>
      </c>
      <c r="B238" s="11">
        <v>601.21569999999997</v>
      </c>
      <c r="C238" s="11">
        <v>47175.081200000001</v>
      </c>
      <c r="D238" s="11">
        <v>35443.362840000002</v>
      </c>
      <c r="E238" s="11">
        <v>2175.127</v>
      </c>
      <c r="F238" s="11">
        <v>1.5</v>
      </c>
      <c r="G238" s="11">
        <v>13.472</v>
      </c>
      <c r="H238" s="11">
        <v>10.9581</v>
      </c>
      <c r="I238" s="11">
        <v>19.451799999999999</v>
      </c>
      <c r="J238" s="11">
        <v>1.875</v>
      </c>
      <c r="K238" s="19">
        <v>-0.10270049948666327</v>
      </c>
      <c r="L238" s="19">
        <v>-1.3683175367778744E-2</v>
      </c>
      <c r="M238" s="19">
        <v>3.9664683350659757E-2</v>
      </c>
      <c r="N238" s="19">
        <v>2.038687328154154E-4</v>
      </c>
      <c r="O238" s="19">
        <v>1.2414877164492744E-3</v>
      </c>
      <c r="P238" s="20">
        <v>0.25</v>
      </c>
      <c r="Q238" s="11">
        <v>1</v>
      </c>
    </row>
    <row r="239" spans="1:17" s="15" customFormat="1" x14ac:dyDescent="0.15">
      <c r="A239" s="14">
        <v>43312</v>
      </c>
      <c r="B239" s="11">
        <v>595.41759999999999</v>
      </c>
      <c r="C239" s="11">
        <v>48347.522100000002</v>
      </c>
      <c r="D239" s="11">
        <v>37863.492109999999</v>
      </c>
      <c r="E239" s="11">
        <v>2166.0300000000002</v>
      </c>
      <c r="F239" s="11">
        <v>1.5</v>
      </c>
      <c r="G239" s="11">
        <v>13.581</v>
      </c>
      <c r="H239" s="11">
        <v>10.8172</v>
      </c>
      <c r="I239" s="11">
        <v>20.098199999999999</v>
      </c>
      <c r="J239" s="11">
        <v>1.875</v>
      </c>
      <c r="K239" s="19">
        <v>-9.6439597302598878E-3</v>
      </c>
      <c r="L239" s="19">
        <v>2.4852970470350844E-2</v>
      </c>
      <c r="M239" s="19">
        <v>6.8281592830935711E-2</v>
      </c>
      <c r="N239" s="19">
        <v>-4.1822845286734189E-3</v>
      </c>
      <c r="O239" s="19">
        <v>1.2414877164492744E-3</v>
      </c>
      <c r="P239" s="20">
        <v>0.16666666666666674</v>
      </c>
      <c r="Q239" s="11">
        <v>1</v>
      </c>
    </row>
    <row r="240" spans="1:17" s="15" customFormat="1" x14ac:dyDescent="0.15">
      <c r="A240" s="14">
        <v>43343</v>
      </c>
      <c r="B240" s="11">
        <v>563.54819999999995</v>
      </c>
      <c r="C240" s="11">
        <v>47445.855499999998</v>
      </c>
      <c r="D240" s="11">
        <v>39191.221960000003</v>
      </c>
      <c r="E240" s="11">
        <v>2182.5970000000002</v>
      </c>
      <c r="F240" s="11">
        <v>1.5</v>
      </c>
      <c r="G240" s="11">
        <v>12.6998</v>
      </c>
      <c r="H240" s="11">
        <v>10.554399999999999</v>
      </c>
      <c r="I240" s="11">
        <v>20.6266</v>
      </c>
      <c r="J240" s="11">
        <v>1.875</v>
      </c>
      <c r="K240" s="19">
        <v>-5.352445073843981E-2</v>
      </c>
      <c r="L240" s="19">
        <v>-1.8649696216799572E-2</v>
      </c>
      <c r="M240" s="19">
        <v>3.5066228073805661E-2</v>
      </c>
      <c r="N240" s="19">
        <v>7.6485551908329619E-3</v>
      </c>
      <c r="O240" s="19">
        <v>1.2414877164492744E-3</v>
      </c>
      <c r="P240" s="20">
        <v>8.3333333333333259E-2</v>
      </c>
      <c r="Q240" s="11">
        <v>1</v>
      </c>
    </row>
    <row r="241" spans="1:17" s="15" customFormat="1" x14ac:dyDescent="0.15">
      <c r="A241" s="14">
        <v>43371</v>
      </c>
      <c r="B241" s="11">
        <v>581.63699999999994</v>
      </c>
      <c r="C241" s="11">
        <v>47824.038699999997</v>
      </c>
      <c r="D241" s="11">
        <v>39589.508320000001</v>
      </c>
      <c r="E241" s="11">
        <v>2162.2199999999998</v>
      </c>
      <c r="F241" s="11">
        <v>1.5</v>
      </c>
      <c r="G241" s="11">
        <v>13.0345</v>
      </c>
      <c r="H241" s="11">
        <v>10.6067</v>
      </c>
      <c r="I241" s="11">
        <v>19.615400000000001</v>
      </c>
      <c r="J241" s="11">
        <v>2.125</v>
      </c>
      <c r="K241" s="19">
        <v>3.2098053014808725E-2</v>
      </c>
      <c r="L241" s="19">
        <v>7.9708374106564062E-3</v>
      </c>
      <c r="M241" s="19">
        <v>1.016264204281514E-2</v>
      </c>
      <c r="N241" s="19">
        <v>-9.3361257254547247E-3</v>
      </c>
      <c r="O241" s="19">
        <v>1.2414877164492744E-3</v>
      </c>
      <c r="P241" s="20">
        <v>0.25</v>
      </c>
      <c r="Q241" s="11">
        <v>1</v>
      </c>
    </row>
    <row r="242" spans="1:17" s="15" customFormat="1" x14ac:dyDescent="0.15">
      <c r="A242" s="14">
        <v>43404</v>
      </c>
      <c r="B242" s="11">
        <v>528.43830000000003</v>
      </c>
      <c r="C242" s="11">
        <v>43634.355900000002</v>
      </c>
      <c r="D242" s="11">
        <v>37456.488340000004</v>
      </c>
      <c r="E242" s="11">
        <v>2151.8919999999998</v>
      </c>
      <c r="F242" s="11">
        <v>1.5</v>
      </c>
      <c r="G242" s="11">
        <v>12.0412</v>
      </c>
      <c r="H242" s="11">
        <v>9.5345999999999993</v>
      </c>
      <c r="I242" s="11">
        <v>18.256699999999999</v>
      </c>
      <c r="J242" s="11">
        <v>2.125</v>
      </c>
      <c r="K242" s="19">
        <v>-9.1463748007777901E-2</v>
      </c>
      <c r="L242" s="19">
        <v>-8.7606210472558788E-2</v>
      </c>
      <c r="M242" s="19">
        <v>-5.3878415532693791E-2</v>
      </c>
      <c r="N242" s="19">
        <v>-4.7765722266929211E-3</v>
      </c>
      <c r="O242" s="19">
        <v>1.2414877164492744E-3</v>
      </c>
      <c r="P242" s="20">
        <v>0.16666666666666674</v>
      </c>
      <c r="Q242" s="11">
        <v>1</v>
      </c>
    </row>
    <row r="243" spans="1:17" s="15" customFormat="1" x14ac:dyDescent="0.15">
      <c r="A243" s="14">
        <v>43434</v>
      </c>
      <c r="B243" s="11">
        <v>526.79880000000003</v>
      </c>
      <c r="C243" s="11">
        <v>46344.042999999998</v>
      </c>
      <c r="D243" s="11">
        <v>38128.282579999999</v>
      </c>
      <c r="E243" s="11">
        <v>2170.9929999999999</v>
      </c>
      <c r="F243" s="11">
        <v>1.5</v>
      </c>
      <c r="G243" s="11">
        <v>12.261799999999999</v>
      </c>
      <c r="H243" s="11">
        <v>10.1175</v>
      </c>
      <c r="I243" s="11">
        <v>18.526199999999999</v>
      </c>
      <c r="J243" s="11">
        <v>2.125</v>
      </c>
      <c r="K243" s="19">
        <v>-3.102538177115477E-3</v>
      </c>
      <c r="L243" s="19">
        <v>6.2099853294729002E-2</v>
      </c>
      <c r="M243" s="19">
        <v>1.7935323618754273E-2</v>
      </c>
      <c r="N243" s="19">
        <v>8.8763748366553763E-3</v>
      </c>
      <c r="O243" s="19">
        <v>1.2414877164492744E-3</v>
      </c>
      <c r="P243" s="20">
        <v>8.3333333333333481E-2</v>
      </c>
      <c r="Q243" s="11">
        <v>1</v>
      </c>
    </row>
    <row r="244" spans="1:17" s="15" customFormat="1" x14ac:dyDescent="0.15">
      <c r="A244" s="14">
        <v>43465</v>
      </c>
      <c r="B244" s="11">
        <v>513.63480000000004</v>
      </c>
      <c r="C244" s="11">
        <v>44628.053</v>
      </c>
      <c r="D244" s="11">
        <v>34283.957269999999</v>
      </c>
      <c r="E244" s="11">
        <v>2217.6999999999998</v>
      </c>
      <c r="F244" s="11">
        <v>1.5</v>
      </c>
      <c r="G244" s="11">
        <v>12.3338</v>
      </c>
      <c r="H244" s="11">
        <v>10.1205</v>
      </c>
      <c r="I244" s="11">
        <v>16.645900000000001</v>
      </c>
      <c r="J244" s="11">
        <v>2.375</v>
      </c>
      <c r="K244" s="19">
        <v>-2.4988667400153486E-2</v>
      </c>
      <c r="L244" s="19">
        <v>-3.7027196785571759E-2</v>
      </c>
      <c r="M244" s="19">
        <v>-0.10082608105764834</v>
      </c>
      <c r="N244" s="19">
        <v>2.1514118193840304E-2</v>
      </c>
      <c r="O244" s="19">
        <v>1.2414877164492744E-3</v>
      </c>
      <c r="P244" s="20">
        <v>0.25</v>
      </c>
      <c r="Q244" s="11">
        <v>1</v>
      </c>
    </row>
    <row r="245" spans="1:17" s="15" customFormat="1" x14ac:dyDescent="0.15">
      <c r="A245" s="14">
        <v>43496</v>
      </c>
      <c r="B245" s="11">
        <v>546.44060000000002</v>
      </c>
      <c r="C245" s="11">
        <v>46923.539400000001</v>
      </c>
      <c r="D245" s="11">
        <v>36072.474450000002</v>
      </c>
      <c r="E245" s="11">
        <v>2228.1350000000002</v>
      </c>
      <c r="F245" s="11">
        <v>1.5</v>
      </c>
      <c r="G245" s="11">
        <v>12.780100000000001</v>
      </c>
      <c r="H245" s="11">
        <v>10.941599999999999</v>
      </c>
      <c r="I245" s="11">
        <v>17.988199999999999</v>
      </c>
      <c r="J245" s="11">
        <v>2.375</v>
      </c>
      <c r="K245" s="19">
        <v>6.3869893550826395E-2</v>
      </c>
      <c r="L245" s="19">
        <v>5.143595218012309E-2</v>
      </c>
      <c r="M245" s="19">
        <v>5.2167757820799521E-2</v>
      </c>
      <c r="N245" s="19">
        <v>4.7053253370610282E-3</v>
      </c>
      <c r="O245" s="19">
        <v>1.2414877164492744E-3</v>
      </c>
      <c r="P245" s="20">
        <v>0.16666666666666652</v>
      </c>
      <c r="Q245" s="11">
        <v>1</v>
      </c>
    </row>
    <row r="246" spans="1:17" s="15" customFormat="1" x14ac:dyDescent="0.15">
      <c r="A246" s="14">
        <v>43524</v>
      </c>
      <c r="B246" s="11">
        <v>622.41049999999996</v>
      </c>
      <c r="C246" s="11">
        <v>48127.273999999998</v>
      </c>
      <c r="D246" s="11">
        <v>37193.47711</v>
      </c>
      <c r="E246" s="11">
        <v>2222.1</v>
      </c>
      <c r="F246" s="11">
        <v>1.5</v>
      </c>
      <c r="G246" s="11">
        <v>14.5372</v>
      </c>
      <c r="H246" s="11">
        <v>11.1812</v>
      </c>
      <c r="I246" s="11">
        <v>18.5303</v>
      </c>
      <c r="J246" s="11">
        <v>2.375</v>
      </c>
      <c r="K246" s="19">
        <v>0.13902682194551419</v>
      </c>
      <c r="L246" s="19">
        <v>2.5653107489159277E-2</v>
      </c>
      <c r="M246" s="19">
        <v>3.1076400415885441E-2</v>
      </c>
      <c r="N246" s="19">
        <v>-2.7085432435648427E-3</v>
      </c>
      <c r="O246" s="19">
        <v>1.2414877164492744E-3</v>
      </c>
      <c r="P246" s="20">
        <v>8.3333333333333481E-2</v>
      </c>
      <c r="Q246" s="11">
        <v>1</v>
      </c>
    </row>
    <row r="247" spans="1:17" s="15" customFormat="1" x14ac:dyDescent="0.15">
      <c r="A247" s="14">
        <v>43553</v>
      </c>
      <c r="B247" s="11">
        <v>652.37009999999998</v>
      </c>
      <c r="C247" s="11">
        <v>49027.346899999997</v>
      </c>
      <c r="D247" s="11">
        <v>38020.421970000003</v>
      </c>
      <c r="E247" s="11">
        <v>2264.5230000000001</v>
      </c>
      <c r="F247" s="11">
        <v>1.5</v>
      </c>
      <c r="G247" s="11">
        <v>14.9025</v>
      </c>
      <c r="H247" s="11">
        <v>11.445499999999999</v>
      </c>
      <c r="I247" s="11">
        <v>18.715599999999998</v>
      </c>
      <c r="J247" s="11">
        <v>2.375</v>
      </c>
      <c r="K247" s="19">
        <v>4.8134792070506638E-2</v>
      </c>
      <c r="L247" s="19">
        <v>1.870192980387797E-2</v>
      </c>
      <c r="M247" s="19">
        <v>2.2233599121542325E-2</v>
      </c>
      <c r="N247" s="19">
        <v>1.9091400027001493E-2</v>
      </c>
      <c r="O247" s="19">
        <v>1.2414877164492744E-3</v>
      </c>
      <c r="P247" s="20">
        <v>0</v>
      </c>
      <c r="Q247" s="11">
        <v>0</v>
      </c>
    </row>
    <row r="248" spans="1:17" s="15" customFormat="1" x14ac:dyDescent="0.15">
      <c r="A248" s="14">
        <v>43585</v>
      </c>
      <c r="B248" s="11">
        <v>647.74739999999997</v>
      </c>
      <c r="C248" s="11">
        <v>50329.861199999999</v>
      </c>
      <c r="D248" s="11">
        <v>39693.631589999997</v>
      </c>
      <c r="E248" s="11">
        <v>2258.2359999999999</v>
      </c>
      <c r="F248" s="11">
        <v>1.5</v>
      </c>
      <c r="G248" s="11">
        <v>14.8657</v>
      </c>
      <c r="H248" s="11">
        <v>11.700799999999999</v>
      </c>
      <c r="I248" s="11">
        <v>19.4345</v>
      </c>
      <c r="J248" s="11">
        <v>2.375</v>
      </c>
      <c r="K248" s="19">
        <v>-7.0860083869570545E-3</v>
      </c>
      <c r="L248" s="19">
        <v>2.656709739274099E-2</v>
      </c>
      <c r="M248" s="19">
        <v>4.4008181216932396E-2</v>
      </c>
      <c r="N248" s="19">
        <v>-2.7763021174880276E-3</v>
      </c>
      <c r="O248" s="19">
        <v>1.2414877164492744E-3</v>
      </c>
      <c r="P248" s="20">
        <v>0</v>
      </c>
      <c r="Q248" s="11">
        <v>0</v>
      </c>
    </row>
    <row r="249" spans="1:17" s="15" customFormat="1" x14ac:dyDescent="0.15">
      <c r="A249" s="14">
        <v>43616</v>
      </c>
      <c r="B249" s="11">
        <v>596.62189999999998</v>
      </c>
      <c r="C249" s="11">
        <v>47291.411699999997</v>
      </c>
      <c r="D249" s="11">
        <v>38111.111279999997</v>
      </c>
      <c r="E249" s="11">
        <v>2311.308</v>
      </c>
      <c r="F249" s="11">
        <v>1.5</v>
      </c>
      <c r="G249" s="11">
        <v>14.0002</v>
      </c>
      <c r="H249" s="11">
        <v>10.5992</v>
      </c>
      <c r="I249" s="11">
        <v>18.213200000000001</v>
      </c>
      <c r="J249" s="11">
        <v>2.375</v>
      </c>
      <c r="K249" s="19">
        <v>-7.8928143903009063E-2</v>
      </c>
      <c r="L249" s="19">
        <v>-6.0370710897172164E-2</v>
      </c>
      <c r="M249" s="19">
        <v>-3.9868367962549556E-2</v>
      </c>
      <c r="N249" s="19">
        <v>2.3501529512415908E-2</v>
      </c>
      <c r="O249" s="19">
        <v>1.2414877164492744E-3</v>
      </c>
      <c r="P249" s="20">
        <v>0</v>
      </c>
      <c r="Q249" s="11">
        <v>0</v>
      </c>
    </row>
    <row r="250" spans="1:17" s="15" customFormat="1" x14ac:dyDescent="0.15">
      <c r="A250" s="14">
        <v>43644</v>
      </c>
      <c r="B250" s="11">
        <v>622.32270000000005</v>
      </c>
      <c r="C250" s="11">
        <v>50367.9012</v>
      </c>
      <c r="D250" s="11">
        <v>40570.771099999998</v>
      </c>
      <c r="E250" s="11">
        <v>2332.6350000000002</v>
      </c>
      <c r="F250" s="11">
        <v>1.5</v>
      </c>
      <c r="G250" s="11">
        <v>14.336</v>
      </c>
      <c r="H250" s="11">
        <v>11.167</v>
      </c>
      <c r="I250" s="11">
        <v>19.345800000000001</v>
      </c>
      <c r="J250" s="11">
        <v>2.375</v>
      </c>
      <c r="K250" s="19">
        <v>4.3077198473606249E-2</v>
      </c>
      <c r="L250" s="19">
        <v>6.5053873196176948E-2</v>
      </c>
      <c r="M250" s="19">
        <v>6.4539178664432928E-2</v>
      </c>
      <c r="N250" s="19">
        <v>9.2272427560500248E-3</v>
      </c>
      <c r="O250" s="19">
        <v>1.2414877164492744E-3</v>
      </c>
      <c r="P250" s="20">
        <v>0</v>
      </c>
      <c r="Q250" s="11">
        <v>0</v>
      </c>
    </row>
    <row r="251" spans="1:17" s="15" customFormat="1" x14ac:dyDescent="0.15">
      <c r="A251" s="14">
        <v>43677</v>
      </c>
      <c r="B251" s="11">
        <v>616.66120000000001</v>
      </c>
      <c r="C251" s="11">
        <v>49227.235099999998</v>
      </c>
      <c r="D251" s="11">
        <v>41258.180910000003</v>
      </c>
      <c r="E251" s="11">
        <v>2329.893</v>
      </c>
      <c r="F251" s="11">
        <v>1.5</v>
      </c>
      <c r="G251" s="11">
        <v>14.1668</v>
      </c>
      <c r="H251" s="11">
        <v>10.867800000000001</v>
      </c>
      <c r="I251" s="11">
        <v>19.610399999999998</v>
      </c>
      <c r="J251" s="11">
        <v>2.125</v>
      </c>
      <c r="K251" s="19">
        <v>-9.0973702228763775E-3</v>
      </c>
      <c r="L251" s="19">
        <v>-2.2646687132558241E-2</v>
      </c>
      <c r="M251" s="19">
        <v>1.6943474116024593E-2</v>
      </c>
      <c r="N251" s="19">
        <v>-1.1754946659036092E-3</v>
      </c>
      <c r="O251" s="19">
        <v>1.2414877164492744E-3</v>
      </c>
      <c r="P251" s="20">
        <v>-0.25</v>
      </c>
      <c r="Q251" s="11">
        <v>-1</v>
      </c>
    </row>
    <row r="252" spans="1:17" s="15" customFormat="1" x14ac:dyDescent="0.15">
      <c r="A252" s="14">
        <v>43707</v>
      </c>
      <c r="B252" s="11">
        <v>584.52110000000005</v>
      </c>
      <c r="C252" s="11">
        <v>47486.830499999996</v>
      </c>
      <c r="D252" s="11">
        <v>42211.862639999999</v>
      </c>
      <c r="E252" s="11">
        <v>2409.096</v>
      </c>
      <c r="F252" s="11">
        <v>1.5</v>
      </c>
      <c r="G252" s="11">
        <v>13.980499999999999</v>
      </c>
      <c r="H252" s="11">
        <v>10.0693</v>
      </c>
      <c r="I252" s="11">
        <v>19.3047</v>
      </c>
      <c r="J252" s="11">
        <v>2.125</v>
      </c>
      <c r="K252" s="19">
        <v>-5.2119543113787525E-2</v>
      </c>
      <c r="L252" s="19">
        <v>-3.5354506432558108E-2</v>
      </c>
      <c r="M252" s="19">
        <v>2.311497281182473E-2</v>
      </c>
      <c r="N252" s="19">
        <v>3.3994264972683208E-2</v>
      </c>
      <c r="O252" s="19">
        <v>1.2414877164492744E-3</v>
      </c>
      <c r="P252" s="20">
        <v>-0.16666666666666652</v>
      </c>
      <c r="Q252" s="11">
        <v>-1</v>
      </c>
    </row>
    <row r="253" spans="1:17" s="15" customFormat="1" x14ac:dyDescent="0.15">
      <c r="A253" s="14">
        <v>43738</v>
      </c>
      <c r="B253" s="11">
        <v>589.7056</v>
      </c>
      <c r="C253" s="11">
        <v>48332.094499999999</v>
      </c>
      <c r="D253" s="11">
        <v>42951.804759999999</v>
      </c>
      <c r="E253" s="11">
        <v>2388.7190000000001</v>
      </c>
      <c r="F253" s="11">
        <v>1.5</v>
      </c>
      <c r="G253" s="11">
        <v>13.971399999999999</v>
      </c>
      <c r="H253" s="11">
        <v>10.1684</v>
      </c>
      <c r="I253" s="11">
        <v>19.770299999999999</v>
      </c>
      <c r="J253" s="11">
        <v>1.875</v>
      </c>
      <c r="K253" s="19">
        <v>8.8696541493540337E-3</v>
      </c>
      <c r="L253" s="19">
        <v>1.7799966666547817E-2</v>
      </c>
      <c r="M253" s="19">
        <v>1.7529245897309309E-2</v>
      </c>
      <c r="N253" s="19">
        <v>-8.4583594842214671E-3</v>
      </c>
      <c r="O253" s="19">
        <v>1.2414877164492744E-3</v>
      </c>
      <c r="P253" s="20">
        <v>-0.33333333333333348</v>
      </c>
      <c r="Q253" s="11">
        <v>-1</v>
      </c>
    </row>
    <row r="254" spans="1:17" s="15" customFormat="1" x14ac:dyDescent="0.15">
      <c r="A254" s="14">
        <v>43769</v>
      </c>
      <c r="B254" s="11">
        <v>603.84010000000001</v>
      </c>
      <c r="C254" s="11">
        <v>49162.911500000002</v>
      </c>
      <c r="D254" s="11">
        <v>43208.678849999997</v>
      </c>
      <c r="E254" s="11">
        <v>2390.346</v>
      </c>
      <c r="F254" s="11">
        <v>1.5</v>
      </c>
      <c r="G254" s="11">
        <v>14.0807</v>
      </c>
      <c r="H254" s="11">
        <v>10.485799999999999</v>
      </c>
      <c r="I254" s="11">
        <v>20.180599999999998</v>
      </c>
      <c r="J254" s="11">
        <v>1.625</v>
      </c>
      <c r="K254" s="19">
        <v>2.3968739655855442E-2</v>
      </c>
      <c r="L254" s="19">
        <v>1.7189757832655195E-2</v>
      </c>
      <c r="M254" s="19">
        <v>5.9805191291804061E-3</v>
      </c>
      <c r="N254" s="19">
        <v>6.8111820603422579E-4</v>
      </c>
      <c r="O254" s="19">
        <v>1.2414877164492744E-3</v>
      </c>
      <c r="P254" s="20">
        <v>-0.41666666666666652</v>
      </c>
      <c r="Q254" s="11">
        <v>-1</v>
      </c>
    </row>
    <row r="255" spans="1:17" s="15" customFormat="1" x14ac:dyDescent="0.15">
      <c r="A255" s="14">
        <v>43798</v>
      </c>
      <c r="B255" s="11">
        <v>592.64940000000001</v>
      </c>
      <c r="C255" s="11">
        <v>48209.248</v>
      </c>
      <c r="D255" s="11">
        <v>44738.306859999997</v>
      </c>
      <c r="E255" s="11">
        <v>2383.1559999999999</v>
      </c>
      <c r="F255" s="11">
        <v>1.5</v>
      </c>
      <c r="G255" s="11">
        <v>13.7972</v>
      </c>
      <c r="H255" s="11">
        <v>10.2675</v>
      </c>
      <c r="I255" s="11">
        <v>20.966899999999999</v>
      </c>
      <c r="J255" s="11">
        <v>1.625</v>
      </c>
      <c r="K255" s="19">
        <v>-1.8532555224470837E-2</v>
      </c>
      <c r="L255" s="19">
        <v>-1.9398027311706367E-2</v>
      </c>
      <c r="M255" s="19">
        <v>3.5400943762019299E-2</v>
      </c>
      <c r="N255" s="19">
        <v>-3.0079327427912084E-3</v>
      </c>
      <c r="O255" s="19">
        <v>1.2414877164492744E-3</v>
      </c>
      <c r="P255" s="20">
        <v>-0.25</v>
      </c>
      <c r="Q255" s="11">
        <v>-1</v>
      </c>
    </row>
    <row r="256" spans="1:17" s="15" customFormat="1" x14ac:dyDescent="0.15">
      <c r="A256" s="14">
        <v>43830</v>
      </c>
      <c r="B256" s="11">
        <v>635.69970000000001</v>
      </c>
      <c r="C256" s="11">
        <v>51340.409</v>
      </c>
      <c r="D256" s="11">
        <v>45635.12934</v>
      </c>
      <c r="E256" s="11">
        <v>2369.779</v>
      </c>
      <c r="F256" s="11">
        <v>1.5</v>
      </c>
      <c r="G256" s="11">
        <v>14.2629</v>
      </c>
      <c r="H256" s="11">
        <v>11.296900000000001</v>
      </c>
      <c r="I256" s="11">
        <v>21.193999999999999</v>
      </c>
      <c r="J256" s="11">
        <v>1.625</v>
      </c>
      <c r="K256" s="11"/>
    </row>
    <row r="257" spans="1:11" s="15" customFormat="1" x14ac:dyDescent="0.15">
      <c r="A257" s="14">
        <v>43861</v>
      </c>
      <c r="B257" s="11">
        <v>625.44470000000001</v>
      </c>
      <c r="C257" s="11">
        <v>47705.566299999999</v>
      </c>
      <c r="D257" s="11">
        <v>45273.305899999999</v>
      </c>
      <c r="E257" s="11">
        <v>2427.692</v>
      </c>
      <c r="F257" s="11">
        <v>1.5</v>
      </c>
      <c r="G257" s="11">
        <v>13.9217</v>
      </c>
      <c r="H257" s="11">
        <v>10.544599999999999</v>
      </c>
      <c r="I257" s="11">
        <v>21.136299999999999</v>
      </c>
      <c r="J257" s="11">
        <v>1.625</v>
      </c>
      <c r="K257" s="11"/>
    </row>
    <row r="258" spans="1:11" s="15" customFormat="1" x14ac:dyDescent="0.15">
      <c r="A258" s="14">
        <v>43889</v>
      </c>
      <c r="B258" s="11">
        <v>597.84209999999996</v>
      </c>
      <c r="C258" s="11">
        <v>47770.436600000001</v>
      </c>
      <c r="D258" s="11">
        <v>42034.617330000001</v>
      </c>
      <c r="E258" s="11">
        <v>2492.0390000000002</v>
      </c>
      <c r="F258" s="11">
        <v>1.5</v>
      </c>
      <c r="G258" s="11">
        <v>13.579800000000001</v>
      </c>
      <c r="H258" s="11">
        <v>10.471399999999999</v>
      </c>
      <c r="I258" s="11">
        <v>19.3948</v>
      </c>
      <c r="J258" s="11">
        <v>1.625</v>
      </c>
      <c r="K258" s="11"/>
    </row>
    <row r="259" spans="1:11" s="15" customFormat="1" x14ac:dyDescent="0.15">
      <c r="A259" s="14">
        <v>43921</v>
      </c>
      <c r="B259" s="11">
        <v>563.58699999999999</v>
      </c>
      <c r="C259" s="11">
        <v>44015.582300000002</v>
      </c>
      <c r="D259" s="11">
        <v>37318.055160000004</v>
      </c>
      <c r="E259" s="11">
        <v>2564.1170000000002</v>
      </c>
      <c r="F259" s="11">
        <v>1.5</v>
      </c>
      <c r="G259" s="11">
        <v>14.082599999999999</v>
      </c>
      <c r="H259" s="11">
        <v>10.308999999999999</v>
      </c>
      <c r="I259" s="11">
        <v>17.815799999999999</v>
      </c>
      <c r="J259" s="11">
        <v>0.125</v>
      </c>
      <c r="K259" s="11"/>
    </row>
    <row r="260" spans="1:11" s="15" customFormat="1" x14ac:dyDescent="0.15">
      <c r="A260" s="14">
        <v>43951</v>
      </c>
      <c r="B260" s="11">
        <v>587.72220000000004</v>
      </c>
      <c r="C260" s="11">
        <v>45935.458500000001</v>
      </c>
      <c r="D260" s="11">
        <v>41989.058239999998</v>
      </c>
      <c r="E260" s="11">
        <v>2580.4250000000002</v>
      </c>
      <c r="F260" s="11">
        <v>1.5</v>
      </c>
      <c r="G260" s="11">
        <v>14.6554</v>
      </c>
      <c r="H260" s="11">
        <v>10.763299999999999</v>
      </c>
      <c r="I260" s="11">
        <v>20.085100000000001</v>
      </c>
      <c r="J260" s="11">
        <v>0.125</v>
      </c>
      <c r="K260" s="11"/>
    </row>
    <row r="261" spans="1:11" s="15" customFormat="1" x14ac:dyDescent="0.15">
      <c r="A261" s="14">
        <v>43980</v>
      </c>
      <c r="B261" s="11">
        <v>581.30359999999996</v>
      </c>
      <c r="C261" s="11">
        <v>43392.582999999999</v>
      </c>
      <c r="D261" s="11">
        <v>44444.766069999998</v>
      </c>
      <c r="E261" s="11">
        <v>2573.8850000000002</v>
      </c>
      <c r="F261" s="11">
        <v>1.5</v>
      </c>
      <c r="G261" s="11">
        <v>14.4473</v>
      </c>
      <c r="H261" s="11">
        <v>10.031499999999999</v>
      </c>
      <c r="I261" s="11">
        <v>21.213899999999999</v>
      </c>
      <c r="J261" s="11">
        <v>0.125</v>
      </c>
      <c r="K261" s="11"/>
    </row>
    <row r="262" spans="1:11" s="15" customFormat="1" x14ac:dyDescent="0.15">
      <c r="A262" s="23">
        <v>44012</v>
      </c>
      <c r="B262" s="21">
        <v>620.22230000000002</v>
      </c>
      <c r="C262" s="21">
        <v>46141.930099999998</v>
      </c>
      <c r="D262" s="21">
        <v>44877.089220000002</v>
      </c>
      <c r="E262" s="21">
        <v>2576.299</v>
      </c>
      <c r="F262" s="21">
        <v>1.5</v>
      </c>
      <c r="G262" s="21">
        <v>16.385000000000002</v>
      </c>
      <c r="H262" s="21">
        <v>12.9688</v>
      </c>
      <c r="I262" s="21">
        <v>24.219100000000001</v>
      </c>
      <c r="J262" s="21">
        <v>0.125</v>
      </c>
      <c r="K262" s="11"/>
    </row>
    <row r="263" spans="1:11" s="15" customFormat="1" x14ac:dyDescent="0.15">
      <c r="A263" s="23">
        <v>44043</v>
      </c>
      <c r="B263" s="21">
        <v>703.37810000000002</v>
      </c>
      <c r="C263" s="21">
        <v>46237.269899999999</v>
      </c>
      <c r="D263" s="21">
        <v>46802.266710000004</v>
      </c>
      <c r="E263" s="21">
        <v>2605.7370000000001</v>
      </c>
      <c r="F263" s="21">
        <v>1.5</v>
      </c>
      <c r="G263" s="21">
        <v>17.875599999999999</v>
      </c>
      <c r="H263" s="21">
        <v>13.0581</v>
      </c>
      <c r="I263" s="21">
        <v>25.480499999999999</v>
      </c>
      <c r="J263" s="21">
        <v>0.125</v>
      </c>
      <c r="K263" s="11"/>
    </row>
    <row r="264" spans="1:11" s="15" customFormat="1" x14ac:dyDescent="0.15">
      <c r="A264" s="14">
        <v>44074</v>
      </c>
      <c r="B264" s="11">
        <v>735.75070000000005</v>
      </c>
      <c r="C264" s="11">
        <v>46550.582399999999</v>
      </c>
      <c r="D264" s="11">
        <v>49255.165330000003</v>
      </c>
      <c r="E264" s="11">
        <v>2577.1950000000002</v>
      </c>
      <c r="F264" s="11">
        <v>1.5</v>
      </c>
      <c r="G264" s="11">
        <v>18.3779</v>
      </c>
      <c r="H264" s="11">
        <v>13.367000000000001</v>
      </c>
      <c r="I264" s="11">
        <v>27.264399999999998</v>
      </c>
      <c r="J264" s="11">
        <v>0.125</v>
      </c>
      <c r="K264" s="11"/>
    </row>
    <row r="265" spans="1:11" s="15" customFormat="1" x14ac:dyDescent="0.15">
      <c r="A265" s="14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s="15" customFormat="1" x14ac:dyDescent="0.15">
      <c r="A266" s="14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s="15" customFormat="1" x14ac:dyDescent="0.15">
      <c r="A267" s="14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s="15" customFormat="1" x14ac:dyDescent="0.15">
      <c r="A268" s="14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s="15" customFormat="1" x14ac:dyDescent="0.15">
      <c r="A269" s="14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s="15" customFormat="1" x14ac:dyDescent="0.15">
      <c r="A270" s="14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s="15" customFormat="1" x14ac:dyDescent="0.15">
      <c r="A271" s="14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s="15" customFormat="1" x14ac:dyDescent="0.15">
      <c r="A272" s="14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s="15" customFormat="1" x14ac:dyDescent="0.15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s="15" customFormat="1" x14ac:dyDescent="0.15">
      <c r="A274" s="14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s="15" customFormat="1" x14ac:dyDescent="0.15">
      <c r="A275" s="14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s="15" customFormat="1" x14ac:dyDescent="0.15">
      <c r="A276" s="14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s="15" customFormat="1" x14ac:dyDescent="0.15">
      <c r="A277" s="14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s="15" customFormat="1" x14ac:dyDescent="0.15">
      <c r="A278" s="14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s="15" customFormat="1" x14ac:dyDescent="0.15">
      <c r="A279" s="14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s="15" customFormat="1" x14ac:dyDescent="0.15">
      <c r="A280" s="14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s="15" customFormat="1" x14ac:dyDescent="0.15">
      <c r="A281" s="14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s="15" customFormat="1" x14ac:dyDescent="0.15">
      <c r="A282" s="14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s="15" customFormat="1" x14ac:dyDescent="0.15">
      <c r="A283" s="14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s="15" customFormat="1" x14ac:dyDescent="0.15">
      <c r="A284" s="14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s="15" customFormat="1" x14ac:dyDescent="0.15">
      <c r="A285" s="14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s="15" customFormat="1" x14ac:dyDescent="0.15">
      <c r="A286" s="14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s="15" customFormat="1" x14ac:dyDescent="0.15">
      <c r="A287" s="14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s="15" customFormat="1" x14ac:dyDescent="0.15">
      <c r="A288" s="14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s="15" customFormat="1" x14ac:dyDescent="0.15">
      <c r="A289" s="14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s="15" customFormat="1" x14ac:dyDescent="0.15">
      <c r="A290" s="14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s="15" customFormat="1" x14ac:dyDescent="0.15">
      <c r="A291" s="14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s="15" customFormat="1" x14ac:dyDescent="0.15">
      <c r="A292" s="14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s="15" customFormat="1" x14ac:dyDescent="0.15">
      <c r="A293" s="14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s="15" customFormat="1" x14ac:dyDescent="0.15">
      <c r="A294" s="14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s="15" customFormat="1" x14ac:dyDescent="0.15">
      <c r="A295" s="14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s="15" customFormat="1" x14ac:dyDescent="0.15">
      <c r="A296" s="14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s="15" customFormat="1" x14ac:dyDescent="0.15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s="15" customFormat="1" x14ac:dyDescent="0.15">
      <c r="A298" s="14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s="15" customFormat="1" x14ac:dyDescent="0.15">
      <c r="A299" s="14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s="15" customFormat="1" x14ac:dyDescent="0.15">
      <c r="A300" s="14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s="15" customFormat="1" x14ac:dyDescent="0.15">
      <c r="A301" s="14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s="15" customFormat="1" x14ac:dyDescent="0.15">
      <c r="A302" s="14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s="15" customFormat="1" x14ac:dyDescent="0.15">
      <c r="A303" s="14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s="15" customFormat="1" x14ac:dyDescent="0.15">
      <c r="A304" s="14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s="15" customFormat="1" x14ac:dyDescent="0.15">
      <c r="A305" s="14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s="15" customFormat="1" x14ac:dyDescent="0.15">
      <c r="A306" s="14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s="15" customFormat="1" x14ac:dyDescent="0.15">
      <c r="A307" s="14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s="15" customFormat="1" x14ac:dyDescent="0.15">
      <c r="A308" s="14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s="15" customFormat="1" x14ac:dyDescent="0.15">
      <c r="A309" s="14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s="15" customFormat="1" x14ac:dyDescent="0.15">
      <c r="A310" s="14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s="15" customFormat="1" x14ac:dyDescent="0.15">
      <c r="A311" s="14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s="15" customFormat="1" x14ac:dyDescent="0.15">
      <c r="A312" s="14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s="15" customFormat="1" x14ac:dyDescent="0.15">
      <c r="A313" s="14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s="15" customFormat="1" x14ac:dyDescent="0.15">
      <c r="A314" s="14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s="15" customFormat="1" x14ac:dyDescent="0.15">
      <c r="A315" s="14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s="15" customFormat="1" x14ac:dyDescent="0.15">
      <c r="A316" s="14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s="15" customFormat="1" x14ac:dyDescent="0.15">
      <c r="A317" s="14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s="15" customFormat="1" x14ac:dyDescent="0.15">
      <c r="A318" s="14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s="15" customFormat="1" x14ac:dyDescent="0.15">
      <c r="A319" s="14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s="15" customFormat="1" x14ac:dyDescent="0.15">
      <c r="A320" s="14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s="15" customFormat="1" x14ac:dyDescent="0.15">
      <c r="A321" s="14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s="15" customFormat="1" x14ac:dyDescent="0.15">
      <c r="A322" s="14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s="15" customFormat="1" x14ac:dyDescent="0.15">
      <c r="A323" s="14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s="15" customFormat="1" x14ac:dyDescent="0.15">
      <c r="A324" s="14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s="15" customFormat="1" x14ac:dyDescent="0.15">
      <c r="A325" s="14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s="15" customFormat="1" x14ac:dyDescent="0.15">
      <c r="A326" s="14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s="15" customFormat="1" x14ac:dyDescent="0.15">
      <c r="A327" s="14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s="15" customFormat="1" x14ac:dyDescent="0.15">
      <c r="A328" s="14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s="15" customFormat="1" x14ac:dyDescent="0.15">
      <c r="A329" s="14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s="15" customFormat="1" x14ac:dyDescent="0.15">
      <c r="A330" s="14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s="15" customFormat="1" x14ac:dyDescent="0.15">
      <c r="A331" s="14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s="15" customFormat="1" x14ac:dyDescent="0.15">
      <c r="A332" s="14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s="15" customFormat="1" x14ac:dyDescent="0.15">
      <c r="A333" s="14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s="15" customFormat="1" x14ac:dyDescent="0.15">
      <c r="A334" s="14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s="15" customFormat="1" x14ac:dyDescent="0.15">
      <c r="A335" s="14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s="15" customFormat="1" x14ac:dyDescent="0.15">
      <c r="A336" s="14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s="15" customFormat="1" x14ac:dyDescent="0.15">
      <c r="A337" s="14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s="15" customFormat="1" x14ac:dyDescent="0.15">
      <c r="A338" s="14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s="15" customFormat="1" x14ac:dyDescent="0.15">
      <c r="A339" s="14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15">
      <c r="A340" s="14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tabSelected="1" topLeftCell="A76" workbookViewId="0">
      <pane xSplit="1" topLeftCell="B1" activePane="topRight" state="frozen"/>
      <selection pane="topRight" activeCell="A76" sqref="A76"/>
    </sheetView>
  </sheetViews>
  <sheetFormatPr defaultRowHeight="13.5" x14ac:dyDescent="0.15"/>
  <cols>
    <col min="1" max="1" width="11.625" style="1" bestFit="1" customWidth="1"/>
    <col min="2" max="3" width="30.5" bestFit="1" customWidth="1"/>
    <col min="4" max="4" width="22.75" bestFit="1" customWidth="1"/>
    <col min="5" max="5" width="16.125" bestFit="1" customWidth="1"/>
    <col min="6" max="6" width="19.125" customWidth="1"/>
    <col min="7" max="7" width="23.875" bestFit="1" customWidth="1"/>
    <col min="8" max="8" width="17.25" bestFit="1" customWidth="1"/>
    <col min="9" max="10" width="15" bestFit="1" customWidth="1"/>
  </cols>
  <sheetData>
    <row r="1" spans="1:10" x14ac:dyDescent="0.15"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33</v>
      </c>
      <c r="H1" t="s">
        <v>31</v>
      </c>
      <c r="I1" t="s">
        <v>32</v>
      </c>
      <c r="J1" t="s">
        <v>28</v>
      </c>
    </row>
    <row r="2" spans="1:10" x14ac:dyDescent="0.15">
      <c r="A2" s="22">
        <v>36160</v>
      </c>
      <c r="B2" s="11">
        <v>138.5087</v>
      </c>
      <c r="C2" s="11">
        <v>10739.890100000001</v>
      </c>
      <c r="D2" s="11">
        <v>13825.812669999999</v>
      </c>
      <c r="E2" s="11">
        <v>983.5</v>
      </c>
      <c r="F2" s="11">
        <v>3.7800000000000002</v>
      </c>
      <c r="G2" s="11">
        <v>44.5062</v>
      </c>
      <c r="H2" s="11">
        <v>12.229699999999999</v>
      </c>
      <c r="I2" s="11">
        <v>28.160900000000002</v>
      </c>
      <c r="J2" s="11">
        <v>4.75</v>
      </c>
    </row>
    <row r="3" spans="1:10" x14ac:dyDescent="0.15">
      <c r="A3" s="14">
        <v>36189</v>
      </c>
      <c r="B3" s="11">
        <v>137.09219999999999</v>
      </c>
      <c r="C3" s="11">
        <v>10163.3537</v>
      </c>
      <c r="D3" s="11">
        <v>14402.039269999999</v>
      </c>
      <c r="E3" s="11">
        <v>989.21</v>
      </c>
      <c r="F3" s="11">
        <v>3.7800000000000002</v>
      </c>
      <c r="G3" s="11">
        <v>34.694000000000003</v>
      </c>
      <c r="H3" s="11">
        <v>11.567500000000001</v>
      </c>
      <c r="I3" s="11">
        <v>29.209199999999999</v>
      </c>
      <c r="J3" s="11">
        <v>4.75</v>
      </c>
    </row>
    <row r="4" spans="1:10" x14ac:dyDescent="0.15">
      <c r="A4" s="14">
        <v>36217</v>
      </c>
      <c r="B4" s="11">
        <v>131.71170000000001</v>
      </c>
      <c r="C4" s="11">
        <v>10541.4292</v>
      </c>
      <c r="D4" s="11">
        <v>13956.46499</v>
      </c>
      <c r="E4" s="11">
        <v>963.96</v>
      </c>
      <c r="F4" s="11">
        <v>3.7800000000000002</v>
      </c>
      <c r="G4" s="11">
        <v>33.368600000000001</v>
      </c>
      <c r="H4" s="11">
        <v>11.9964</v>
      </c>
      <c r="I4" s="11">
        <v>28.0381</v>
      </c>
      <c r="J4" s="11">
        <v>4.75</v>
      </c>
    </row>
    <row r="5" spans="1:10" x14ac:dyDescent="0.15">
      <c r="A5" s="14">
        <v>36250</v>
      </c>
      <c r="B5" s="11">
        <v>139.89269999999999</v>
      </c>
      <c r="C5" s="11">
        <v>11782.516299999999</v>
      </c>
      <c r="D5" s="11">
        <v>14516.595359999999</v>
      </c>
      <c r="E5" s="11">
        <v>967.66</v>
      </c>
      <c r="F5" s="11">
        <v>3.7800000000000002</v>
      </c>
      <c r="G5" s="11">
        <v>35.658299999999997</v>
      </c>
      <c r="H5" s="11">
        <v>13.2736</v>
      </c>
      <c r="I5" s="11">
        <v>28.460599999999999</v>
      </c>
      <c r="J5" s="11">
        <v>4.75</v>
      </c>
    </row>
    <row r="6" spans="1:10" x14ac:dyDescent="0.15">
      <c r="A6" s="14">
        <v>36280</v>
      </c>
      <c r="B6" s="11">
        <v>135.4545</v>
      </c>
      <c r="C6" s="11">
        <v>14395.545099999999</v>
      </c>
      <c r="D6" s="11">
        <v>15077.66502</v>
      </c>
      <c r="E6" s="11">
        <v>969.96</v>
      </c>
      <c r="F6" s="11">
        <v>3.7800000000000002</v>
      </c>
      <c r="G6" s="11">
        <v>34.933100000000003</v>
      </c>
      <c r="H6" s="11">
        <v>16.1952</v>
      </c>
      <c r="I6" s="11">
        <v>29.497499999999999</v>
      </c>
      <c r="J6" s="11">
        <v>4.75</v>
      </c>
    </row>
    <row r="7" spans="1:10" x14ac:dyDescent="0.15">
      <c r="A7" s="14">
        <v>36311</v>
      </c>
      <c r="B7" s="11">
        <v>154.86269999999999</v>
      </c>
      <c r="C7" s="11">
        <v>13170.380499999999</v>
      </c>
      <c r="D7" s="11">
        <v>14719.67006</v>
      </c>
      <c r="E7" s="11">
        <v>960.91</v>
      </c>
      <c r="F7" s="11">
        <v>3.7800000000000002</v>
      </c>
      <c r="G7" s="11">
        <v>40.996400000000001</v>
      </c>
      <c r="H7" s="11">
        <v>14.7492</v>
      </c>
      <c r="I7" s="11">
        <v>28.843800000000002</v>
      </c>
      <c r="J7" s="11">
        <v>4.75</v>
      </c>
    </row>
    <row r="8" spans="1:10" x14ac:dyDescent="0.15">
      <c r="A8" s="14">
        <v>36341</v>
      </c>
      <c r="B8" s="11">
        <v>204.97630000000001</v>
      </c>
      <c r="C8" s="11">
        <v>14685.610199999999</v>
      </c>
      <c r="D8" s="11">
        <v>15537.323420000001</v>
      </c>
      <c r="E8" s="11">
        <v>958.9</v>
      </c>
      <c r="F8" s="11">
        <v>2.25</v>
      </c>
      <c r="G8" s="11">
        <v>55.215899999999998</v>
      </c>
      <c r="H8" s="11">
        <v>15.8597</v>
      </c>
      <c r="I8" s="11">
        <v>29.882999999999999</v>
      </c>
      <c r="J8" s="11">
        <v>5</v>
      </c>
    </row>
    <row r="9" spans="1:10" x14ac:dyDescent="0.15">
      <c r="A9" s="14">
        <v>36371</v>
      </c>
      <c r="B9" s="11">
        <v>194.6078</v>
      </c>
      <c r="C9" s="11">
        <v>14301.646699999999</v>
      </c>
      <c r="D9" s="11">
        <v>15049.81141</v>
      </c>
      <c r="E9" s="11">
        <v>958.09</v>
      </c>
      <c r="F9" s="11">
        <v>2.25</v>
      </c>
      <c r="G9" s="11">
        <v>52.6858</v>
      </c>
      <c r="H9" s="11">
        <v>24.7074</v>
      </c>
      <c r="I9" s="11">
        <v>28.769100000000002</v>
      </c>
      <c r="J9" s="11">
        <v>5</v>
      </c>
    </row>
    <row r="10" spans="1:10" x14ac:dyDescent="0.15">
      <c r="A10" s="14">
        <v>36403</v>
      </c>
      <c r="B10" s="11">
        <v>197.9853</v>
      </c>
      <c r="C10" s="11">
        <v>14680.7611</v>
      </c>
      <c r="D10" s="11">
        <v>14974.632519999999</v>
      </c>
      <c r="E10" s="11">
        <v>958.23</v>
      </c>
      <c r="F10" s="11">
        <v>2.25</v>
      </c>
      <c r="G10" s="11">
        <v>53.827399999999997</v>
      </c>
      <c r="H10" s="11">
        <v>25.149100000000001</v>
      </c>
      <c r="I10" s="11">
        <v>28.538599999999999</v>
      </c>
      <c r="J10" s="11">
        <v>5.25</v>
      </c>
    </row>
    <row r="11" spans="1:10" x14ac:dyDescent="0.15">
      <c r="A11" s="14">
        <v>36433</v>
      </c>
      <c r="B11" s="11">
        <v>191.11799999999999</v>
      </c>
      <c r="C11" s="11">
        <v>13878.458000000001</v>
      </c>
      <c r="D11" s="11">
        <v>14565.525820000001</v>
      </c>
      <c r="E11" s="11">
        <v>965.57</v>
      </c>
      <c r="F11" s="11">
        <v>2.25</v>
      </c>
      <c r="G11" s="11">
        <v>52.884700000000002</v>
      </c>
      <c r="H11" s="11">
        <v>23.747299999999999</v>
      </c>
      <c r="I11" s="11">
        <v>27.029499999999999</v>
      </c>
      <c r="J11" s="11">
        <v>5.25</v>
      </c>
    </row>
    <row r="12" spans="1:10" x14ac:dyDescent="0.15">
      <c r="A12" s="14">
        <v>36462</v>
      </c>
      <c r="B12" s="11">
        <v>183.07210000000001</v>
      </c>
      <c r="C12" s="11">
        <v>14518.0771</v>
      </c>
      <c r="D12" s="11">
        <v>15487.2423</v>
      </c>
      <c r="E12" s="11">
        <v>966.62</v>
      </c>
      <c r="F12" s="11">
        <v>2.25</v>
      </c>
      <c r="G12" s="11">
        <v>50.879100000000001</v>
      </c>
      <c r="H12" s="11">
        <v>24.9025</v>
      </c>
      <c r="I12" s="11">
        <v>28.448399999999999</v>
      </c>
      <c r="J12" s="11">
        <v>5.25</v>
      </c>
    </row>
    <row r="13" spans="1:10" x14ac:dyDescent="0.15">
      <c r="A13" s="14">
        <v>36494</v>
      </c>
      <c r="B13" s="11">
        <v>174.64400000000001</v>
      </c>
      <c r="C13" s="11">
        <v>16908.124500000002</v>
      </c>
      <c r="D13" s="11">
        <v>15804.17173</v>
      </c>
      <c r="E13" s="11">
        <v>964.78</v>
      </c>
      <c r="F13" s="11">
        <v>2.25</v>
      </c>
      <c r="G13" s="11">
        <v>48.691699999999997</v>
      </c>
      <c r="H13" s="11">
        <v>28.8888</v>
      </c>
      <c r="I13" s="11">
        <v>28.9162</v>
      </c>
      <c r="J13" s="11">
        <v>5.5</v>
      </c>
    </row>
    <row r="14" spans="1:10" x14ac:dyDescent="0.15">
      <c r="A14" s="14">
        <v>36525</v>
      </c>
      <c r="B14" s="11">
        <v>166.39250000000001</v>
      </c>
      <c r="C14" s="11">
        <v>18653.338599999999</v>
      </c>
      <c r="D14" s="11">
        <v>16736.189579999998</v>
      </c>
      <c r="E14" s="11">
        <v>958.37</v>
      </c>
      <c r="F14" s="11">
        <v>2.25</v>
      </c>
      <c r="G14" s="11">
        <v>38.290300000000002</v>
      </c>
      <c r="H14" s="11">
        <v>13.555300000000001</v>
      </c>
      <c r="I14" s="11">
        <v>29.34</v>
      </c>
      <c r="J14" s="11">
        <v>5.5</v>
      </c>
    </row>
    <row r="15" spans="1:10" x14ac:dyDescent="0.15">
      <c r="A15" s="14">
        <v>36556</v>
      </c>
      <c r="B15" s="11">
        <v>186.9768</v>
      </c>
      <c r="C15" s="11">
        <v>17053.635999999999</v>
      </c>
      <c r="D15" s="11">
        <v>15891.867850000001</v>
      </c>
      <c r="E15" s="11">
        <v>960.87</v>
      </c>
      <c r="F15" s="11">
        <v>2.25</v>
      </c>
      <c r="G15" s="11">
        <v>43.0092</v>
      </c>
      <c r="H15" s="11">
        <v>12.4114</v>
      </c>
      <c r="I15" s="11">
        <v>27.907800000000002</v>
      </c>
      <c r="J15" s="11">
        <v>5.5</v>
      </c>
    </row>
    <row r="16" spans="1:10" x14ac:dyDescent="0.15">
      <c r="A16" s="14">
        <v>36585</v>
      </c>
      <c r="B16" s="11">
        <v>208.839</v>
      </c>
      <c r="C16" s="11">
        <v>18847.315600000002</v>
      </c>
      <c r="D16" s="11">
        <v>15592.73482</v>
      </c>
      <c r="E16" s="11">
        <v>975.32</v>
      </c>
      <c r="F16" s="11">
        <v>2.25</v>
      </c>
      <c r="G16" s="11">
        <v>48.040900000000001</v>
      </c>
      <c r="H16" s="11">
        <v>13.7188</v>
      </c>
      <c r="I16" s="11">
        <v>27.328499999999998</v>
      </c>
      <c r="J16" s="11">
        <v>5.75</v>
      </c>
    </row>
    <row r="17" spans="1:10" x14ac:dyDescent="0.15">
      <c r="A17" s="14">
        <v>36616</v>
      </c>
      <c r="B17" s="11">
        <v>219.27289999999999</v>
      </c>
      <c r="C17" s="11">
        <v>19197.007099999999</v>
      </c>
      <c r="D17" s="11">
        <v>17118.364710000002</v>
      </c>
      <c r="E17" s="11">
        <v>994.69</v>
      </c>
      <c r="F17" s="11">
        <v>2.25</v>
      </c>
      <c r="G17" s="11">
        <v>50.768900000000002</v>
      </c>
      <c r="H17" s="11">
        <v>13.8866</v>
      </c>
      <c r="I17" s="11">
        <v>28.9437</v>
      </c>
      <c r="J17" s="11">
        <v>6</v>
      </c>
    </row>
    <row r="18" spans="1:10" x14ac:dyDescent="0.15">
      <c r="A18" s="14">
        <v>36644</v>
      </c>
      <c r="B18" s="11">
        <v>223.69919999999999</v>
      </c>
      <c r="C18" s="11">
        <v>17156.418799999999</v>
      </c>
      <c r="D18" s="11">
        <v>16605.745169999998</v>
      </c>
      <c r="E18" s="11">
        <v>991.54</v>
      </c>
      <c r="F18" s="11">
        <v>2.25</v>
      </c>
      <c r="G18" s="11">
        <v>52.031199999999998</v>
      </c>
      <c r="H18" s="11">
        <v>12.391299999999999</v>
      </c>
      <c r="I18" s="11">
        <v>28.0701</v>
      </c>
      <c r="J18" s="11">
        <v>6</v>
      </c>
    </row>
    <row r="19" spans="1:10" x14ac:dyDescent="0.15">
      <c r="A19" s="14">
        <v>36677</v>
      </c>
      <c r="B19" s="11">
        <v>231.1277</v>
      </c>
      <c r="C19" s="11">
        <v>16309.0656</v>
      </c>
      <c r="D19" s="11">
        <v>16259.936400000001</v>
      </c>
      <c r="E19" s="11">
        <v>993.06</v>
      </c>
      <c r="F19" s="11">
        <v>2.25</v>
      </c>
      <c r="G19" s="11">
        <v>54.757800000000003</v>
      </c>
      <c r="H19" s="11">
        <v>12.1934</v>
      </c>
      <c r="I19" s="11">
        <v>27.320900000000002</v>
      </c>
      <c r="J19" s="11">
        <v>6.5</v>
      </c>
    </row>
    <row r="20" spans="1:10" x14ac:dyDescent="0.15">
      <c r="A20" s="14">
        <v>36707</v>
      </c>
      <c r="B20" s="11">
        <v>235.5675</v>
      </c>
      <c r="C20" s="11">
        <v>17938.216</v>
      </c>
      <c r="D20" s="11">
        <v>16662.60931</v>
      </c>
      <c r="E20" s="11">
        <v>1009.8</v>
      </c>
      <c r="F20" s="11">
        <v>2.25</v>
      </c>
      <c r="G20" s="11">
        <v>56.350499999999997</v>
      </c>
      <c r="H20" s="11">
        <v>13.087899999999999</v>
      </c>
      <c r="I20" s="11">
        <v>27.314699999999998</v>
      </c>
      <c r="J20" s="11">
        <v>6.5</v>
      </c>
    </row>
    <row r="21" spans="1:10" x14ac:dyDescent="0.15">
      <c r="A21" s="14">
        <v>36738</v>
      </c>
      <c r="B21" s="11">
        <v>247.58969999999999</v>
      </c>
      <c r="C21" s="11">
        <v>18693.8377</v>
      </c>
      <c r="D21" s="11">
        <v>16404.083989999999</v>
      </c>
      <c r="E21" s="11">
        <v>1020.2</v>
      </c>
      <c r="F21" s="11">
        <v>2.25</v>
      </c>
      <c r="G21" s="11">
        <v>59.374600000000001</v>
      </c>
      <c r="H21" s="11">
        <v>13.6419</v>
      </c>
      <c r="I21" s="11">
        <v>26.820900000000002</v>
      </c>
      <c r="J21" s="11">
        <v>6.5</v>
      </c>
    </row>
    <row r="22" spans="1:10" x14ac:dyDescent="0.15">
      <c r="A22" s="14">
        <v>36769</v>
      </c>
      <c r="B22" s="11">
        <v>247.5145</v>
      </c>
      <c r="C22" s="11">
        <v>19052.649099999999</v>
      </c>
      <c r="D22" s="11">
        <v>17421.750759999999</v>
      </c>
      <c r="E22" s="11">
        <v>1035.18</v>
      </c>
      <c r="F22" s="11">
        <v>2.25</v>
      </c>
      <c r="G22" s="11">
        <v>59.527200000000001</v>
      </c>
      <c r="H22" s="11">
        <v>13.9901</v>
      </c>
      <c r="I22" s="11">
        <v>28.1279</v>
      </c>
      <c r="J22" s="11">
        <v>6.5</v>
      </c>
    </row>
    <row r="23" spans="1:10" x14ac:dyDescent="0.15">
      <c r="A23" s="14">
        <v>36798</v>
      </c>
      <c r="B23" s="11">
        <v>233.90360000000001</v>
      </c>
      <c r="C23" s="11">
        <v>17462.735100000002</v>
      </c>
      <c r="D23" s="11">
        <v>16504.390289999999</v>
      </c>
      <c r="E23" s="11">
        <v>1036</v>
      </c>
      <c r="F23" s="11">
        <v>2.25</v>
      </c>
      <c r="G23" s="11">
        <v>57.020699999999998</v>
      </c>
      <c r="H23" s="11">
        <v>12.831099999999999</v>
      </c>
      <c r="I23" s="11">
        <v>25.763100000000001</v>
      </c>
      <c r="J23" s="11">
        <v>6.5</v>
      </c>
    </row>
    <row r="24" spans="1:10" x14ac:dyDescent="0.15">
      <c r="A24" s="14">
        <v>36830</v>
      </c>
      <c r="B24" s="11">
        <v>240.25790000000001</v>
      </c>
      <c r="C24" s="11">
        <v>16631.6764</v>
      </c>
      <c r="D24" s="11">
        <v>16430.05114</v>
      </c>
      <c r="E24" s="11">
        <v>1046.0999999999999</v>
      </c>
      <c r="F24" s="11">
        <v>2.25</v>
      </c>
      <c r="G24" s="11">
        <v>58.691299999999998</v>
      </c>
      <c r="H24" s="11">
        <v>12.212300000000001</v>
      </c>
      <c r="I24" s="11">
        <v>25.644600000000001</v>
      </c>
      <c r="J24" s="11">
        <v>6.5</v>
      </c>
    </row>
    <row r="25" spans="1:10" x14ac:dyDescent="0.15">
      <c r="A25" s="14">
        <v>36860</v>
      </c>
      <c r="B25" s="11">
        <v>253.64420000000001</v>
      </c>
      <c r="C25" s="11">
        <v>15644.927100000001</v>
      </c>
      <c r="D25" s="11">
        <v>15135.07912</v>
      </c>
      <c r="E25" s="11">
        <v>1067.54</v>
      </c>
      <c r="F25" s="11">
        <v>2.25</v>
      </c>
      <c r="G25" s="11">
        <v>61.991900000000001</v>
      </c>
      <c r="H25" s="11">
        <v>11.465299999999999</v>
      </c>
      <c r="I25" s="11">
        <v>23.64</v>
      </c>
      <c r="J25" s="11">
        <v>6.5</v>
      </c>
    </row>
    <row r="26" spans="1:10" x14ac:dyDescent="0.15">
      <c r="A26" s="14">
        <v>36889</v>
      </c>
      <c r="B26" s="11">
        <v>254.00460000000001</v>
      </c>
      <c r="C26" s="11">
        <v>16891.966100000001</v>
      </c>
      <c r="D26" s="11">
        <v>15208.60505</v>
      </c>
      <c r="E26" s="11">
        <v>1087.9100000000001</v>
      </c>
      <c r="F26" s="11">
        <v>2.25</v>
      </c>
      <c r="G26" s="11">
        <v>45.5548</v>
      </c>
      <c r="H26" s="11">
        <v>12.1312</v>
      </c>
      <c r="I26" s="11">
        <v>24.008800000000001</v>
      </c>
      <c r="J26" s="11">
        <v>6.5</v>
      </c>
    </row>
    <row r="27" spans="1:10" x14ac:dyDescent="0.15">
      <c r="A27" s="14">
        <v>36922</v>
      </c>
      <c r="B27" s="11">
        <v>253.07089999999999</v>
      </c>
      <c r="C27" s="11">
        <v>18022.436900000001</v>
      </c>
      <c r="D27" s="11">
        <v>15749.52399</v>
      </c>
      <c r="E27" s="11">
        <v>1096.76</v>
      </c>
      <c r="F27" s="11">
        <v>2.25</v>
      </c>
      <c r="G27" s="11">
        <v>45.381900000000002</v>
      </c>
      <c r="H27" s="11">
        <v>12.1312</v>
      </c>
      <c r="I27" s="11">
        <v>24.7745</v>
      </c>
      <c r="J27" s="11">
        <v>5.5</v>
      </c>
    </row>
    <row r="28" spans="1:10" x14ac:dyDescent="0.15">
      <c r="A28" s="14">
        <v>36950</v>
      </c>
      <c r="B28" s="11">
        <v>239.98660000000001</v>
      </c>
      <c r="C28" s="11">
        <v>16550.129199999999</v>
      </c>
      <c r="D28" s="11">
        <v>14313.80157</v>
      </c>
      <c r="E28" s="11">
        <v>1110.02</v>
      </c>
      <c r="F28" s="11">
        <v>2.25</v>
      </c>
      <c r="G28" s="11">
        <v>43.066000000000003</v>
      </c>
      <c r="H28" s="11">
        <v>12.1312</v>
      </c>
      <c r="I28" s="11">
        <v>22.5212</v>
      </c>
      <c r="J28" s="11">
        <v>5.5</v>
      </c>
    </row>
    <row r="29" spans="1:10" x14ac:dyDescent="0.15">
      <c r="A29" s="14">
        <v>36980</v>
      </c>
      <c r="B29" s="11">
        <v>258.84620000000001</v>
      </c>
      <c r="C29" s="11">
        <v>14391.264999999999</v>
      </c>
      <c r="D29" s="11">
        <v>13406.04142</v>
      </c>
      <c r="E29" s="11">
        <v>1113.58</v>
      </c>
      <c r="F29" s="11">
        <v>2.25</v>
      </c>
      <c r="G29" s="11">
        <v>46.9544</v>
      </c>
      <c r="H29" s="11">
        <v>12.1312</v>
      </c>
      <c r="I29" s="11">
        <v>21.598300000000002</v>
      </c>
      <c r="J29" s="11">
        <v>5</v>
      </c>
    </row>
    <row r="30" spans="1:10" x14ac:dyDescent="0.15">
      <c r="A30" s="14">
        <v>37011</v>
      </c>
      <c r="B30" s="11">
        <v>259.73770000000002</v>
      </c>
      <c r="C30" s="11">
        <v>15141.239100000001</v>
      </c>
      <c r="D30" s="11">
        <v>14447.30774</v>
      </c>
      <c r="E30" s="11">
        <v>1099.74</v>
      </c>
      <c r="F30" s="11">
        <v>2.25</v>
      </c>
      <c r="G30" s="11">
        <v>47.621000000000002</v>
      </c>
      <c r="H30" s="11">
        <v>12.1312</v>
      </c>
      <c r="I30" s="11">
        <v>23.4603</v>
      </c>
      <c r="J30" s="11">
        <v>4.5</v>
      </c>
    </row>
    <row r="31" spans="1:10" x14ac:dyDescent="0.15">
      <c r="A31" s="14">
        <v>37042</v>
      </c>
      <c r="B31" s="11">
        <v>271.82089999999999</v>
      </c>
      <c r="C31" s="11">
        <v>14960.8107</v>
      </c>
      <c r="D31" s="11">
        <v>14543.400820000001</v>
      </c>
      <c r="E31" s="11">
        <v>1103.17</v>
      </c>
      <c r="F31" s="11">
        <v>2.25</v>
      </c>
      <c r="G31" s="11">
        <v>50.55</v>
      </c>
      <c r="H31" s="11">
        <v>12.1312</v>
      </c>
      <c r="I31" s="11">
        <v>23.658999999999999</v>
      </c>
      <c r="J31" s="11">
        <v>4</v>
      </c>
    </row>
    <row r="32" spans="1:10" x14ac:dyDescent="0.15">
      <c r="A32" s="14">
        <v>37071</v>
      </c>
      <c r="B32" s="11">
        <v>273.08850000000001</v>
      </c>
      <c r="C32" s="11">
        <v>14814.7273</v>
      </c>
      <c r="D32" s="11">
        <v>14188.920620000001</v>
      </c>
      <c r="E32" s="11">
        <v>1109.0899999999999</v>
      </c>
      <c r="F32" s="11">
        <v>2.25</v>
      </c>
      <c r="G32" s="11">
        <v>51.061799999999998</v>
      </c>
      <c r="H32" s="11">
        <v>12.1312</v>
      </c>
      <c r="I32" s="11">
        <v>24.263000000000002</v>
      </c>
      <c r="J32" s="11">
        <v>3.75</v>
      </c>
    </row>
    <row r="33" spans="1:10" x14ac:dyDescent="0.15">
      <c r="A33" s="14">
        <v>37103</v>
      </c>
      <c r="B33" s="11">
        <v>236.67250000000001</v>
      </c>
      <c r="C33" s="11">
        <v>13992.244699999999</v>
      </c>
      <c r="D33" s="11">
        <v>14049.752259999999</v>
      </c>
      <c r="E33" s="11">
        <v>1136.76</v>
      </c>
      <c r="F33" s="11">
        <v>2.25</v>
      </c>
      <c r="G33" s="11">
        <v>44.338900000000002</v>
      </c>
      <c r="H33" s="11">
        <v>12.1312</v>
      </c>
      <c r="I33" s="11">
        <v>24.1858</v>
      </c>
      <c r="J33" s="11">
        <v>3.75</v>
      </c>
    </row>
    <row r="34" spans="1:10" x14ac:dyDescent="0.15">
      <c r="A34" s="14">
        <v>37134</v>
      </c>
      <c r="B34" s="11">
        <v>226.15700000000001</v>
      </c>
      <c r="C34" s="11">
        <v>12679.075699999999</v>
      </c>
      <c r="D34" s="11">
        <v>13170.0543</v>
      </c>
      <c r="E34" s="11">
        <v>1151.82</v>
      </c>
      <c r="F34" s="11">
        <v>2.25</v>
      </c>
      <c r="G34" s="11">
        <v>42.460599999999999</v>
      </c>
      <c r="H34" s="11">
        <v>12.1312</v>
      </c>
      <c r="I34" s="11">
        <v>22.772300000000001</v>
      </c>
      <c r="J34" s="11">
        <v>3.5</v>
      </c>
    </row>
    <row r="35" spans="1:10" x14ac:dyDescent="0.15">
      <c r="A35" s="14">
        <v>37162</v>
      </c>
      <c r="B35" s="11">
        <v>217.62010000000001</v>
      </c>
      <c r="C35" s="11">
        <v>11396.156199999999</v>
      </c>
      <c r="D35" s="11">
        <v>12106.392589999999</v>
      </c>
      <c r="E35" s="11">
        <v>1170.0999999999999</v>
      </c>
      <c r="F35" s="11">
        <v>2.25</v>
      </c>
      <c r="G35" s="11">
        <v>41.019399999999997</v>
      </c>
      <c r="H35" s="11">
        <v>12.1312</v>
      </c>
      <c r="I35" s="11">
        <v>22.6646</v>
      </c>
      <c r="J35" s="11">
        <v>3</v>
      </c>
    </row>
    <row r="36" spans="1:10" x14ac:dyDescent="0.15">
      <c r="A36" s="14">
        <v>37195</v>
      </c>
      <c r="B36" s="11">
        <v>208.30439999999999</v>
      </c>
      <c r="C36" s="11">
        <v>11555.4889</v>
      </c>
      <c r="D36" s="11">
        <v>12337.249100000001</v>
      </c>
      <c r="E36" s="11">
        <v>1202.51</v>
      </c>
      <c r="F36" s="11">
        <v>2.25</v>
      </c>
      <c r="G36" s="11">
        <v>39.391199999999998</v>
      </c>
      <c r="H36" s="11">
        <v>12.1312</v>
      </c>
      <c r="I36" s="11">
        <v>23.149000000000001</v>
      </c>
      <c r="J36" s="11">
        <v>2.5</v>
      </c>
    </row>
    <row r="37" spans="1:10" x14ac:dyDescent="0.15">
      <c r="A37" s="14">
        <v>37225</v>
      </c>
      <c r="B37" s="11">
        <v>215.55260000000001</v>
      </c>
      <c r="C37" s="11">
        <v>12966.9823</v>
      </c>
      <c r="D37" s="11">
        <v>13284.55653</v>
      </c>
      <c r="E37" s="11">
        <v>1172.74</v>
      </c>
      <c r="F37" s="11">
        <v>2.25</v>
      </c>
      <c r="G37" s="11">
        <v>40.797199999999997</v>
      </c>
      <c r="H37" s="11">
        <v>12.1312</v>
      </c>
      <c r="I37" s="11">
        <v>25.093900000000001</v>
      </c>
      <c r="J37" s="11">
        <v>2</v>
      </c>
    </row>
    <row r="38" spans="1:10" x14ac:dyDescent="0.15">
      <c r="A38" s="14">
        <v>37256</v>
      </c>
      <c r="B38" s="11">
        <v>203.57749999999999</v>
      </c>
      <c r="C38" s="11">
        <v>13104.1505</v>
      </c>
      <c r="D38" s="11">
        <v>13399.47969</v>
      </c>
      <c r="E38" s="11">
        <v>1161.32</v>
      </c>
      <c r="F38" s="11">
        <v>2.25</v>
      </c>
      <c r="G38" s="11">
        <v>48.783299999999997</v>
      </c>
      <c r="H38" s="11">
        <v>18.972200000000001</v>
      </c>
      <c r="I38" s="11">
        <v>27.165299999999998</v>
      </c>
      <c r="J38" s="11">
        <v>1.75</v>
      </c>
    </row>
    <row r="39" spans="1:10" x14ac:dyDescent="0.15">
      <c r="A39" s="14">
        <v>37287</v>
      </c>
      <c r="B39" s="11">
        <v>184.49039999999999</v>
      </c>
      <c r="C39" s="11">
        <v>12330.738799999999</v>
      </c>
      <c r="D39" s="11">
        <v>13204.09864</v>
      </c>
      <c r="E39" s="11">
        <v>1169.1400000000001</v>
      </c>
      <c r="F39" s="11">
        <v>2.25</v>
      </c>
      <c r="G39" s="11">
        <v>43.611600000000003</v>
      </c>
      <c r="H39" s="11">
        <v>17.884499999999999</v>
      </c>
      <c r="I39" s="11">
        <v>26.829499999999999</v>
      </c>
      <c r="J39" s="11">
        <v>1.75</v>
      </c>
    </row>
    <row r="40" spans="1:10" x14ac:dyDescent="0.15">
      <c r="A40" s="14">
        <v>37315</v>
      </c>
      <c r="B40" s="11">
        <v>188.57900000000001</v>
      </c>
      <c r="C40" s="11">
        <v>12053.3174</v>
      </c>
      <c r="D40" s="11">
        <v>12949.29603</v>
      </c>
      <c r="E40" s="11">
        <v>1179.67</v>
      </c>
      <c r="F40" s="11">
        <v>1.98</v>
      </c>
      <c r="G40" s="11">
        <v>44.502099999999999</v>
      </c>
      <c r="H40" s="11">
        <v>17.638400000000001</v>
      </c>
      <c r="I40" s="11">
        <v>26.2742</v>
      </c>
      <c r="J40" s="11">
        <v>1.75</v>
      </c>
    </row>
    <row r="41" spans="1:10" x14ac:dyDescent="0.15">
      <c r="A41" s="14">
        <v>37344</v>
      </c>
      <c r="B41" s="11">
        <v>198.3612</v>
      </c>
      <c r="C41" s="11">
        <v>12811.685799999999</v>
      </c>
      <c r="D41" s="11">
        <v>13437.771199999999</v>
      </c>
      <c r="E41" s="11">
        <v>1151.29</v>
      </c>
      <c r="F41" s="11">
        <v>1.98</v>
      </c>
      <c r="G41" s="11">
        <v>46.286700000000003</v>
      </c>
      <c r="H41" s="11">
        <v>18.446999999999999</v>
      </c>
      <c r="I41" s="11">
        <v>27.760999999999999</v>
      </c>
      <c r="J41" s="11">
        <v>1.75</v>
      </c>
    </row>
    <row r="42" spans="1:10" x14ac:dyDescent="0.15">
      <c r="A42" s="14">
        <v>37376</v>
      </c>
      <c r="B42" s="11">
        <v>206.37350000000001</v>
      </c>
      <c r="C42" s="11">
        <v>13392.597</v>
      </c>
      <c r="D42" s="11">
        <v>12622.91561</v>
      </c>
      <c r="E42" s="11">
        <v>1179.93</v>
      </c>
      <c r="F42" s="11">
        <v>1.98</v>
      </c>
      <c r="G42" s="11">
        <v>48.549199999999999</v>
      </c>
      <c r="H42" s="11">
        <v>19.1708</v>
      </c>
      <c r="I42" s="11">
        <v>25.7363</v>
      </c>
      <c r="J42" s="11">
        <v>1.75</v>
      </c>
    </row>
    <row r="43" spans="1:10" x14ac:dyDescent="0.15">
      <c r="A43" s="14">
        <v>37407</v>
      </c>
      <c r="B43" s="11">
        <v>187.8236</v>
      </c>
      <c r="C43" s="11">
        <v>13220.1877</v>
      </c>
      <c r="D43" s="11">
        <v>12528.709129999999</v>
      </c>
      <c r="E43" s="11">
        <v>1186.54</v>
      </c>
      <c r="F43" s="11">
        <v>1.98</v>
      </c>
      <c r="G43" s="11">
        <v>43.479100000000003</v>
      </c>
      <c r="H43" s="11">
        <v>18.894400000000001</v>
      </c>
      <c r="I43" s="11">
        <v>25.465199999999999</v>
      </c>
      <c r="J43" s="11">
        <v>1.75</v>
      </c>
    </row>
    <row r="44" spans="1:10" x14ac:dyDescent="0.15">
      <c r="A44" s="14">
        <v>37435</v>
      </c>
      <c r="B44" s="11">
        <v>215.43199999999999</v>
      </c>
      <c r="C44" s="11">
        <v>12398.1531</v>
      </c>
      <c r="D44" s="11">
        <v>11637.130810000001</v>
      </c>
      <c r="E44" s="11">
        <v>1203.29</v>
      </c>
      <c r="F44" s="11">
        <v>1.98</v>
      </c>
      <c r="G44" s="11">
        <v>58.8583</v>
      </c>
      <c r="H44" s="11">
        <v>18.09</v>
      </c>
      <c r="I44" s="11">
        <v>22.9331</v>
      </c>
      <c r="J44" s="11">
        <v>1.75</v>
      </c>
    </row>
    <row r="45" spans="1:10" x14ac:dyDescent="0.15">
      <c r="A45" s="14">
        <v>37468</v>
      </c>
      <c r="B45" s="11">
        <v>206.0977</v>
      </c>
      <c r="C45" s="11">
        <v>12012.2435</v>
      </c>
      <c r="D45" s="11">
        <v>10729.320750000001</v>
      </c>
      <c r="E45" s="11">
        <v>1231.8</v>
      </c>
      <c r="F45" s="11">
        <v>1.98</v>
      </c>
      <c r="G45" s="11">
        <v>55.8703</v>
      </c>
      <c r="H45" s="11">
        <v>17.558399999999999</v>
      </c>
      <c r="I45" s="11">
        <v>20.799199999999999</v>
      </c>
      <c r="J45" s="11">
        <v>1.75</v>
      </c>
    </row>
    <row r="46" spans="1:10" x14ac:dyDescent="0.15">
      <c r="A46" s="14">
        <v>37498</v>
      </c>
      <c r="B46" s="11">
        <v>208.10239999999999</v>
      </c>
      <c r="C46" s="11">
        <v>11837.953799999999</v>
      </c>
      <c r="D46" s="11">
        <v>10800.023859999999</v>
      </c>
      <c r="E46" s="11">
        <v>1258.43</v>
      </c>
      <c r="F46" s="11">
        <v>1.98</v>
      </c>
      <c r="G46" s="11">
        <v>55.890599999999999</v>
      </c>
      <c r="H46" s="11">
        <v>17.261500000000002</v>
      </c>
      <c r="I46" s="11">
        <v>20.782299999999999</v>
      </c>
      <c r="J46" s="11">
        <v>1.75</v>
      </c>
    </row>
    <row r="47" spans="1:10" x14ac:dyDescent="0.15">
      <c r="A47" s="14">
        <v>37529</v>
      </c>
      <c r="B47" s="11">
        <v>197.60040000000001</v>
      </c>
      <c r="C47" s="11">
        <v>10721.5074</v>
      </c>
      <c r="D47" s="11">
        <v>9626.7477999999992</v>
      </c>
      <c r="E47" s="11">
        <v>1292.3599999999999</v>
      </c>
      <c r="F47" s="11">
        <v>1.98</v>
      </c>
      <c r="G47" s="11">
        <v>53.347900000000003</v>
      </c>
      <c r="H47" s="11">
        <v>15.6203</v>
      </c>
      <c r="I47" s="11">
        <v>17.855699999999999</v>
      </c>
      <c r="J47" s="11">
        <v>1.75</v>
      </c>
    </row>
    <row r="48" spans="1:10" x14ac:dyDescent="0.15">
      <c r="A48" s="14">
        <v>37560</v>
      </c>
      <c r="B48" s="11">
        <v>188.32509999999999</v>
      </c>
      <c r="C48" s="11">
        <v>11168.677900000001</v>
      </c>
      <c r="D48" s="11">
        <v>10474.059929999999</v>
      </c>
      <c r="E48" s="11">
        <v>1278.06</v>
      </c>
      <c r="F48" s="11">
        <v>1.98</v>
      </c>
      <c r="G48" s="11">
        <v>49.407200000000003</v>
      </c>
      <c r="H48" s="11">
        <v>16.248000000000001</v>
      </c>
      <c r="I48" s="11">
        <v>19.314800000000002</v>
      </c>
      <c r="J48" s="11">
        <v>1.75</v>
      </c>
    </row>
    <row r="49" spans="1:10" x14ac:dyDescent="0.15">
      <c r="A49" s="14">
        <v>37589</v>
      </c>
      <c r="B49" s="11">
        <v>179.17070000000001</v>
      </c>
      <c r="C49" s="11">
        <v>11941.5105</v>
      </c>
      <c r="D49" s="11">
        <v>11090.55406</v>
      </c>
      <c r="E49" s="11">
        <v>1265.4000000000001</v>
      </c>
      <c r="F49" s="11">
        <v>1.98</v>
      </c>
      <c r="G49" s="11">
        <v>46.805300000000003</v>
      </c>
      <c r="H49" s="11">
        <v>17.718299999999999</v>
      </c>
      <c r="I49" s="11">
        <v>20.377199999999998</v>
      </c>
      <c r="J49" s="11">
        <v>1.25</v>
      </c>
    </row>
    <row r="50" spans="1:10" x14ac:dyDescent="0.15">
      <c r="A50" s="14">
        <v>37621</v>
      </c>
      <c r="B50" s="11">
        <v>169.6146</v>
      </c>
      <c r="C50" s="11">
        <v>11058.515299999999</v>
      </c>
      <c r="D50" s="11">
        <v>10438.75375</v>
      </c>
      <c r="E50" s="11">
        <v>1298.28</v>
      </c>
      <c r="F50" s="11">
        <v>1.98</v>
      </c>
      <c r="G50" s="11">
        <v>42.518299999999996</v>
      </c>
      <c r="H50" s="11">
        <v>14.497</v>
      </c>
      <c r="I50" s="11">
        <v>19.198399999999999</v>
      </c>
      <c r="J50" s="11">
        <v>1.25</v>
      </c>
    </row>
    <row r="51" spans="1:10" x14ac:dyDescent="0.15">
      <c r="A51" s="14">
        <v>37652</v>
      </c>
      <c r="B51" s="11">
        <v>187.3682</v>
      </c>
      <c r="C51" s="11">
        <v>10982.3974</v>
      </c>
      <c r="D51" s="11">
        <v>10165.17541</v>
      </c>
      <c r="E51" s="11">
        <v>1294.33</v>
      </c>
      <c r="F51" s="11">
        <v>1.98</v>
      </c>
      <c r="G51" s="11">
        <v>46.716999999999999</v>
      </c>
      <c r="H51" s="11">
        <v>14.5282</v>
      </c>
      <c r="I51" s="11">
        <v>18.624600000000001</v>
      </c>
      <c r="J51" s="11">
        <v>1.25</v>
      </c>
    </row>
    <row r="52" spans="1:10" x14ac:dyDescent="0.15">
      <c r="A52" s="14">
        <v>37680</v>
      </c>
      <c r="B52" s="11">
        <v>188.87739999999999</v>
      </c>
      <c r="C52" s="11">
        <v>10824.4107</v>
      </c>
      <c r="D52" s="11">
        <v>10013.382799999999</v>
      </c>
      <c r="E52" s="11">
        <v>1316.6</v>
      </c>
      <c r="F52" s="11">
        <v>1.98</v>
      </c>
      <c r="G52" s="11">
        <v>47.0503</v>
      </c>
      <c r="H52" s="11">
        <v>14.3264</v>
      </c>
      <c r="I52" s="11">
        <v>18.2849</v>
      </c>
      <c r="J52" s="11">
        <v>1.25</v>
      </c>
    </row>
    <row r="53" spans="1:10" x14ac:dyDescent="0.15">
      <c r="A53" s="14">
        <v>37711</v>
      </c>
      <c r="B53" s="11">
        <v>188.7253</v>
      </c>
      <c r="C53" s="11">
        <v>10375.7158</v>
      </c>
      <c r="D53" s="11">
        <v>10110.479890000001</v>
      </c>
      <c r="E53" s="11">
        <v>1311.12</v>
      </c>
      <c r="F53" s="11">
        <v>1.98</v>
      </c>
      <c r="G53" s="11">
        <v>40.862400000000001</v>
      </c>
      <c r="H53" s="11">
        <v>13.492599999999999</v>
      </c>
      <c r="I53" s="11">
        <v>18.168399999999998</v>
      </c>
      <c r="J53" s="11">
        <v>1.25</v>
      </c>
    </row>
    <row r="54" spans="1:10" x14ac:dyDescent="0.15">
      <c r="A54" s="14">
        <v>37741</v>
      </c>
      <c r="B54" s="11">
        <v>190.23339999999999</v>
      </c>
      <c r="C54" s="11">
        <v>10549.579599999999</v>
      </c>
      <c r="D54" s="11">
        <v>10942.75684</v>
      </c>
      <c r="E54" s="11">
        <v>1317.22</v>
      </c>
      <c r="F54" s="11">
        <v>1.98</v>
      </c>
      <c r="G54" s="11">
        <v>38.1648</v>
      </c>
      <c r="H54" s="11">
        <v>13.662100000000001</v>
      </c>
      <c r="I54" s="11">
        <v>19.5303</v>
      </c>
      <c r="J54" s="11">
        <v>1.25</v>
      </c>
    </row>
    <row r="55" spans="1:10" x14ac:dyDescent="0.15">
      <c r="A55" s="14">
        <v>37771</v>
      </c>
      <c r="B55" s="11">
        <v>197.29230000000001</v>
      </c>
      <c r="C55" s="11">
        <v>11564.125099999999</v>
      </c>
      <c r="D55" s="11">
        <v>11519.021199999999</v>
      </c>
      <c r="E55" s="11">
        <v>1355.21</v>
      </c>
      <c r="F55" s="11">
        <v>1.98</v>
      </c>
      <c r="G55" s="11">
        <v>39.622100000000003</v>
      </c>
      <c r="H55" s="11">
        <v>14.9678</v>
      </c>
      <c r="I55" s="11">
        <v>20.489100000000001</v>
      </c>
      <c r="J55" s="11">
        <v>1.25</v>
      </c>
    </row>
    <row r="56" spans="1:10" x14ac:dyDescent="0.15">
      <c r="A56" s="14">
        <v>37802</v>
      </c>
      <c r="B56" s="11">
        <v>187.1232</v>
      </c>
      <c r="C56" s="11">
        <v>11678.638199999999</v>
      </c>
      <c r="D56" s="11">
        <v>11666.95414</v>
      </c>
      <c r="E56" s="11">
        <v>1346.91</v>
      </c>
      <c r="F56" s="11">
        <v>1.98</v>
      </c>
      <c r="G56" s="11">
        <v>37.718600000000002</v>
      </c>
      <c r="H56" s="11">
        <v>14.850999999999999</v>
      </c>
      <c r="I56" s="11">
        <v>20.3858</v>
      </c>
      <c r="J56" s="11">
        <v>1</v>
      </c>
    </row>
    <row r="57" spans="1:10" x14ac:dyDescent="0.15">
      <c r="A57" s="14">
        <v>37833</v>
      </c>
      <c r="B57" s="11">
        <v>186.3459</v>
      </c>
      <c r="C57" s="11">
        <v>12360.647199999999</v>
      </c>
      <c r="D57" s="11">
        <v>11872.371429999999</v>
      </c>
      <c r="E57" s="11">
        <v>1287.75</v>
      </c>
      <c r="F57" s="11">
        <v>1.98</v>
      </c>
      <c r="G57" s="11">
        <v>37.3581</v>
      </c>
      <c r="H57" s="11">
        <v>15.700900000000001</v>
      </c>
      <c r="I57" s="11">
        <v>20.6249</v>
      </c>
      <c r="J57" s="11">
        <v>1</v>
      </c>
    </row>
    <row r="58" spans="1:10" x14ac:dyDescent="0.15">
      <c r="A58" s="14">
        <v>37862</v>
      </c>
      <c r="B58" s="11">
        <v>179.5599</v>
      </c>
      <c r="C58" s="11">
        <v>13427.8899</v>
      </c>
      <c r="D58" s="11">
        <v>12103.61988</v>
      </c>
      <c r="E58" s="11">
        <v>1295.3900000000001</v>
      </c>
      <c r="F58" s="11">
        <v>1.98</v>
      </c>
      <c r="G58" s="11">
        <v>35.832900000000002</v>
      </c>
      <c r="H58" s="11">
        <v>16.923500000000001</v>
      </c>
      <c r="I58" s="11">
        <v>20.853899999999999</v>
      </c>
      <c r="J58" s="11">
        <v>1</v>
      </c>
    </row>
    <row r="59" spans="1:10" x14ac:dyDescent="0.15">
      <c r="A59" s="14">
        <v>37894</v>
      </c>
      <c r="B59" s="11">
        <v>172.79570000000001</v>
      </c>
      <c r="C59" s="11">
        <v>13962.7927</v>
      </c>
      <c r="D59" s="11">
        <v>11974.940119999999</v>
      </c>
      <c r="E59" s="11">
        <v>1334.45</v>
      </c>
      <c r="F59" s="11">
        <v>1.98</v>
      </c>
      <c r="G59" s="11">
        <v>32.502000000000002</v>
      </c>
      <c r="H59" s="11">
        <v>17.384699999999999</v>
      </c>
      <c r="I59" s="11">
        <v>19.901299999999999</v>
      </c>
      <c r="J59" s="11">
        <v>1</v>
      </c>
    </row>
    <row r="60" spans="1:10" x14ac:dyDescent="0.15">
      <c r="A60" s="14">
        <v>37925</v>
      </c>
      <c r="B60" s="11">
        <v>170.43289999999999</v>
      </c>
      <c r="C60" s="11">
        <v>15119.7942</v>
      </c>
      <c r="D60" s="11">
        <v>12651.743189999999</v>
      </c>
      <c r="E60" s="11">
        <v>1314.09</v>
      </c>
      <c r="F60" s="11">
        <v>1.98</v>
      </c>
      <c r="G60" s="11">
        <v>31.924499999999998</v>
      </c>
      <c r="H60" s="11">
        <v>18.882400000000001</v>
      </c>
      <c r="I60" s="11">
        <v>20.8504</v>
      </c>
      <c r="J60" s="11">
        <v>1</v>
      </c>
    </row>
    <row r="61" spans="1:10" x14ac:dyDescent="0.15">
      <c r="A61" s="14">
        <v>37953</v>
      </c>
      <c r="B61" s="11">
        <v>176.63239999999999</v>
      </c>
      <c r="C61" s="11">
        <v>15343.119699999999</v>
      </c>
      <c r="D61" s="11">
        <v>12763.68028</v>
      </c>
      <c r="E61" s="11">
        <v>1315.73</v>
      </c>
      <c r="F61" s="11">
        <v>1.98</v>
      </c>
      <c r="G61" s="11">
        <v>33.195099999999996</v>
      </c>
      <c r="H61" s="11">
        <v>19.139299999999999</v>
      </c>
      <c r="I61" s="11">
        <v>20.9407</v>
      </c>
      <c r="J61" s="11">
        <v>1</v>
      </c>
    </row>
    <row r="62" spans="1:10" x14ac:dyDescent="0.15">
      <c r="A62" s="14">
        <v>37986</v>
      </c>
      <c r="B62" s="11">
        <v>189.26050000000001</v>
      </c>
      <c r="C62" s="11">
        <v>15684.474899999999</v>
      </c>
      <c r="D62" s="11">
        <v>13432.57922</v>
      </c>
      <c r="E62" s="11">
        <v>1327.38</v>
      </c>
      <c r="F62" s="11">
        <v>1.98</v>
      </c>
      <c r="G62" s="11">
        <v>33.479100000000003</v>
      </c>
      <c r="H62" s="11">
        <v>17.902899999999999</v>
      </c>
      <c r="I62" s="11">
        <v>20.543600000000001</v>
      </c>
      <c r="J62" s="11">
        <v>1</v>
      </c>
    </row>
    <row r="63" spans="1:10" x14ac:dyDescent="0.15">
      <c r="A63" s="14">
        <v>38016</v>
      </c>
      <c r="B63" s="11">
        <v>201.10589999999999</v>
      </c>
      <c r="C63" s="11">
        <v>16547.808300000001</v>
      </c>
      <c r="D63" s="11">
        <v>13679.29911</v>
      </c>
      <c r="E63" s="11">
        <v>1338.69</v>
      </c>
      <c r="F63" s="11">
        <v>1.98</v>
      </c>
      <c r="G63" s="11">
        <v>35.498199999999997</v>
      </c>
      <c r="H63" s="11">
        <v>18.838999999999999</v>
      </c>
      <c r="I63" s="11">
        <v>20.797499999999999</v>
      </c>
      <c r="J63" s="11">
        <v>1</v>
      </c>
    </row>
    <row r="64" spans="1:10" x14ac:dyDescent="0.15">
      <c r="A64" s="14">
        <v>38044</v>
      </c>
      <c r="B64" s="11">
        <v>211.76560000000001</v>
      </c>
      <c r="C64" s="11">
        <v>17302.360799999999</v>
      </c>
      <c r="D64" s="11">
        <v>13869.60133</v>
      </c>
      <c r="E64" s="11">
        <v>1355.28</v>
      </c>
      <c r="F64" s="11">
        <v>1.98</v>
      </c>
      <c r="G64" s="11">
        <v>37.345500000000001</v>
      </c>
      <c r="H64" s="11">
        <v>19.707699999999999</v>
      </c>
      <c r="I64" s="11">
        <v>20.973500000000001</v>
      </c>
      <c r="J64" s="11">
        <v>1</v>
      </c>
    </row>
    <row r="65" spans="1:10" x14ac:dyDescent="0.15">
      <c r="A65" s="14">
        <v>38077</v>
      </c>
      <c r="B65" s="11">
        <v>220.2276</v>
      </c>
      <c r="C65" s="11">
        <v>15873.021500000001</v>
      </c>
      <c r="D65" s="11">
        <v>13660.52634</v>
      </c>
      <c r="E65" s="11">
        <v>1368</v>
      </c>
      <c r="F65" s="11">
        <v>1.98</v>
      </c>
      <c r="G65" s="11">
        <v>36.099699999999999</v>
      </c>
      <c r="H65" s="11">
        <v>17.979700000000001</v>
      </c>
      <c r="I65" s="11">
        <v>19.6111</v>
      </c>
      <c r="J65" s="11">
        <v>1</v>
      </c>
    </row>
    <row r="66" spans="1:10" x14ac:dyDescent="0.15">
      <c r="A66" s="14">
        <v>38107</v>
      </c>
      <c r="B66" s="11">
        <v>201.9572</v>
      </c>
      <c r="C66" s="11">
        <v>14970.9998</v>
      </c>
      <c r="D66" s="11">
        <v>13446.24</v>
      </c>
      <c r="E66" s="11">
        <v>1324</v>
      </c>
      <c r="F66" s="11">
        <v>1.98</v>
      </c>
      <c r="G66" s="11">
        <v>33.279299999999999</v>
      </c>
      <c r="H66" s="11">
        <v>16.975200000000001</v>
      </c>
      <c r="I66" s="11">
        <v>19.1434</v>
      </c>
      <c r="J66" s="11">
        <v>1</v>
      </c>
    </row>
    <row r="67" spans="1:10" x14ac:dyDescent="0.15">
      <c r="A67" s="14">
        <v>38138</v>
      </c>
      <c r="B67" s="11">
        <v>197.48990000000001</v>
      </c>
      <c r="C67" s="11">
        <v>15446.4908</v>
      </c>
      <c r="D67" s="11">
        <v>13630.43203</v>
      </c>
      <c r="E67" s="11">
        <v>1319.45</v>
      </c>
      <c r="F67" s="11">
        <v>1.98</v>
      </c>
      <c r="G67" s="11">
        <v>31.634900000000002</v>
      </c>
      <c r="H67" s="11">
        <v>17.374099999999999</v>
      </c>
      <c r="I67" s="11">
        <v>19.249700000000001</v>
      </c>
      <c r="J67" s="11">
        <v>1</v>
      </c>
    </row>
    <row r="68" spans="1:10" x14ac:dyDescent="0.15">
      <c r="A68" s="14">
        <v>38168</v>
      </c>
      <c r="B68" s="11">
        <v>178.97970000000001</v>
      </c>
      <c r="C68" s="11">
        <v>15566.672500000001</v>
      </c>
      <c r="D68" s="11">
        <v>13894.803389999999</v>
      </c>
      <c r="E68" s="11">
        <v>1324.75</v>
      </c>
      <c r="F68" s="11">
        <v>1.98</v>
      </c>
      <c r="G68" s="11">
        <v>24.824400000000001</v>
      </c>
      <c r="H68" s="11">
        <v>14.311500000000001</v>
      </c>
      <c r="I68" s="11">
        <v>18.831700000000001</v>
      </c>
      <c r="J68" s="11">
        <v>1.25</v>
      </c>
    </row>
    <row r="69" spans="1:10" x14ac:dyDescent="0.15">
      <c r="A69" s="14">
        <v>38198</v>
      </c>
      <c r="B69" s="11">
        <v>177.69800000000001</v>
      </c>
      <c r="C69" s="11">
        <v>15509.6849</v>
      </c>
      <c r="D69" s="11">
        <v>13435.73957</v>
      </c>
      <c r="E69" s="11">
        <v>1337.36</v>
      </c>
      <c r="F69" s="11">
        <v>1.98</v>
      </c>
      <c r="G69" s="11">
        <v>24.542200000000001</v>
      </c>
      <c r="H69" s="11">
        <v>14.254799999999999</v>
      </c>
      <c r="I69" s="11">
        <v>18.016500000000001</v>
      </c>
      <c r="J69" s="11">
        <v>1.25</v>
      </c>
    </row>
    <row r="70" spans="1:10" x14ac:dyDescent="0.15">
      <c r="A70" s="14">
        <v>38230</v>
      </c>
      <c r="B70" s="11">
        <v>172.10499999999999</v>
      </c>
      <c r="C70" s="11">
        <v>16348.7729</v>
      </c>
      <c r="D70" s="11">
        <v>13489.27144</v>
      </c>
      <c r="E70" s="11">
        <v>1365.02</v>
      </c>
      <c r="F70" s="11">
        <v>1.98</v>
      </c>
      <c r="G70" s="11">
        <v>23.696999999999999</v>
      </c>
      <c r="H70" s="11">
        <v>14.9015</v>
      </c>
      <c r="I70" s="11">
        <v>18.031700000000001</v>
      </c>
      <c r="J70" s="11">
        <v>1.5</v>
      </c>
    </row>
    <row r="71" spans="1:10" x14ac:dyDescent="0.15">
      <c r="A71" s="14">
        <v>38260</v>
      </c>
      <c r="B71" s="11">
        <v>179.29089999999999</v>
      </c>
      <c r="C71" s="11">
        <v>16778.643599999999</v>
      </c>
      <c r="D71" s="11">
        <v>13635.36822</v>
      </c>
      <c r="E71" s="11">
        <v>1368.53</v>
      </c>
      <c r="F71" s="11">
        <v>1.98</v>
      </c>
      <c r="G71" s="11">
        <v>23.419699999999999</v>
      </c>
      <c r="H71" s="11">
        <v>15.1708</v>
      </c>
      <c r="I71" s="11">
        <v>17.829999999999998</v>
      </c>
      <c r="J71" s="11">
        <v>1.75</v>
      </c>
    </row>
    <row r="72" spans="1:10" x14ac:dyDescent="0.15">
      <c r="A72" s="14">
        <v>38289</v>
      </c>
      <c r="B72" s="11">
        <v>169.56200000000001</v>
      </c>
      <c r="C72" s="11">
        <v>16730.9228</v>
      </c>
      <c r="D72" s="11">
        <v>13843.84671</v>
      </c>
      <c r="E72" s="11">
        <v>1379.38</v>
      </c>
      <c r="F72" s="11">
        <v>2.25</v>
      </c>
      <c r="G72" s="11">
        <v>22.008800000000001</v>
      </c>
      <c r="H72" s="11">
        <v>15.112399999999999</v>
      </c>
      <c r="I72" s="11">
        <v>17.8705</v>
      </c>
      <c r="J72" s="11">
        <v>1.75</v>
      </c>
    </row>
    <row r="73" spans="1:10" x14ac:dyDescent="0.15">
      <c r="A73" s="14">
        <v>38321</v>
      </c>
      <c r="B73" s="11">
        <v>172.16890000000001</v>
      </c>
      <c r="C73" s="11">
        <v>18111.354899999998</v>
      </c>
      <c r="D73" s="11">
        <v>14403.816419999999</v>
      </c>
      <c r="E73" s="11">
        <v>1360.85</v>
      </c>
      <c r="F73" s="11">
        <v>2.25</v>
      </c>
      <c r="G73" s="11">
        <v>22.3566</v>
      </c>
      <c r="H73" s="11">
        <v>16.219799999999999</v>
      </c>
      <c r="I73" s="11">
        <v>18.469799999999999</v>
      </c>
      <c r="J73" s="11">
        <v>2</v>
      </c>
    </row>
    <row r="74" spans="1:10" x14ac:dyDescent="0.15">
      <c r="A74" s="14">
        <v>38352</v>
      </c>
      <c r="B74" s="11">
        <v>162.6438</v>
      </c>
      <c r="C74" s="11">
        <v>18350.3253</v>
      </c>
      <c r="D74" s="11">
        <v>14893.95902</v>
      </c>
      <c r="E74" s="11">
        <v>1374.34</v>
      </c>
      <c r="F74" s="11">
        <v>2.25</v>
      </c>
      <c r="G74" s="11">
        <v>21.423200000000001</v>
      </c>
      <c r="H74" s="11">
        <v>14.519399999999999</v>
      </c>
      <c r="I74" s="11">
        <v>18.489100000000001</v>
      </c>
      <c r="J74" s="11">
        <v>2.25</v>
      </c>
    </row>
    <row r="75" spans="1:10" x14ac:dyDescent="0.15">
      <c r="A75" s="14">
        <v>38383</v>
      </c>
      <c r="B75" s="11">
        <v>153.05609999999999</v>
      </c>
      <c r="C75" s="11">
        <v>17633.647400000002</v>
      </c>
      <c r="D75" s="11">
        <v>14530.743060000001</v>
      </c>
      <c r="E75" s="11">
        <v>1384.37</v>
      </c>
      <c r="F75" s="11">
        <v>2.25</v>
      </c>
      <c r="G75" s="11">
        <v>20.103999999999999</v>
      </c>
      <c r="H75" s="11">
        <v>14.005000000000001</v>
      </c>
      <c r="I75" s="11">
        <v>17.9741</v>
      </c>
      <c r="J75" s="11">
        <v>2.25</v>
      </c>
    </row>
    <row r="76" spans="1:10" x14ac:dyDescent="0.15">
      <c r="A76" s="14">
        <v>38411</v>
      </c>
      <c r="B76" s="11">
        <v>167.71729999999999</v>
      </c>
      <c r="C76" s="11">
        <v>18246.7111</v>
      </c>
      <c r="D76" s="11">
        <v>14836.71047</v>
      </c>
      <c r="E76" s="11">
        <v>1373.07</v>
      </c>
      <c r="F76" s="11">
        <v>2.25</v>
      </c>
      <c r="G76" s="11">
        <v>22.021599999999999</v>
      </c>
      <c r="H76" s="11">
        <v>14.4857</v>
      </c>
      <c r="I76" s="11">
        <v>18.264900000000001</v>
      </c>
      <c r="J76" s="11">
        <v>2.5</v>
      </c>
    </row>
    <row r="77" spans="1:10" x14ac:dyDescent="0.15">
      <c r="A77" s="14">
        <v>38442</v>
      </c>
      <c r="B77" s="11">
        <v>151.70249999999999</v>
      </c>
      <c r="C77" s="11">
        <v>17505.643800000002</v>
      </c>
      <c r="D77" s="11">
        <v>14573.80517</v>
      </c>
      <c r="E77" s="11">
        <v>1368.6</v>
      </c>
      <c r="F77" s="11">
        <v>2.25</v>
      </c>
      <c r="G77" s="11">
        <v>19.276399999999999</v>
      </c>
      <c r="H77" s="11">
        <v>13.565099999999999</v>
      </c>
      <c r="I77" s="11">
        <v>17.596399999999999</v>
      </c>
      <c r="J77" s="11">
        <v>2.75</v>
      </c>
    </row>
    <row r="78" spans="1:10" x14ac:dyDescent="0.15">
      <c r="A78" s="14">
        <v>38471</v>
      </c>
      <c r="B78" s="11">
        <v>149.1028</v>
      </c>
      <c r="C78" s="11">
        <v>18043.569500000001</v>
      </c>
      <c r="D78" s="11">
        <v>14297.39824</v>
      </c>
      <c r="E78" s="11">
        <v>1392.66</v>
      </c>
      <c r="F78" s="11">
        <v>2.25</v>
      </c>
      <c r="G78" s="11">
        <v>18.695599999999999</v>
      </c>
      <c r="H78" s="11">
        <v>13.941700000000001</v>
      </c>
      <c r="I78" s="11">
        <v>17.144200000000001</v>
      </c>
      <c r="J78" s="11">
        <v>2.75</v>
      </c>
    </row>
    <row r="79" spans="1:10" x14ac:dyDescent="0.15">
      <c r="A79" s="14">
        <v>38503</v>
      </c>
      <c r="B79" s="11">
        <v>137.0607</v>
      </c>
      <c r="C79" s="11">
        <v>18249.7706</v>
      </c>
      <c r="D79" s="11">
        <v>14752.861849999999</v>
      </c>
      <c r="E79" s="11">
        <v>1409.67</v>
      </c>
      <c r="F79" s="11">
        <v>2.25</v>
      </c>
      <c r="G79" s="11">
        <v>17.232099999999999</v>
      </c>
      <c r="H79" s="11">
        <v>13.9346</v>
      </c>
      <c r="I79" s="11">
        <v>17.644500000000001</v>
      </c>
      <c r="J79" s="11">
        <v>3</v>
      </c>
    </row>
    <row r="80" spans="1:10" x14ac:dyDescent="0.15">
      <c r="A80" s="14">
        <v>38533</v>
      </c>
      <c r="B80" s="11">
        <v>141.21850000000001</v>
      </c>
      <c r="C80" s="11">
        <v>18715.897400000002</v>
      </c>
      <c r="D80" s="11">
        <v>14773.26641</v>
      </c>
      <c r="E80" s="11">
        <v>1418.31</v>
      </c>
      <c r="F80" s="11">
        <v>2.25</v>
      </c>
      <c r="G80" s="11">
        <v>17.831299999999999</v>
      </c>
      <c r="H80" s="11">
        <v>12.751300000000001</v>
      </c>
      <c r="I80" s="11">
        <v>17.3277</v>
      </c>
      <c r="J80" s="11">
        <v>3.25</v>
      </c>
    </row>
    <row r="81" spans="1:10" x14ac:dyDescent="0.15">
      <c r="A81" s="14">
        <v>38562</v>
      </c>
      <c r="B81" s="11">
        <v>145.0712</v>
      </c>
      <c r="C81" s="11">
        <v>19201.7755</v>
      </c>
      <c r="D81" s="11">
        <v>15006.44846</v>
      </c>
      <c r="E81" s="11">
        <v>1399.08</v>
      </c>
      <c r="F81" s="11">
        <v>2.25</v>
      </c>
      <c r="G81" s="11">
        <v>17.675899999999999</v>
      </c>
      <c r="H81" s="11">
        <v>13.337</v>
      </c>
      <c r="I81" s="11">
        <v>17.8613</v>
      </c>
      <c r="J81" s="11">
        <v>3.25</v>
      </c>
    </row>
    <row r="82" spans="1:10" x14ac:dyDescent="0.15">
      <c r="A82" s="14">
        <v>38595</v>
      </c>
      <c r="B82" s="11">
        <v>156.42869999999999</v>
      </c>
      <c r="C82" s="11">
        <v>19323.210599999999</v>
      </c>
      <c r="D82" s="11">
        <v>14858.8887</v>
      </c>
      <c r="E82" s="11">
        <v>1421.3</v>
      </c>
      <c r="F82" s="11">
        <v>2.25</v>
      </c>
      <c r="G82" s="11">
        <v>18.844799999999999</v>
      </c>
      <c r="H82" s="11">
        <v>13.3637</v>
      </c>
      <c r="I82" s="11">
        <v>17.551300000000001</v>
      </c>
      <c r="J82" s="11">
        <v>3.5</v>
      </c>
    </row>
    <row r="83" spans="1:10" x14ac:dyDescent="0.15">
      <c r="A83" s="14">
        <v>38625</v>
      </c>
      <c r="B83" s="11">
        <v>155.79400000000001</v>
      </c>
      <c r="C83" s="11">
        <v>20091.507099999999</v>
      </c>
      <c r="D83" s="11">
        <v>14964.810729999999</v>
      </c>
      <c r="E83" s="11">
        <v>1402.44</v>
      </c>
      <c r="F83" s="11">
        <v>2.25</v>
      </c>
      <c r="G83" s="11">
        <v>18.9008</v>
      </c>
      <c r="H83" s="11">
        <v>13.840199999999999</v>
      </c>
      <c r="I83" s="11">
        <v>17.3963</v>
      </c>
      <c r="J83" s="11">
        <v>3.75</v>
      </c>
    </row>
    <row r="84" spans="1:10" x14ac:dyDescent="0.15">
      <c r="A84" s="14">
        <v>38656</v>
      </c>
      <c r="B84" s="11">
        <v>147.4828</v>
      </c>
      <c r="C84" s="11">
        <v>18747.928</v>
      </c>
      <c r="D84" s="11">
        <v>14701.695589999999</v>
      </c>
      <c r="E84" s="11">
        <v>1391.47</v>
      </c>
      <c r="F84" s="11">
        <v>2.25</v>
      </c>
      <c r="G84" s="11">
        <v>17.800699999999999</v>
      </c>
      <c r="H84" s="11">
        <v>12.9139</v>
      </c>
      <c r="I84" s="11">
        <v>16.839400000000001</v>
      </c>
      <c r="J84" s="11">
        <v>3.75</v>
      </c>
    </row>
    <row r="85" spans="1:10" x14ac:dyDescent="0.15">
      <c r="A85" s="14">
        <v>38686</v>
      </c>
      <c r="B85" s="11">
        <v>148.46680000000001</v>
      </c>
      <c r="C85" s="11">
        <v>19532.5206</v>
      </c>
      <c r="D85" s="11">
        <v>15250.00963</v>
      </c>
      <c r="E85" s="11">
        <v>1398.22</v>
      </c>
      <c r="F85" s="11">
        <v>2.25</v>
      </c>
      <c r="G85" s="11">
        <v>17.7029</v>
      </c>
      <c r="H85" s="11">
        <v>13.425599999999999</v>
      </c>
      <c r="I85" s="11">
        <v>17.414200000000001</v>
      </c>
      <c r="J85" s="11">
        <v>4</v>
      </c>
    </row>
    <row r="86" spans="1:10" x14ac:dyDescent="0.15">
      <c r="A86" s="14">
        <v>38716</v>
      </c>
      <c r="B86" s="11">
        <v>157.09</v>
      </c>
      <c r="C86" s="11">
        <v>19445.0461</v>
      </c>
      <c r="D86" s="11">
        <v>15236.061460000001</v>
      </c>
      <c r="E86" s="11">
        <v>1412.71</v>
      </c>
      <c r="F86" s="11">
        <v>2.25</v>
      </c>
      <c r="G86" s="11">
        <v>19.090599999999998</v>
      </c>
      <c r="H86" s="11">
        <v>11.658300000000001</v>
      </c>
      <c r="I86" s="11">
        <v>16.950099999999999</v>
      </c>
      <c r="J86" s="11">
        <v>4.25</v>
      </c>
    </row>
    <row r="87" spans="1:10" x14ac:dyDescent="0.15">
      <c r="A87" s="14">
        <v>38748</v>
      </c>
      <c r="B87" s="11">
        <v>170.3878</v>
      </c>
      <c r="C87" s="11">
        <v>20561.099399999999</v>
      </c>
      <c r="D87" s="11">
        <v>15622.808429999999</v>
      </c>
      <c r="E87" s="11">
        <v>1408.5</v>
      </c>
      <c r="F87" s="11">
        <v>2.25</v>
      </c>
      <c r="G87" s="11">
        <v>20.2119</v>
      </c>
      <c r="H87" s="11">
        <v>12.3537</v>
      </c>
      <c r="I87" s="11">
        <v>17.281600000000001</v>
      </c>
      <c r="J87" s="11">
        <v>4.5</v>
      </c>
    </row>
    <row r="88" spans="1:10" x14ac:dyDescent="0.15">
      <c r="A88" s="14">
        <v>38776</v>
      </c>
      <c r="B88" s="11">
        <v>176.4342</v>
      </c>
      <c r="C88" s="11">
        <v>20720.1751</v>
      </c>
      <c r="D88" s="11">
        <v>15623.62016</v>
      </c>
      <c r="E88" s="11">
        <v>1410.55</v>
      </c>
      <c r="F88" s="11">
        <v>2.25</v>
      </c>
      <c r="G88" s="11">
        <v>20.8614</v>
      </c>
      <c r="H88" s="11">
        <v>12.4917</v>
      </c>
      <c r="I88" s="11">
        <v>17.239100000000001</v>
      </c>
      <c r="J88" s="11">
        <v>4.5</v>
      </c>
    </row>
    <row r="89" spans="1:10" x14ac:dyDescent="0.15">
      <c r="A89" s="14">
        <v>38807</v>
      </c>
      <c r="B89" s="11">
        <v>177.00229999999999</v>
      </c>
      <c r="C89" s="11">
        <v>20662.027999999998</v>
      </c>
      <c r="D89" s="11">
        <v>15772.83885</v>
      </c>
      <c r="E89" s="11">
        <v>1395.33</v>
      </c>
      <c r="F89" s="11">
        <v>2.25</v>
      </c>
      <c r="G89" s="11">
        <v>20.968299999999999</v>
      </c>
      <c r="H89" s="11">
        <v>12.2608</v>
      </c>
      <c r="I89" s="11">
        <v>16.945</v>
      </c>
      <c r="J89" s="11">
        <v>4.75</v>
      </c>
    </row>
    <row r="90" spans="1:10" x14ac:dyDescent="0.15">
      <c r="A90" s="14">
        <v>38835</v>
      </c>
      <c r="B90" s="11">
        <v>196.9023</v>
      </c>
      <c r="C90" s="11">
        <v>21805.332600000002</v>
      </c>
      <c r="D90" s="11">
        <v>15978.257100000001</v>
      </c>
      <c r="E90" s="11">
        <v>1389.58</v>
      </c>
      <c r="F90" s="11">
        <v>2.25</v>
      </c>
      <c r="G90" s="11">
        <v>23.0763</v>
      </c>
      <c r="H90" s="11">
        <v>12.903499999999999</v>
      </c>
      <c r="I90" s="11">
        <v>17.1418</v>
      </c>
      <c r="J90" s="11">
        <v>4.75</v>
      </c>
    </row>
    <row r="91" spans="1:10" x14ac:dyDescent="0.15">
      <c r="A91" s="14">
        <v>38868</v>
      </c>
      <c r="B91" s="11">
        <v>225.02359999999999</v>
      </c>
      <c r="C91" s="11">
        <v>21039.524099999999</v>
      </c>
      <c r="D91" s="11">
        <v>15525.159159999999</v>
      </c>
      <c r="E91" s="11">
        <v>1390.04</v>
      </c>
      <c r="F91" s="11">
        <v>2.25</v>
      </c>
      <c r="G91" s="11">
        <v>25.6633</v>
      </c>
      <c r="H91" s="11">
        <v>12.2956</v>
      </c>
      <c r="I91" s="11">
        <v>16.5229</v>
      </c>
      <c r="J91" s="11">
        <v>5</v>
      </c>
    </row>
    <row r="92" spans="1:10" x14ac:dyDescent="0.15">
      <c r="A92" s="14">
        <v>38898</v>
      </c>
      <c r="B92" s="11">
        <v>231.98779999999999</v>
      </c>
      <c r="C92" s="11">
        <v>21461.537</v>
      </c>
      <c r="D92" s="11">
        <v>15501.219510000001</v>
      </c>
      <c r="E92" s="11">
        <v>1394.47</v>
      </c>
      <c r="F92" s="11">
        <v>2.25</v>
      </c>
      <c r="G92" s="11">
        <v>25.245000000000001</v>
      </c>
      <c r="H92" s="11">
        <v>11.889699999999999</v>
      </c>
      <c r="I92" s="11">
        <v>16.008400000000002</v>
      </c>
      <c r="J92" s="11">
        <v>5.25</v>
      </c>
    </row>
    <row r="93" spans="1:10" x14ac:dyDescent="0.15">
      <c r="A93" s="14">
        <v>38929</v>
      </c>
      <c r="B93" s="11">
        <v>224.89349999999999</v>
      </c>
      <c r="C93" s="11">
        <v>22312.049200000001</v>
      </c>
      <c r="D93" s="11">
        <v>15547.479149999999</v>
      </c>
      <c r="E93" s="11">
        <v>1411.74</v>
      </c>
      <c r="F93" s="11">
        <v>2.25</v>
      </c>
      <c r="G93" s="11">
        <v>23.682700000000001</v>
      </c>
      <c r="H93" s="11">
        <v>12.4298</v>
      </c>
      <c r="I93" s="11">
        <v>16.041</v>
      </c>
      <c r="J93" s="11">
        <v>5.25</v>
      </c>
    </row>
    <row r="94" spans="1:10" x14ac:dyDescent="0.15">
      <c r="A94" s="14">
        <v>38960</v>
      </c>
      <c r="B94" s="11">
        <v>231.93109999999999</v>
      </c>
      <c r="C94" s="11">
        <v>22871.5857</v>
      </c>
      <c r="D94" s="11">
        <v>15884.842269999999</v>
      </c>
      <c r="E94" s="11">
        <v>1432.46</v>
      </c>
      <c r="F94" s="11">
        <v>2.52</v>
      </c>
      <c r="G94" s="11">
        <v>23.740200000000002</v>
      </c>
      <c r="H94" s="11">
        <v>12.731999999999999</v>
      </c>
      <c r="I94" s="11">
        <v>16.339099999999998</v>
      </c>
      <c r="J94" s="11">
        <v>5.25</v>
      </c>
    </row>
    <row r="95" spans="1:10" x14ac:dyDescent="0.15">
      <c r="A95" s="14">
        <v>38989</v>
      </c>
      <c r="B95" s="11">
        <v>246.89060000000001</v>
      </c>
      <c r="C95" s="11">
        <v>23021.608499999998</v>
      </c>
      <c r="D95" s="11">
        <v>16194.623540000001</v>
      </c>
      <c r="E95" s="11">
        <v>1445.76</v>
      </c>
      <c r="F95" s="11">
        <v>2.52</v>
      </c>
      <c r="G95" s="11">
        <v>23.334099999999999</v>
      </c>
      <c r="H95" s="11">
        <v>13.0253</v>
      </c>
      <c r="I95" s="11">
        <v>15.989800000000001</v>
      </c>
      <c r="J95" s="11">
        <v>5.25</v>
      </c>
    </row>
    <row r="96" spans="1:10" x14ac:dyDescent="0.15">
      <c r="A96" s="14">
        <v>39021</v>
      </c>
      <c r="B96" s="11">
        <v>259.77519999999998</v>
      </c>
      <c r="C96" s="11">
        <v>24030.0707</v>
      </c>
      <c r="D96" s="11">
        <v>16669.237870000001</v>
      </c>
      <c r="E96" s="11">
        <v>1453.1</v>
      </c>
      <c r="F96" s="11">
        <v>2.52</v>
      </c>
      <c r="G96" s="11">
        <v>23.745999999999999</v>
      </c>
      <c r="H96" s="11">
        <v>13.6379</v>
      </c>
      <c r="I96" s="11">
        <v>16.459700000000002</v>
      </c>
      <c r="J96" s="11">
        <v>5.25</v>
      </c>
    </row>
    <row r="97" spans="1:10" x14ac:dyDescent="0.15">
      <c r="A97" s="14">
        <v>39051</v>
      </c>
      <c r="B97" s="11">
        <v>298.43329999999997</v>
      </c>
      <c r="C97" s="11">
        <v>24803.2562</v>
      </c>
      <c r="D97" s="11">
        <v>16887.90956</v>
      </c>
      <c r="E97" s="11">
        <v>1468.28</v>
      </c>
      <c r="F97" s="11">
        <v>2.52</v>
      </c>
      <c r="G97" s="11">
        <v>25.7636</v>
      </c>
      <c r="H97" s="11">
        <v>14.0626</v>
      </c>
      <c r="I97" s="11">
        <v>16.7379</v>
      </c>
      <c r="J97" s="11">
        <v>5.25</v>
      </c>
    </row>
    <row r="98" spans="1:10" x14ac:dyDescent="0.15">
      <c r="A98" s="14">
        <v>39080</v>
      </c>
      <c r="B98" s="11">
        <v>381.82569999999998</v>
      </c>
      <c r="C98" s="11">
        <v>26049.026099999999</v>
      </c>
      <c r="D98" s="11">
        <v>17062.939849999999</v>
      </c>
      <c r="E98" s="11">
        <v>1456.21</v>
      </c>
      <c r="F98" s="11">
        <v>2.52</v>
      </c>
      <c r="G98" s="11">
        <v>27.667899999999999</v>
      </c>
      <c r="H98" s="11">
        <v>15.1379</v>
      </c>
      <c r="I98" s="11">
        <v>16.588899999999999</v>
      </c>
      <c r="J98" s="11">
        <v>5.25</v>
      </c>
    </row>
    <row r="99" spans="1:10" x14ac:dyDescent="0.15">
      <c r="A99" s="14">
        <v>39113</v>
      </c>
      <c r="B99" s="11">
        <v>399.21730000000002</v>
      </c>
      <c r="C99" s="11">
        <v>26032.004199999999</v>
      </c>
      <c r="D99" s="11">
        <v>17252.862959999999</v>
      </c>
      <c r="E99" s="11">
        <v>1453.89</v>
      </c>
      <c r="F99" s="11">
        <v>2.52</v>
      </c>
      <c r="G99" s="11">
        <v>30.374199999999998</v>
      </c>
      <c r="H99" s="11">
        <v>15.2074</v>
      </c>
      <c r="I99" s="11">
        <v>16.79</v>
      </c>
      <c r="J99" s="11">
        <v>5.25</v>
      </c>
    </row>
    <row r="100" spans="1:10" x14ac:dyDescent="0.15">
      <c r="A100" s="14">
        <v>39141</v>
      </c>
      <c r="B100" s="11">
        <v>414.59890000000001</v>
      </c>
      <c r="C100" s="11">
        <v>25325.390500000001</v>
      </c>
      <c r="D100" s="11">
        <v>16841.656050000001</v>
      </c>
      <c r="E100" s="11">
        <v>1478</v>
      </c>
      <c r="F100" s="11">
        <v>2.52</v>
      </c>
      <c r="G100" s="11">
        <v>31.3249</v>
      </c>
      <c r="H100" s="11">
        <v>14.8911</v>
      </c>
      <c r="I100" s="11">
        <v>16.3521</v>
      </c>
      <c r="J100" s="11">
        <v>5.25</v>
      </c>
    </row>
    <row r="101" spans="1:10" x14ac:dyDescent="0.15">
      <c r="A101" s="14">
        <v>39171</v>
      </c>
      <c r="B101" s="11">
        <v>459.06330000000003</v>
      </c>
      <c r="C101" s="11">
        <v>25597.0648</v>
      </c>
      <c r="D101" s="11">
        <v>16998.127120000001</v>
      </c>
      <c r="E101" s="11">
        <v>1477.28</v>
      </c>
      <c r="F101" s="11">
        <v>2.79</v>
      </c>
      <c r="G101" s="11">
        <v>31.938500000000001</v>
      </c>
      <c r="H101" s="11">
        <v>15.3287</v>
      </c>
      <c r="I101" s="11">
        <v>16.260200000000001</v>
      </c>
      <c r="J101" s="11">
        <v>5.25</v>
      </c>
    </row>
    <row r="102" spans="1:10" x14ac:dyDescent="0.15">
      <c r="A102" s="14">
        <v>39202</v>
      </c>
      <c r="B102" s="11">
        <v>555.17370000000005</v>
      </c>
      <c r="C102" s="11">
        <v>26227.161</v>
      </c>
      <c r="D102" s="11">
        <v>17712.005669999999</v>
      </c>
      <c r="E102" s="11">
        <v>1484.89</v>
      </c>
      <c r="F102" s="11">
        <v>2.79</v>
      </c>
      <c r="G102" s="11">
        <v>39.653599999999997</v>
      </c>
      <c r="H102" s="11">
        <v>15.736700000000001</v>
      </c>
      <c r="I102" s="11">
        <v>16.9377</v>
      </c>
      <c r="J102" s="11">
        <v>5.25</v>
      </c>
    </row>
    <row r="103" spans="1:10" x14ac:dyDescent="0.15">
      <c r="A103" s="14">
        <v>39233</v>
      </c>
      <c r="B103" s="11">
        <v>598.98450000000003</v>
      </c>
      <c r="C103" s="11">
        <v>26731.8478</v>
      </c>
      <c r="D103" s="11">
        <v>18193.58425</v>
      </c>
      <c r="E103" s="11">
        <v>1471.56</v>
      </c>
      <c r="F103" s="11">
        <v>3.06</v>
      </c>
      <c r="G103" s="11">
        <v>41.237000000000002</v>
      </c>
      <c r="H103" s="11">
        <v>15.984400000000001</v>
      </c>
      <c r="I103" s="11">
        <v>17.482099999999999</v>
      </c>
      <c r="J103" s="11">
        <v>5.25</v>
      </c>
    </row>
    <row r="104" spans="1:10" x14ac:dyDescent="0.15">
      <c r="A104" s="14">
        <v>39262</v>
      </c>
      <c r="B104" s="11">
        <v>561.34929999999997</v>
      </c>
      <c r="C104" s="11">
        <v>28058.037</v>
      </c>
      <c r="D104" s="11">
        <v>17801.54206</v>
      </c>
      <c r="E104" s="11">
        <v>1470.92</v>
      </c>
      <c r="F104" s="11">
        <v>3.06</v>
      </c>
      <c r="G104" s="11">
        <v>32.941699999999997</v>
      </c>
      <c r="H104" s="11">
        <v>14.964499999999999</v>
      </c>
      <c r="I104" s="11">
        <v>16.766400000000001</v>
      </c>
      <c r="J104" s="11">
        <v>5.25</v>
      </c>
    </row>
    <row r="105" spans="1:10" x14ac:dyDescent="0.15">
      <c r="A105" s="14">
        <v>39294</v>
      </c>
      <c r="B105" s="11">
        <v>661.68740000000003</v>
      </c>
      <c r="C105" s="11">
        <v>29696.753400000001</v>
      </c>
      <c r="D105" s="11">
        <v>17157.165300000001</v>
      </c>
      <c r="E105" s="11">
        <v>1495.31</v>
      </c>
      <c r="F105" s="11">
        <v>3.33</v>
      </c>
      <c r="G105" s="11">
        <v>38.392099999999999</v>
      </c>
      <c r="H105" s="11">
        <v>15.925800000000001</v>
      </c>
      <c r="I105" s="11">
        <v>16.2043</v>
      </c>
      <c r="J105" s="11">
        <v>5.25</v>
      </c>
    </row>
    <row r="106" spans="1:10" x14ac:dyDescent="0.15">
      <c r="A106" s="14">
        <v>39325</v>
      </c>
      <c r="B106" s="11">
        <v>775.32169999999996</v>
      </c>
      <c r="C106" s="11">
        <v>30799.8279</v>
      </c>
      <c r="D106" s="11">
        <v>17351.342130000001</v>
      </c>
      <c r="E106" s="11">
        <v>1518.75</v>
      </c>
      <c r="F106" s="11">
        <v>3.6</v>
      </c>
      <c r="G106" s="11">
        <v>43.627699999999997</v>
      </c>
      <c r="H106" s="11">
        <v>16.4787</v>
      </c>
      <c r="I106" s="11">
        <v>16.409300000000002</v>
      </c>
      <c r="J106" s="11">
        <v>5.25</v>
      </c>
    </row>
    <row r="107" spans="1:10" x14ac:dyDescent="0.15">
      <c r="A107" s="14">
        <v>39353</v>
      </c>
      <c r="B107" s="11">
        <v>829.36620000000005</v>
      </c>
      <c r="C107" s="11">
        <v>34991.289700000001</v>
      </c>
      <c r="D107" s="11">
        <v>17907.45289</v>
      </c>
      <c r="E107" s="11">
        <v>1526.94</v>
      </c>
      <c r="F107" s="11">
        <v>3.87</v>
      </c>
      <c r="G107" s="11">
        <v>44.103999999999999</v>
      </c>
      <c r="H107" s="11">
        <v>18.7532</v>
      </c>
      <c r="I107" s="11">
        <v>17.0855</v>
      </c>
      <c r="J107" s="11">
        <v>4.75</v>
      </c>
    </row>
    <row r="108" spans="1:10" x14ac:dyDescent="0.15">
      <c r="A108" s="14">
        <v>39386</v>
      </c>
      <c r="B108" s="11">
        <v>894.56690000000003</v>
      </c>
      <c r="C108" s="11">
        <v>40293.864800000003</v>
      </c>
      <c r="D108" s="11">
        <v>18090.26542</v>
      </c>
      <c r="E108" s="11">
        <v>1538.95</v>
      </c>
      <c r="F108" s="11">
        <v>3.87</v>
      </c>
      <c r="G108" s="11">
        <v>47.842500000000001</v>
      </c>
      <c r="H108" s="11">
        <v>21.690200000000001</v>
      </c>
      <c r="I108" s="11">
        <v>17.314599999999999</v>
      </c>
      <c r="J108" s="11">
        <v>4.5</v>
      </c>
    </row>
    <row r="109" spans="1:10" x14ac:dyDescent="0.15">
      <c r="A109" s="14">
        <v>39416</v>
      </c>
      <c r="B109" s="11">
        <v>739.45209999999997</v>
      </c>
      <c r="C109" s="11">
        <v>36373.029000000002</v>
      </c>
      <c r="D109" s="11">
        <v>17156.316299999999</v>
      </c>
      <c r="E109" s="11">
        <v>1586.18</v>
      </c>
      <c r="F109" s="11">
        <v>3.87</v>
      </c>
      <c r="G109" s="11">
        <v>41.157699999999998</v>
      </c>
      <c r="H109" s="11">
        <v>19.759499999999999</v>
      </c>
      <c r="I109" s="11">
        <v>16.685400000000001</v>
      </c>
      <c r="J109" s="11">
        <v>4.5</v>
      </c>
    </row>
    <row r="110" spans="1:10" x14ac:dyDescent="0.15">
      <c r="A110" s="14">
        <v>39447</v>
      </c>
      <c r="B110" s="11">
        <v>807.73360000000002</v>
      </c>
      <c r="C110" s="11">
        <v>34826.614800000003</v>
      </c>
      <c r="D110" s="11">
        <v>16828.805530000001</v>
      </c>
      <c r="E110" s="11">
        <v>1587.45</v>
      </c>
      <c r="F110" s="11">
        <v>4.1399999999999997</v>
      </c>
      <c r="G110" s="11">
        <v>39.645000000000003</v>
      </c>
      <c r="H110" s="11">
        <v>16.848300000000002</v>
      </c>
      <c r="I110" s="11">
        <v>18.2407</v>
      </c>
      <c r="J110" s="11">
        <v>4.25</v>
      </c>
    </row>
    <row r="111" spans="1:10" x14ac:dyDescent="0.15">
      <c r="A111" s="14">
        <v>39478</v>
      </c>
      <c r="B111" s="11">
        <v>684.37980000000005</v>
      </c>
      <c r="C111" s="11">
        <v>28915.394899999999</v>
      </c>
      <c r="D111" s="11">
        <v>15569.431399999999</v>
      </c>
      <c r="E111" s="11">
        <v>1627.75</v>
      </c>
      <c r="F111" s="11">
        <v>4.1399999999999997</v>
      </c>
      <c r="G111" s="11">
        <v>33.145600000000002</v>
      </c>
      <c r="H111" s="11">
        <v>14.442500000000001</v>
      </c>
      <c r="I111" s="11">
        <v>17.085799999999999</v>
      </c>
      <c r="J111" s="11">
        <v>3</v>
      </c>
    </row>
    <row r="112" spans="1:10" x14ac:dyDescent="0.15">
      <c r="A112" s="14">
        <v>39507</v>
      </c>
      <c r="B112" s="11">
        <v>685.65319999999997</v>
      </c>
      <c r="C112" s="11">
        <v>29770.687699999999</v>
      </c>
      <c r="D112" s="11">
        <v>14916.19346</v>
      </c>
      <c r="E112" s="11">
        <v>1646.3</v>
      </c>
      <c r="F112" s="11">
        <v>4.1399999999999997</v>
      </c>
      <c r="G112" s="11">
        <v>32.902099999999997</v>
      </c>
      <c r="H112" s="11">
        <v>14.7807</v>
      </c>
      <c r="I112" s="11">
        <v>16.559799999999999</v>
      </c>
      <c r="J112" s="11">
        <v>3</v>
      </c>
    </row>
    <row r="113" spans="1:10" x14ac:dyDescent="0.15">
      <c r="A113" s="14">
        <v>39538</v>
      </c>
      <c r="B113" s="11">
        <v>555.35130000000004</v>
      </c>
      <c r="C113" s="11">
        <v>27701.7958</v>
      </c>
      <c r="D113" s="11">
        <v>14643.98702</v>
      </c>
      <c r="E113" s="11">
        <v>1657.72</v>
      </c>
      <c r="F113" s="11">
        <v>4.1399999999999997</v>
      </c>
      <c r="G113" s="11">
        <v>25.5458</v>
      </c>
      <c r="H113" s="11">
        <v>14.049099999999999</v>
      </c>
      <c r="I113" s="11">
        <v>17.579699999999999</v>
      </c>
      <c r="J113" s="11">
        <v>2.25</v>
      </c>
    </row>
    <row r="114" spans="1:10" x14ac:dyDescent="0.15">
      <c r="A114" s="14">
        <v>39568</v>
      </c>
      <c r="B114" s="11">
        <v>592.95489999999995</v>
      </c>
      <c r="C114" s="11">
        <v>31142.077499999999</v>
      </c>
      <c r="D114" s="11">
        <v>15303.540360000001</v>
      </c>
      <c r="E114" s="11">
        <v>1629.23</v>
      </c>
      <c r="F114" s="11">
        <v>4.1399999999999997</v>
      </c>
      <c r="G114" s="11">
        <v>27.011700000000001</v>
      </c>
      <c r="H114" s="11">
        <v>15.8505</v>
      </c>
      <c r="I114" s="11">
        <v>18.380600000000001</v>
      </c>
      <c r="J114" s="11">
        <v>2</v>
      </c>
    </row>
    <row r="115" spans="1:10" x14ac:dyDescent="0.15">
      <c r="A115" s="14">
        <v>39598</v>
      </c>
      <c r="B115" s="11">
        <v>556.29449999999997</v>
      </c>
      <c r="C115" s="11">
        <v>29642.392400000001</v>
      </c>
      <c r="D115" s="11">
        <v>15401.48561</v>
      </c>
      <c r="E115" s="11">
        <v>1610.21</v>
      </c>
      <c r="F115" s="11">
        <v>4.1399999999999997</v>
      </c>
      <c r="G115" s="11">
        <v>25.760200000000001</v>
      </c>
      <c r="H115" s="11">
        <v>15.0824</v>
      </c>
      <c r="I115" s="11">
        <v>18.7624</v>
      </c>
      <c r="J115" s="11">
        <v>2</v>
      </c>
    </row>
    <row r="116" spans="1:10" x14ac:dyDescent="0.15">
      <c r="A116" s="14">
        <v>39629</v>
      </c>
      <c r="B116" s="11">
        <v>452.21300000000002</v>
      </c>
      <c r="C116" s="11">
        <v>26493.856299999999</v>
      </c>
      <c r="D116" s="11">
        <v>13924.311680000001</v>
      </c>
      <c r="E116" s="11">
        <v>1622.86</v>
      </c>
      <c r="F116" s="11">
        <v>4.1399999999999997</v>
      </c>
      <c r="G116" s="11">
        <v>20.2178</v>
      </c>
      <c r="H116" s="11">
        <v>13.9536</v>
      </c>
      <c r="I116" s="11">
        <v>18.623899999999999</v>
      </c>
      <c r="J116" s="11">
        <v>2</v>
      </c>
    </row>
    <row r="117" spans="1:10" x14ac:dyDescent="0.15">
      <c r="A117" s="14">
        <v>39660</v>
      </c>
      <c r="B117" s="11">
        <v>460.93380000000002</v>
      </c>
      <c r="C117" s="11">
        <v>27143.491399999999</v>
      </c>
      <c r="D117" s="11">
        <v>13760.92973</v>
      </c>
      <c r="E117" s="11">
        <v>1629.72</v>
      </c>
      <c r="F117" s="11">
        <v>4.1399999999999997</v>
      </c>
      <c r="G117" s="11">
        <v>20.585899999999999</v>
      </c>
      <c r="H117" s="11">
        <v>14.341100000000001</v>
      </c>
      <c r="I117" s="11">
        <v>18.677900000000001</v>
      </c>
      <c r="J117" s="11">
        <v>2</v>
      </c>
    </row>
    <row r="118" spans="1:10" x14ac:dyDescent="0.15">
      <c r="A118" s="14">
        <v>39689</v>
      </c>
      <c r="B118" s="11">
        <v>397.80450000000002</v>
      </c>
      <c r="C118" s="11">
        <v>25475.321800000002</v>
      </c>
      <c r="D118" s="11">
        <v>13973.26311</v>
      </c>
      <c r="E118" s="11">
        <v>1650.08</v>
      </c>
      <c r="F118" s="11">
        <v>4.1399999999999997</v>
      </c>
      <c r="G118" s="11">
        <v>17.523900000000001</v>
      </c>
      <c r="H118" s="11">
        <v>13.3756</v>
      </c>
      <c r="I118" s="11">
        <v>19.2409</v>
      </c>
      <c r="J118" s="11">
        <v>2</v>
      </c>
    </row>
    <row r="119" spans="1:10" x14ac:dyDescent="0.15">
      <c r="A119" s="14">
        <v>39721</v>
      </c>
      <c r="B119" s="11">
        <v>380.93560000000002</v>
      </c>
      <c r="C119" s="11">
        <v>21847.3956</v>
      </c>
      <c r="D119" s="11">
        <v>12743.404549999999</v>
      </c>
      <c r="E119" s="11">
        <v>1660.18</v>
      </c>
      <c r="F119" s="11">
        <v>4.1399999999999997</v>
      </c>
      <c r="G119" s="11">
        <v>17.268599999999999</v>
      </c>
      <c r="H119" s="11">
        <v>11.4918</v>
      </c>
      <c r="I119" s="11">
        <v>18.0579</v>
      </c>
      <c r="J119" s="11">
        <v>2</v>
      </c>
    </row>
    <row r="120" spans="1:10" x14ac:dyDescent="0.15">
      <c r="A120" s="14">
        <v>39752</v>
      </c>
      <c r="B120" s="11">
        <v>287.51119999999997</v>
      </c>
      <c r="C120" s="11">
        <v>16965.3685</v>
      </c>
      <c r="D120" s="11">
        <v>10593.11335</v>
      </c>
      <c r="E120" s="11">
        <v>1658.35</v>
      </c>
      <c r="F120" s="11">
        <v>3.6</v>
      </c>
      <c r="G120" s="11">
        <v>12.9902</v>
      </c>
      <c r="H120" s="11">
        <v>8.9219000000000008</v>
      </c>
      <c r="I120" s="11">
        <v>15.202500000000001</v>
      </c>
      <c r="J120" s="11">
        <v>1</v>
      </c>
    </row>
    <row r="121" spans="1:10" x14ac:dyDescent="0.15">
      <c r="A121" s="14">
        <v>39780</v>
      </c>
      <c r="B121" s="11">
        <v>311.0231</v>
      </c>
      <c r="C121" s="11">
        <v>17006.002400000001</v>
      </c>
      <c r="D121" s="11">
        <v>9839.3313099999996</v>
      </c>
      <c r="E121" s="11">
        <v>1746.36</v>
      </c>
      <c r="F121" s="11">
        <v>2.52</v>
      </c>
      <c r="G121" s="11">
        <v>14.270799999999999</v>
      </c>
      <c r="H121" s="11">
        <v>8.8795999999999999</v>
      </c>
      <c r="I121" s="11">
        <v>14.2088</v>
      </c>
      <c r="J121" s="11">
        <v>1</v>
      </c>
    </row>
    <row r="122" spans="1:10" x14ac:dyDescent="0.15">
      <c r="A122" s="14">
        <v>39813</v>
      </c>
      <c r="B122" s="11">
        <v>303.4896</v>
      </c>
      <c r="C122" s="11">
        <v>17575.538400000001</v>
      </c>
      <c r="D122" s="11">
        <v>9917.2876899999992</v>
      </c>
      <c r="E122" s="11">
        <v>1805.52</v>
      </c>
      <c r="F122" s="11">
        <v>2.25</v>
      </c>
      <c r="G122" s="11">
        <v>17.2959</v>
      </c>
      <c r="H122" s="11">
        <v>12.3741</v>
      </c>
      <c r="I122" s="11">
        <v>16.7895</v>
      </c>
      <c r="J122" s="11">
        <v>0.125</v>
      </c>
    </row>
    <row r="123" spans="1:10" x14ac:dyDescent="0.15">
      <c r="A123" s="14">
        <v>39843</v>
      </c>
      <c r="B123" s="11">
        <v>330.7826</v>
      </c>
      <c r="C123" s="11">
        <v>16260.514499999999</v>
      </c>
      <c r="D123" s="11">
        <v>9109.3367099999996</v>
      </c>
      <c r="E123" s="11">
        <v>1752.87</v>
      </c>
      <c r="F123" s="11">
        <v>2.25</v>
      </c>
      <c r="G123" s="11">
        <v>18.914300000000001</v>
      </c>
      <c r="H123" s="11">
        <v>11.414300000000001</v>
      </c>
      <c r="I123" s="11">
        <v>13.5944</v>
      </c>
      <c r="J123" s="11">
        <v>0.125</v>
      </c>
    </row>
    <row r="124" spans="1:10" x14ac:dyDescent="0.15">
      <c r="A124" s="14">
        <v>39871</v>
      </c>
      <c r="B124" s="11">
        <v>346.44139999999999</v>
      </c>
      <c r="C124" s="11">
        <v>15674.2435</v>
      </c>
      <c r="D124" s="11">
        <v>8131.4278299999996</v>
      </c>
      <c r="E124" s="11">
        <v>1743.65</v>
      </c>
      <c r="F124" s="11">
        <v>2.25</v>
      </c>
      <c r="G124" s="11">
        <v>20.061499999999999</v>
      </c>
      <c r="H124" s="11">
        <v>11.0199</v>
      </c>
      <c r="I124" s="11">
        <v>12.1214</v>
      </c>
      <c r="J124" s="11">
        <v>0.125</v>
      </c>
    </row>
    <row r="125" spans="1:10" x14ac:dyDescent="0.15">
      <c r="A125" s="14">
        <v>39903</v>
      </c>
      <c r="B125" s="11">
        <v>395.09719999999999</v>
      </c>
      <c r="C125" s="11">
        <v>16680.552</v>
      </c>
      <c r="D125" s="11">
        <v>8835.6876300000004</v>
      </c>
      <c r="E125" s="11">
        <v>1781.64</v>
      </c>
      <c r="F125" s="11">
        <v>2.25</v>
      </c>
      <c r="G125" s="11">
        <v>24.552099999999999</v>
      </c>
      <c r="H125" s="11">
        <v>11.866899999999999</v>
      </c>
      <c r="I125" s="11">
        <v>14.4559</v>
      </c>
      <c r="J125" s="11">
        <v>0.125</v>
      </c>
    </row>
    <row r="126" spans="1:10" x14ac:dyDescent="0.15">
      <c r="A126" s="14">
        <v>39933</v>
      </c>
      <c r="B126" s="11">
        <v>413.2244</v>
      </c>
      <c r="C126" s="11">
        <v>19072.249199999998</v>
      </c>
      <c r="D126" s="11">
        <v>9666.34879</v>
      </c>
      <c r="E126" s="11">
        <v>1749.14</v>
      </c>
      <c r="F126" s="11">
        <v>2.25</v>
      </c>
      <c r="G126" s="11">
        <v>25.648199999999999</v>
      </c>
      <c r="H126" s="11">
        <v>13.562200000000001</v>
      </c>
      <c r="I126" s="11">
        <v>15.977499999999999</v>
      </c>
      <c r="J126" s="11">
        <v>0.125</v>
      </c>
    </row>
    <row r="127" spans="1:10" x14ac:dyDescent="0.15">
      <c r="A127" s="14">
        <v>39962</v>
      </c>
      <c r="B127" s="11">
        <v>439.20179999999999</v>
      </c>
      <c r="C127" s="11">
        <v>22587.231500000002</v>
      </c>
      <c r="D127" s="11">
        <v>10217.4751</v>
      </c>
      <c r="E127" s="11">
        <v>1731.49</v>
      </c>
      <c r="F127" s="11">
        <v>2.25</v>
      </c>
      <c r="G127" s="11">
        <v>27.496099999999998</v>
      </c>
      <c r="H127" s="11">
        <v>15.859500000000001</v>
      </c>
      <c r="I127" s="11">
        <v>16.915900000000001</v>
      </c>
      <c r="J127" s="11">
        <v>0.125</v>
      </c>
    </row>
    <row r="128" spans="1:10" x14ac:dyDescent="0.15">
      <c r="A128" s="14">
        <v>39994</v>
      </c>
      <c r="B128" s="11">
        <v>498.31200000000001</v>
      </c>
      <c r="C128" s="11">
        <v>22955.575400000002</v>
      </c>
      <c r="D128" s="11">
        <v>10238.80946</v>
      </c>
      <c r="E128" s="11">
        <v>1727.82</v>
      </c>
      <c r="F128" s="11">
        <v>2.25</v>
      </c>
      <c r="G128" s="11">
        <v>31.408300000000001</v>
      </c>
      <c r="H128" s="11">
        <v>18.872700000000002</v>
      </c>
      <c r="I128" s="11">
        <v>18.097100000000001</v>
      </c>
      <c r="J128" s="11">
        <v>0.125</v>
      </c>
    </row>
    <row r="129" spans="1:10" x14ac:dyDescent="0.15">
      <c r="A129" s="14">
        <v>40025</v>
      </c>
      <c r="B129" s="11">
        <v>575.33029999999997</v>
      </c>
      <c r="C129" s="11">
        <v>25701.962200000002</v>
      </c>
      <c r="D129" s="11">
        <v>11015.46315</v>
      </c>
      <c r="E129" s="11">
        <v>1735.05</v>
      </c>
      <c r="F129" s="11">
        <v>2.25</v>
      </c>
      <c r="G129" s="11">
        <v>37.129199999999997</v>
      </c>
      <c r="H129" s="11">
        <v>21.108000000000001</v>
      </c>
      <c r="I129" s="11">
        <v>19.456099999999999</v>
      </c>
      <c r="J129" s="11">
        <v>0.125</v>
      </c>
    </row>
    <row r="130" spans="1:10" x14ac:dyDescent="0.15">
      <c r="A130" s="14">
        <v>40056</v>
      </c>
      <c r="B130" s="11">
        <v>450.02460000000002</v>
      </c>
      <c r="C130" s="11">
        <v>24680.662</v>
      </c>
      <c r="D130" s="11">
        <v>11410.653910000001</v>
      </c>
      <c r="E130" s="11">
        <v>1750.5</v>
      </c>
      <c r="F130" s="11">
        <v>2.25</v>
      </c>
      <c r="G130" s="11">
        <v>28.645099999999999</v>
      </c>
      <c r="H130" s="11">
        <v>20.2422</v>
      </c>
      <c r="I130" s="11">
        <v>21.374199999999998</v>
      </c>
      <c r="J130" s="11">
        <v>0.125</v>
      </c>
    </row>
    <row r="131" spans="1:10" x14ac:dyDescent="0.15">
      <c r="A131" s="14">
        <v>40086</v>
      </c>
      <c r="B131" s="11">
        <v>469.97320000000002</v>
      </c>
      <c r="C131" s="11">
        <v>26330.365399999999</v>
      </c>
      <c r="D131" s="11">
        <v>11829.022220000001</v>
      </c>
      <c r="E131" s="11">
        <v>1764.12</v>
      </c>
      <c r="F131" s="11">
        <v>2.25</v>
      </c>
      <c r="G131" s="11">
        <v>28.091699999999999</v>
      </c>
      <c r="H131" s="11">
        <v>20.424700000000001</v>
      </c>
      <c r="I131" s="11">
        <v>23.2272</v>
      </c>
      <c r="J131" s="11">
        <v>0.125</v>
      </c>
    </row>
    <row r="132" spans="1:10" x14ac:dyDescent="0.15">
      <c r="A132" s="14">
        <v>40116</v>
      </c>
      <c r="B132" s="11">
        <v>506.54140000000001</v>
      </c>
      <c r="C132" s="11">
        <v>27348.471600000001</v>
      </c>
      <c r="D132" s="11">
        <v>11611.324430000001</v>
      </c>
      <c r="E132" s="11">
        <v>1763.26</v>
      </c>
      <c r="F132" s="11">
        <v>2.25</v>
      </c>
      <c r="G132" s="11">
        <v>30.2118</v>
      </c>
      <c r="H132" s="11">
        <v>21.206399999999999</v>
      </c>
      <c r="I132" s="11">
        <v>22.987500000000001</v>
      </c>
      <c r="J132" s="11">
        <v>0.125</v>
      </c>
    </row>
    <row r="133" spans="1:10" x14ac:dyDescent="0.15">
      <c r="A133" s="14">
        <v>40147</v>
      </c>
      <c r="B133" s="11">
        <v>540.29960000000005</v>
      </c>
      <c r="C133" s="11">
        <v>27484.183199999999</v>
      </c>
      <c r="D133" s="11">
        <v>12307.07663</v>
      </c>
      <c r="E133" s="11">
        <v>1787.81</v>
      </c>
      <c r="F133" s="11">
        <v>2.25</v>
      </c>
      <c r="G133" s="11">
        <v>32.196100000000001</v>
      </c>
      <c r="H133" s="11">
        <v>21.289000000000001</v>
      </c>
      <c r="I133" s="11">
        <v>24.249199999999998</v>
      </c>
      <c r="J133" s="11">
        <v>0.125</v>
      </c>
    </row>
    <row r="134" spans="1:10" x14ac:dyDescent="0.15">
      <c r="A134" s="14">
        <v>40178</v>
      </c>
      <c r="B134" s="11">
        <v>554.14189999999996</v>
      </c>
      <c r="C134" s="11">
        <v>27541.166099999999</v>
      </c>
      <c r="D134" s="11">
        <v>12544.796249999999</v>
      </c>
      <c r="E134" s="11">
        <v>1741.11</v>
      </c>
      <c r="F134" s="11">
        <v>2.25</v>
      </c>
      <c r="G134" s="11">
        <v>26.048100000000002</v>
      </c>
      <c r="H134" s="11">
        <v>15.654400000000001</v>
      </c>
      <c r="I134" s="11">
        <v>19.3657</v>
      </c>
      <c r="J134" s="11">
        <v>0.125</v>
      </c>
    </row>
    <row r="135" spans="1:10" x14ac:dyDescent="0.15">
      <c r="A135" s="14">
        <v>40207</v>
      </c>
      <c r="B135" s="11">
        <v>505.4914</v>
      </c>
      <c r="C135" s="11">
        <v>25298.993999999999</v>
      </c>
      <c r="D135" s="11">
        <v>12092.99352</v>
      </c>
      <c r="E135" s="11">
        <v>1768.63</v>
      </c>
      <c r="F135" s="11">
        <v>2.25</v>
      </c>
      <c r="G135" s="11">
        <v>23.713899999999999</v>
      </c>
      <c r="H135" s="11">
        <v>14.4095</v>
      </c>
      <c r="I135" s="11">
        <v>18.416</v>
      </c>
      <c r="J135" s="11">
        <v>0.125</v>
      </c>
    </row>
    <row r="136" spans="1:10" x14ac:dyDescent="0.15">
      <c r="A136" s="14">
        <v>40235</v>
      </c>
      <c r="B136" s="11">
        <v>516.14620000000002</v>
      </c>
      <c r="C136" s="11">
        <v>25921.641800000001</v>
      </c>
      <c r="D136" s="11">
        <v>12466.11902</v>
      </c>
      <c r="E136" s="11">
        <v>1775.62</v>
      </c>
      <c r="F136" s="11">
        <v>2.25</v>
      </c>
      <c r="G136" s="11">
        <v>24.244299999999999</v>
      </c>
      <c r="H136" s="11">
        <v>14.762</v>
      </c>
      <c r="I136" s="11">
        <v>18.974699999999999</v>
      </c>
      <c r="J136" s="11">
        <v>0.125</v>
      </c>
    </row>
    <row r="137" spans="1:10" x14ac:dyDescent="0.15">
      <c r="A137" s="14">
        <v>40268</v>
      </c>
      <c r="B137" s="11">
        <v>525.80780000000004</v>
      </c>
      <c r="C137" s="11">
        <v>26769.436300000001</v>
      </c>
      <c r="D137" s="11">
        <v>13219.380719999999</v>
      </c>
      <c r="E137" s="11">
        <v>1760.58</v>
      </c>
      <c r="F137" s="11">
        <v>2.25</v>
      </c>
      <c r="G137" s="11">
        <v>22.248699999999999</v>
      </c>
      <c r="H137" s="11">
        <v>14.9549</v>
      </c>
      <c r="I137" s="11">
        <v>17.971299999999999</v>
      </c>
      <c r="J137" s="11">
        <v>0.125</v>
      </c>
    </row>
    <row r="138" spans="1:10" x14ac:dyDescent="0.15">
      <c r="A138" s="14">
        <v>40298</v>
      </c>
      <c r="B138" s="11">
        <v>485.8134</v>
      </c>
      <c r="C138" s="11">
        <v>26670.1342</v>
      </c>
      <c r="D138" s="11">
        <v>13425.50966</v>
      </c>
      <c r="E138" s="11">
        <v>1779.03</v>
      </c>
      <c r="F138" s="11">
        <v>2.25</v>
      </c>
      <c r="G138" s="11">
        <v>20.623999999999999</v>
      </c>
      <c r="H138" s="11">
        <v>14.8689</v>
      </c>
      <c r="I138" s="11">
        <v>18.165099999999999</v>
      </c>
      <c r="J138" s="11">
        <v>0.125</v>
      </c>
    </row>
    <row r="139" spans="1:10" x14ac:dyDescent="0.15">
      <c r="A139" s="14">
        <v>40329</v>
      </c>
      <c r="B139" s="11">
        <v>440.1782</v>
      </c>
      <c r="C139" s="11">
        <v>25215.812600000001</v>
      </c>
      <c r="D139" s="11">
        <v>12364.516369999999</v>
      </c>
      <c r="E139" s="11">
        <v>1809.46</v>
      </c>
      <c r="F139" s="11">
        <v>2.25</v>
      </c>
      <c r="G139" s="11">
        <v>18.588999999999999</v>
      </c>
      <c r="H139" s="11">
        <v>13.9297</v>
      </c>
      <c r="I139" s="11">
        <v>16.576999999999998</v>
      </c>
      <c r="J139" s="11">
        <v>0.125</v>
      </c>
    </row>
    <row r="140" spans="1:10" x14ac:dyDescent="0.15">
      <c r="A140" s="14">
        <v>40359</v>
      </c>
      <c r="B140" s="11">
        <v>412.8809</v>
      </c>
      <c r="C140" s="11">
        <v>25593.5972</v>
      </c>
      <c r="D140" s="11">
        <v>11631.66072</v>
      </c>
      <c r="E140" s="11">
        <v>1843.06</v>
      </c>
      <c r="F140" s="11">
        <v>2.25</v>
      </c>
      <c r="G140" s="11">
        <v>16.0901</v>
      </c>
      <c r="H140" s="11">
        <v>12.5032</v>
      </c>
      <c r="I140" s="11">
        <v>14.401999999999999</v>
      </c>
      <c r="J140" s="11">
        <v>0.125</v>
      </c>
    </row>
    <row r="141" spans="1:10" x14ac:dyDescent="0.15">
      <c r="A141" s="14">
        <v>40389</v>
      </c>
      <c r="B141" s="11">
        <v>456.03160000000003</v>
      </c>
      <c r="C141" s="11">
        <v>26779.425999999999</v>
      </c>
      <c r="D141" s="11">
        <v>12434.834999999999</v>
      </c>
      <c r="E141" s="11">
        <v>1855.63</v>
      </c>
      <c r="F141" s="11">
        <v>2.25</v>
      </c>
      <c r="G141" s="11">
        <v>17.156199999999998</v>
      </c>
      <c r="H141" s="11">
        <v>13.059699999999999</v>
      </c>
      <c r="I141" s="11">
        <v>15.2163</v>
      </c>
      <c r="J141" s="11">
        <v>0.125</v>
      </c>
    </row>
    <row r="142" spans="1:10" x14ac:dyDescent="0.15">
      <c r="A142" s="14">
        <v>40421</v>
      </c>
      <c r="B142" s="11">
        <v>453.92129999999997</v>
      </c>
      <c r="C142" s="11">
        <v>26310.030299999999</v>
      </c>
      <c r="D142" s="11">
        <v>11935.74178</v>
      </c>
      <c r="E142" s="11">
        <v>1892.89</v>
      </c>
      <c r="F142" s="11">
        <v>2.25</v>
      </c>
      <c r="G142" s="11">
        <v>17.1736</v>
      </c>
      <c r="H142" s="11">
        <v>12.757400000000001</v>
      </c>
      <c r="I142" s="11">
        <v>14.468999999999999</v>
      </c>
      <c r="J142" s="11">
        <v>0.125</v>
      </c>
    </row>
    <row r="143" spans="1:10" x14ac:dyDescent="0.15">
      <c r="A143" s="14">
        <v>40451</v>
      </c>
      <c r="B143" s="11">
        <v>466.08210000000003</v>
      </c>
      <c r="C143" s="11">
        <v>28348.281500000001</v>
      </c>
      <c r="D143" s="11">
        <v>12770.8755</v>
      </c>
      <c r="E143" s="11">
        <v>1893.29</v>
      </c>
      <c r="F143" s="11">
        <v>2.25</v>
      </c>
      <c r="G143" s="11">
        <v>16.601299999999998</v>
      </c>
      <c r="H143" s="11">
        <v>13.7698</v>
      </c>
      <c r="I143" s="11">
        <v>14.823499999999999</v>
      </c>
      <c r="J143" s="11">
        <v>0.125</v>
      </c>
    </row>
    <row r="144" spans="1:10" x14ac:dyDescent="0.15">
      <c r="A144" s="14">
        <v>40480</v>
      </c>
      <c r="B144" s="11">
        <v>524.14260000000002</v>
      </c>
      <c r="C144" s="11">
        <v>29253.316500000001</v>
      </c>
      <c r="D144" s="11">
        <v>13223.15007</v>
      </c>
      <c r="E144" s="11">
        <v>1890.3</v>
      </c>
      <c r="F144" s="11">
        <v>2.5</v>
      </c>
      <c r="G144" s="11">
        <v>18.563600000000001</v>
      </c>
      <c r="H144" s="11">
        <v>14.216100000000001</v>
      </c>
      <c r="I144" s="11">
        <v>15.2949</v>
      </c>
      <c r="J144" s="11">
        <v>0.125</v>
      </c>
    </row>
    <row r="145" spans="1:10" x14ac:dyDescent="0.15">
      <c r="A145" s="14">
        <v>40512</v>
      </c>
      <c r="B145" s="11">
        <v>496.67419999999998</v>
      </c>
      <c r="C145" s="11">
        <v>29117.361499999999</v>
      </c>
      <c r="D145" s="11">
        <v>13212.92728</v>
      </c>
      <c r="E145" s="11">
        <v>1877.09</v>
      </c>
      <c r="F145" s="11">
        <v>2.5</v>
      </c>
      <c r="G145" s="11">
        <v>17.6267</v>
      </c>
      <c r="H145" s="11">
        <v>14.1173</v>
      </c>
      <c r="I145" s="11">
        <v>15.2377</v>
      </c>
      <c r="J145" s="11">
        <v>0.125</v>
      </c>
    </row>
    <row r="146" spans="1:10" x14ac:dyDescent="0.15">
      <c r="A146" s="14">
        <v>40543</v>
      </c>
      <c r="B146" s="11">
        <v>500.36750000000001</v>
      </c>
      <c r="C146" s="11">
        <v>28792.604599999999</v>
      </c>
      <c r="D146" s="11">
        <v>13932.53681</v>
      </c>
      <c r="E146" s="11">
        <v>1843.32</v>
      </c>
      <c r="F146" s="11">
        <v>2.75</v>
      </c>
      <c r="G146" s="11">
        <v>15.968999999999999</v>
      </c>
      <c r="H146" s="11">
        <v>12.836</v>
      </c>
      <c r="I146" s="11">
        <v>15.3635</v>
      </c>
      <c r="J146" s="11">
        <v>0.125</v>
      </c>
    </row>
    <row r="147" spans="1:10" x14ac:dyDescent="0.15">
      <c r="A147" s="14">
        <v>40574</v>
      </c>
      <c r="B147" s="11">
        <v>496.87049999999999</v>
      </c>
      <c r="C147" s="11">
        <v>29251.226500000001</v>
      </c>
      <c r="D147" s="11">
        <v>14274.218000000001</v>
      </c>
      <c r="E147" s="11">
        <v>1842.86</v>
      </c>
      <c r="F147" s="11">
        <v>2.75</v>
      </c>
      <c r="G147" s="11">
        <v>15.8371</v>
      </c>
      <c r="H147" s="11">
        <v>13.063499999999999</v>
      </c>
      <c r="I147" s="11">
        <v>15.6387</v>
      </c>
      <c r="J147" s="11">
        <v>0.125</v>
      </c>
    </row>
    <row r="148" spans="1:10" x14ac:dyDescent="0.15">
      <c r="A148" s="14">
        <v>40602</v>
      </c>
      <c r="B148" s="11">
        <v>519.08780000000002</v>
      </c>
      <c r="C148" s="11">
        <v>29033.878499999999</v>
      </c>
      <c r="D148" s="11">
        <v>14710.85518</v>
      </c>
      <c r="E148" s="11">
        <v>1841.49</v>
      </c>
      <c r="F148" s="11">
        <v>3</v>
      </c>
      <c r="G148" s="11">
        <v>16.9693</v>
      </c>
      <c r="H148" s="11">
        <v>13.018700000000001</v>
      </c>
      <c r="I148" s="11">
        <v>16.101900000000001</v>
      </c>
      <c r="J148" s="11">
        <v>0.125</v>
      </c>
    </row>
    <row r="149" spans="1:10" x14ac:dyDescent="0.15">
      <c r="A149" s="14">
        <v>40633</v>
      </c>
      <c r="B149" s="11">
        <v>525.09230000000002</v>
      </c>
      <c r="C149" s="11">
        <v>29299.429700000001</v>
      </c>
      <c r="D149" s="11">
        <v>14665.19678</v>
      </c>
      <c r="E149" s="11">
        <v>1840.37</v>
      </c>
      <c r="F149" s="11">
        <v>3</v>
      </c>
      <c r="G149" s="11">
        <v>16.0976</v>
      </c>
      <c r="H149" s="11">
        <v>12.5837</v>
      </c>
      <c r="I149" s="11">
        <v>15.4381</v>
      </c>
      <c r="J149" s="11">
        <v>0.125</v>
      </c>
    </row>
    <row r="150" spans="1:10" x14ac:dyDescent="0.15">
      <c r="A150" s="14">
        <v>40662</v>
      </c>
      <c r="B150" s="11">
        <v>526.89160000000004</v>
      </c>
      <c r="C150" s="11">
        <v>29364.919900000001</v>
      </c>
      <c r="D150" s="11">
        <v>14966.68816</v>
      </c>
      <c r="E150" s="11">
        <v>1861.6</v>
      </c>
      <c r="F150" s="11">
        <v>3.25</v>
      </c>
      <c r="G150" s="11">
        <v>16.031300000000002</v>
      </c>
      <c r="H150" s="11">
        <v>12.6831</v>
      </c>
      <c r="I150" s="11">
        <v>15.7684</v>
      </c>
      <c r="J150" s="11">
        <v>0.125</v>
      </c>
    </row>
    <row r="151" spans="1:10" x14ac:dyDescent="0.15">
      <c r="A151" s="14">
        <v>40694</v>
      </c>
      <c r="B151" s="11">
        <v>497.79969999999997</v>
      </c>
      <c r="C151" s="11">
        <v>29465.223699999999</v>
      </c>
      <c r="D151" s="11">
        <v>14770.145109999999</v>
      </c>
      <c r="E151" s="11">
        <v>1890.67</v>
      </c>
      <c r="F151" s="11">
        <v>3.25</v>
      </c>
      <c r="G151" s="11">
        <v>15.133800000000001</v>
      </c>
      <c r="H151" s="11">
        <v>12.673400000000001</v>
      </c>
      <c r="I151" s="11">
        <v>16.037500000000001</v>
      </c>
      <c r="J151" s="11">
        <v>0.125</v>
      </c>
    </row>
    <row r="152" spans="1:10" x14ac:dyDescent="0.15">
      <c r="A152" s="14">
        <v>40724</v>
      </c>
      <c r="B152" s="11">
        <v>508.99149999999997</v>
      </c>
      <c r="C152" s="11">
        <v>27984.705900000001</v>
      </c>
      <c r="D152" s="11">
        <v>14489.86607</v>
      </c>
      <c r="E152" s="11">
        <v>1884.28</v>
      </c>
      <c r="F152" s="11">
        <v>3.25</v>
      </c>
      <c r="G152" s="11">
        <v>14.517200000000001</v>
      </c>
      <c r="H152" s="11">
        <v>10.938599999999999</v>
      </c>
      <c r="I152" s="11">
        <v>15.3789</v>
      </c>
      <c r="J152" s="11">
        <v>0.125</v>
      </c>
    </row>
    <row r="153" spans="1:10" x14ac:dyDescent="0.15">
      <c r="A153" s="14">
        <v>40753</v>
      </c>
      <c r="B153" s="11">
        <v>500.62819999999999</v>
      </c>
      <c r="C153" s="11">
        <v>27875.191999999999</v>
      </c>
      <c r="D153" s="11">
        <v>14136.386570000001</v>
      </c>
      <c r="E153" s="11">
        <v>1918.62</v>
      </c>
      <c r="F153" s="11">
        <v>3.5</v>
      </c>
      <c r="G153" s="11">
        <v>14.1212</v>
      </c>
      <c r="H153" s="11">
        <v>10.9781</v>
      </c>
      <c r="I153" s="11">
        <v>14.935600000000001</v>
      </c>
      <c r="J153" s="11">
        <v>0.125</v>
      </c>
    </row>
    <row r="154" spans="1:10" x14ac:dyDescent="0.15">
      <c r="A154" s="14">
        <v>40786</v>
      </c>
      <c r="B154" s="11">
        <v>480.24470000000002</v>
      </c>
      <c r="C154" s="11">
        <v>25371.000700000001</v>
      </c>
      <c r="D154" s="11">
        <v>13246.118200000001</v>
      </c>
      <c r="E154" s="11">
        <v>1971.91</v>
      </c>
      <c r="F154" s="11">
        <v>3.5</v>
      </c>
      <c r="G154" s="11">
        <v>13.4298</v>
      </c>
      <c r="H154" s="11">
        <v>10.042</v>
      </c>
      <c r="I154" s="11">
        <v>14.0661</v>
      </c>
      <c r="J154" s="11">
        <v>0.125</v>
      </c>
    </row>
    <row r="155" spans="1:10" x14ac:dyDescent="0.15">
      <c r="A155" s="14">
        <v>40816</v>
      </c>
      <c r="B155" s="11">
        <v>441.93450000000001</v>
      </c>
      <c r="C155" s="11">
        <v>21882.177599999999</v>
      </c>
      <c r="D155" s="11">
        <v>12324.23257</v>
      </c>
      <c r="E155" s="11">
        <v>2006.35</v>
      </c>
      <c r="F155" s="11">
        <v>3.5</v>
      </c>
      <c r="G155" s="11">
        <v>12.1302</v>
      </c>
      <c r="H155" s="11">
        <v>8.3307000000000002</v>
      </c>
      <c r="I155" s="11">
        <v>12.6768</v>
      </c>
      <c r="J155" s="11">
        <v>0.125</v>
      </c>
    </row>
    <row r="156" spans="1:10" x14ac:dyDescent="0.15">
      <c r="A156" s="14">
        <v>40847</v>
      </c>
      <c r="B156" s="11">
        <v>464.12139999999999</v>
      </c>
      <c r="C156" s="11">
        <v>24679.033899999999</v>
      </c>
      <c r="D156" s="11">
        <v>13620.840690000001</v>
      </c>
      <c r="E156" s="11">
        <v>1989.99</v>
      </c>
      <c r="F156" s="11">
        <v>3.5</v>
      </c>
      <c r="G156" s="11">
        <v>12.6798</v>
      </c>
      <c r="H156" s="11">
        <v>9.3825000000000003</v>
      </c>
      <c r="I156" s="11">
        <v>13.9725</v>
      </c>
      <c r="J156" s="11">
        <v>0.125</v>
      </c>
    </row>
    <row r="157" spans="1:10" x14ac:dyDescent="0.15">
      <c r="A157" s="14">
        <v>40877</v>
      </c>
      <c r="B157" s="11">
        <v>437.488</v>
      </c>
      <c r="C157" s="11">
        <v>22467.618399999999</v>
      </c>
      <c r="D157" s="11">
        <v>13633.07444</v>
      </c>
      <c r="E157" s="11">
        <v>2004.84</v>
      </c>
      <c r="F157" s="11">
        <v>3.5</v>
      </c>
      <c r="G157" s="11">
        <v>11.988</v>
      </c>
      <c r="H157" s="11">
        <v>8.6005000000000003</v>
      </c>
      <c r="I157" s="11">
        <v>13.8864</v>
      </c>
      <c r="J157" s="11">
        <v>0.125</v>
      </c>
    </row>
    <row r="158" spans="1:10" x14ac:dyDescent="0.15">
      <c r="A158" s="14">
        <v>40907</v>
      </c>
      <c r="B158" s="11">
        <v>417.58730000000003</v>
      </c>
      <c r="C158" s="11">
        <v>22763.724600000001</v>
      </c>
      <c r="D158" s="11">
        <v>13600.67432</v>
      </c>
      <c r="E158" s="11">
        <v>2024.21</v>
      </c>
      <c r="F158" s="11">
        <v>3.5</v>
      </c>
      <c r="G158" s="11">
        <v>11.7752</v>
      </c>
      <c r="H158" s="11">
        <v>9.0831</v>
      </c>
      <c r="I158" s="11">
        <v>13.4695</v>
      </c>
      <c r="J158" s="11">
        <v>0.125</v>
      </c>
    </row>
    <row r="159" spans="1:10" x14ac:dyDescent="0.15">
      <c r="A159" s="14">
        <v>40939</v>
      </c>
      <c r="B159" s="11">
        <v>434.6189</v>
      </c>
      <c r="C159" s="11">
        <v>25251.725699999999</v>
      </c>
      <c r="D159" s="11">
        <v>14231.824919999999</v>
      </c>
      <c r="E159" s="11">
        <v>2032.77</v>
      </c>
      <c r="F159" s="11">
        <v>3.5</v>
      </c>
      <c r="G159" s="11">
        <v>12.296900000000001</v>
      </c>
      <c r="H159" s="11">
        <v>10.0375</v>
      </c>
      <c r="I159" s="11">
        <v>14.0085</v>
      </c>
      <c r="J159" s="11">
        <v>0.125</v>
      </c>
    </row>
    <row r="160" spans="1:10" x14ac:dyDescent="0.15">
      <c r="A160" s="14">
        <v>40968</v>
      </c>
      <c r="B160" s="11">
        <v>461.43810000000002</v>
      </c>
      <c r="C160" s="11">
        <v>26788.786199999999</v>
      </c>
      <c r="D160" s="11">
        <v>14813.1122</v>
      </c>
      <c r="E160" s="11">
        <v>2018.29</v>
      </c>
      <c r="F160" s="11">
        <v>3.5</v>
      </c>
      <c r="G160" s="11">
        <v>13.019500000000001</v>
      </c>
      <c r="H160" s="11">
        <v>10.669599999999999</v>
      </c>
      <c r="I160" s="11">
        <v>14.5595</v>
      </c>
      <c r="J160" s="11">
        <v>0.125</v>
      </c>
    </row>
    <row r="161" spans="1:10" x14ac:dyDescent="0.15">
      <c r="A161" s="14">
        <v>40998</v>
      </c>
      <c r="B161" s="11">
        <v>429.72179999999997</v>
      </c>
      <c r="C161" s="11">
        <v>25472.6564</v>
      </c>
      <c r="D161" s="11">
        <v>15309.81806</v>
      </c>
      <c r="E161" s="11">
        <v>1998.04</v>
      </c>
      <c r="F161" s="11">
        <v>3.5</v>
      </c>
      <c r="G161" s="11">
        <v>12.078900000000001</v>
      </c>
      <c r="H161" s="11">
        <v>10.1873</v>
      </c>
      <c r="I161" s="11">
        <v>14.864699999999999</v>
      </c>
      <c r="J161" s="11">
        <v>0.125</v>
      </c>
    </row>
    <row r="162" spans="1:10" x14ac:dyDescent="0.15">
      <c r="A162" s="14">
        <v>41029</v>
      </c>
      <c r="B162" s="11">
        <v>455.2903</v>
      </c>
      <c r="C162" s="11">
        <v>26105.932799999999</v>
      </c>
      <c r="D162" s="11">
        <v>15170.04531</v>
      </c>
      <c r="E162" s="11">
        <v>2027.1</v>
      </c>
      <c r="F162" s="11">
        <v>3.5</v>
      </c>
      <c r="G162" s="11">
        <v>12.722200000000001</v>
      </c>
      <c r="H162" s="11">
        <v>10.4619</v>
      </c>
      <c r="I162" s="11">
        <v>14.728999999999999</v>
      </c>
      <c r="J162" s="11">
        <v>0.125</v>
      </c>
    </row>
    <row r="163" spans="1:10" x14ac:dyDescent="0.15">
      <c r="A163" s="14">
        <v>41060</v>
      </c>
      <c r="B163" s="11">
        <v>446.7962</v>
      </c>
      <c r="C163" s="11">
        <v>23630.7932</v>
      </c>
      <c r="D163" s="11">
        <v>14460.5844</v>
      </c>
      <c r="E163" s="11">
        <v>2061.85</v>
      </c>
      <c r="F163" s="11">
        <v>3.5</v>
      </c>
      <c r="G163" s="11">
        <v>12.602</v>
      </c>
      <c r="H163" s="11">
        <v>9.2317</v>
      </c>
      <c r="I163" s="11">
        <v>13.745200000000001</v>
      </c>
      <c r="J163" s="11">
        <v>0.125</v>
      </c>
    </row>
    <row r="164" spans="1:10" x14ac:dyDescent="0.15">
      <c r="A164" s="14">
        <v>41089</v>
      </c>
      <c r="B164" s="11">
        <v>426.32229999999998</v>
      </c>
      <c r="C164" s="11">
        <v>24883.7261</v>
      </c>
      <c r="D164" s="11">
        <v>15022.12183</v>
      </c>
      <c r="E164" s="11">
        <v>2054.6799999999998</v>
      </c>
      <c r="F164" s="11">
        <v>3.25</v>
      </c>
      <c r="G164" s="11">
        <v>12.0413</v>
      </c>
      <c r="H164" s="11">
        <v>10.057399999999999</v>
      </c>
      <c r="I164" s="11">
        <v>14.0379</v>
      </c>
      <c r="J164" s="11">
        <v>0.125</v>
      </c>
    </row>
    <row r="165" spans="1:10" x14ac:dyDescent="0.15">
      <c r="A165" s="14">
        <v>41121</v>
      </c>
      <c r="B165" s="11">
        <v>404.17849999999999</v>
      </c>
      <c r="C165" s="11">
        <v>25382.647199999999</v>
      </c>
      <c r="D165" s="11">
        <v>15249.213739999999</v>
      </c>
      <c r="E165" s="11">
        <v>2075.36</v>
      </c>
      <c r="F165" s="11">
        <v>3</v>
      </c>
      <c r="G165" s="11">
        <v>11.3855</v>
      </c>
      <c r="H165" s="11">
        <v>10.2278</v>
      </c>
      <c r="I165" s="11">
        <v>14.2163</v>
      </c>
      <c r="J165" s="11">
        <v>0.125</v>
      </c>
    </row>
    <row r="166" spans="1:10" x14ac:dyDescent="0.15">
      <c r="A166" s="14">
        <v>41152</v>
      </c>
      <c r="B166" s="11">
        <v>394.55810000000002</v>
      </c>
      <c r="C166" s="11">
        <v>24992.8959</v>
      </c>
      <c r="D166" s="11">
        <v>15560.329760000001</v>
      </c>
      <c r="E166" s="11">
        <v>2072.69</v>
      </c>
      <c r="F166" s="11">
        <v>3</v>
      </c>
      <c r="G166" s="11">
        <v>11.0534</v>
      </c>
      <c r="H166" s="11">
        <v>10.042199999999999</v>
      </c>
      <c r="I166" s="11">
        <v>14.507199999999999</v>
      </c>
      <c r="J166" s="11">
        <v>0.125</v>
      </c>
    </row>
    <row r="167" spans="1:10" x14ac:dyDescent="0.15">
      <c r="A167" s="14">
        <v>41180</v>
      </c>
      <c r="B167" s="11">
        <v>407.12509999999997</v>
      </c>
      <c r="C167" s="11">
        <v>26600.268100000001</v>
      </c>
      <c r="D167" s="11">
        <v>15802.06119</v>
      </c>
      <c r="E167" s="11">
        <v>2066.35</v>
      </c>
      <c r="F167" s="11">
        <v>3</v>
      </c>
      <c r="G167" s="11">
        <v>11.4024</v>
      </c>
      <c r="H167" s="11">
        <v>10.9193</v>
      </c>
      <c r="I167" s="11">
        <v>14.8935</v>
      </c>
      <c r="J167" s="11">
        <v>0.125</v>
      </c>
    </row>
    <row r="168" spans="1:10" x14ac:dyDescent="0.15">
      <c r="A168" s="14">
        <v>41213</v>
      </c>
      <c r="B168" s="11">
        <v>406.91480000000001</v>
      </c>
      <c r="C168" s="11">
        <v>27466.132900000001</v>
      </c>
      <c r="D168" s="11">
        <v>15390.353370000001</v>
      </c>
      <c r="E168" s="11">
        <v>2062.85</v>
      </c>
      <c r="F168" s="11">
        <v>3</v>
      </c>
      <c r="G168" s="11">
        <v>11.3058</v>
      </c>
      <c r="H168" s="11">
        <v>11.3522</v>
      </c>
      <c r="I168" s="11">
        <v>14.565200000000001</v>
      </c>
      <c r="J168" s="11">
        <v>0.125</v>
      </c>
    </row>
    <row r="169" spans="1:10" x14ac:dyDescent="0.15">
      <c r="A169" s="14">
        <v>41243</v>
      </c>
      <c r="B169" s="11">
        <v>390.14120000000003</v>
      </c>
      <c r="C169" s="11">
        <v>27936.144</v>
      </c>
      <c r="D169" s="11">
        <v>15453.54859</v>
      </c>
      <c r="E169" s="11">
        <v>2073.58</v>
      </c>
      <c r="F169" s="11">
        <v>3</v>
      </c>
      <c r="G169" s="11">
        <v>10.8186</v>
      </c>
      <c r="H169" s="11">
        <v>11.3835</v>
      </c>
      <c r="I169" s="11">
        <v>14.6013</v>
      </c>
      <c r="J169" s="11">
        <v>0.125</v>
      </c>
    </row>
    <row r="170" spans="1:10" x14ac:dyDescent="0.15">
      <c r="A170" s="14">
        <v>41274</v>
      </c>
      <c r="B170" s="11">
        <v>446.50279999999998</v>
      </c>
      <c r="C170" s="11">
        <v>28771.241600000001</v>
      </c>
      <c r="D170" s="11">
        <v>15615.1834</v>
      </c>
      <c r="E170" s="11">
        <v>2064.56</v>
      </c>
      <c r="F170" s="11">
        <v>3</v>
      </c>
      <c r="G170" s="11">
        <v>12.5321</v>
      </c>
      <c r="H170" s="11">
        <v>11.1637</v>
      </c>
      <c r="I170" s="11">
        <v>14.418100000000001</v>
      </c>
      <c r="J170" s="11">
        <v>0.125</v>
      </c>
    </row>
    <row r="171" spans="1:10" x14ac:dyDescent="0.15">
      <c r="A171" s="14">
        <v>41305</v>
      </c>
      <c r="B171" s="11">
        <v>470.58629999999999</v>
      </c>
      <c r="C171" s="11">
        <v>30036.704699999998</v>
      </c>
      <c r="D171" s="11">
        <v>16382.10446</v>
      </c>
      <c r="E171" s="11">
        <v>2047.89</v>
      </c>
      <c r="F171" s="11">
        <v>3</v>
      </c>
      <c r="G171" s="11">
        <v>13.0962</v>
      </c>
      <c r="H171" s="11">
        <v>11.685499999999999</v>
      </c>
      <c r="I171" s="11">
        <v>15.0328</v>
      </c>
      <c r="J171" s="11">
        <v>0.125</v>
      </c>
    </row>
    <row r="172" spans="1:10" x14ac:dyDescent="0.15">
      <c r="A172" s="14">
        <v>41333</v>
      </c>
      <c r="B172" s="11">
        <v>466.40449999999998</v>
      </c>
      <c r="C172" s="11">
        <v>29167.889899999998</v>
      </c>
      <c r="D172" s="11">
        <v>16614.11118</v>
      </c>
      <c r="E172" s="11">
        <v>2058.71</v>
      </c>
      <c r="F172" s="11">
        <v>3</v>
      </c>
      <c r="G172" s="11">
        <v>12.9801</v>
      </c>
      <c r="H172" s="11">
        <v>11.3462</v>
      </c>
      <c r="I172" s="11">
        <v>15.171799999999999</v>
      </c>
      <c r="J172" s="11">
        <v>0.125</v>
      </c>
    </row>
    <row r="173" spans="1:10" x14ac:dyDescent="0.15">
      <c r="A173" s="14">
        <v>41362</v>
      </c>
      <c r="B173" s="11">
        <v>441.87189999999998</v>
      </c>
      <c r="C173" s="11">
        <v>28282.574700000001</v>
      </c>
      <c r="D173" s="11">
        <v>17213.921719999998</v>
      </c>
      <c r="E173" s="11">
        <v>2060.73</v>
      </c>
      <c r="F173" s="11">
        <v>3</v>
      </c>
      <c r="G173" s="11">
        <v>12.0199</v>
      </c>
      <c r="H173" s="11">
        <v>10.462</v>
      </c>
      <c r="I173" s="11">
        <v>15.614800000000001</v>
      </c>
      <c r="J173" s="11">
        <v>0.125</v>
      </c>
    </row>
    <row r="174" spans="1:10" x14ac:dyDescent="0.15">
      <c r="A174" s="14">
        <v>41394</v>
      </c>
      <c r="B174" s="11">
        <v>433.5718</v>
      </c>
      <c r="C174" s="11">
        <v>28636.415400000002</v>
      </c>
      <c r="D174" s="11">
        <v>17406.384300000002</v>
      </c>
      <c r="E174" s="11">
        <v>2079.0500000000002</v>
      </c>
      <c r="F174" s="11">
        <v>3</v>
      </c>
      <c r="G174" s="11">
        <v>11.7135</v>
      </c>
      <c r="H174" s="11">
        <v>10.669</v>
      </c>
      <c r="I174" s="11">
        <v>15.8917</v>
      </c>
      <c r="J174" s="11">
        <v>0.125</v>
      </c>
    </row>
    <row r="175" spans="1:10" x14ac:dyDescent="0.15">
      <c r="A175" s="14">
        <v>41425</v>
      </c>
      <c r="B175" s="11">
        <v>461.02350000000001</v>
      </c>
      <c r="C175" s="11">
        <v>28238.5075</v>
      </c>
      <c r="D175" s="11">
        <v>17725.392370000001</v>
      </c>
      <c r="E175" s="11">
        <v>2043.55</v>
      </c>
      <c r="F175" s="11">
        <v>3</v>
      </c>
      <c r="G175" s="11">
        <v>12.3833</v>
      </c>
      <c r="H175" s="11">
        <v>10.4589</v>
      </c>
      <c r="I175" s="11">
        <v>16.2117</v>
      </c>
      <c r="J175" s="11">
        <v>0.125</v>
      </c>
    </row>
    <row r="176" spans="1:10" x14ac:dyDescent="0.15">
      <c r="A176" s="14">
        <v>41453</v>
      </c>
      <c r="B176" s="11">
        <v>403.42529999999999</v>
      </c>
      <c r="C176" s="11">
        <v>26658.693299999999</v>
      </c>
      <c r="D176" s="11">
        <v>17496.21082</v>
      </c>
      <c r="E176" s="11">
        <v>2021.06</v>
      </c>
      <c r="F176" s="11">
        <v>3</v>
      </c>
      <c r="G176" s="11">
        <v>10.4032</v>
      </c>
      <c r="H176" s="11">
        <v>9.7225000000000001</v>
      </c>
      <c r="I176" s="11">
        <v>15.7392</v>
      </c>
      <c r="J176" s="11">
        <v>0.125</v>
      </c>
    </row>
    <row r="177" spans="1:10" x14ac:dyDescent="0.15">
      <c r="A177" s="14">
        <v>41486</v>
      </c>
      <c r="B177" s="11">
        <v>409.91210000000001</v>
      </c>
      <c r="C177" s="11">
        <v>28009.4686</v>
      </c>
      <c r="D177" s="11">
        <v>18360.46831</v>
      </c>
      <c r="E177" s="11">
        <v>2018.86</v>
      </c>
      <c r="F177" s="11">
        <v>3</v>
      </c>
      <c r="G177" s="11">
        <v>10.4788</v>
      </c>
      <c r="H177" s="11">
        <v>10.2317</v>
      </c>
      <c r="I177" s="11">
        <v>16.395099999999999</v>
      </c>
      <c r="J177" s="11">
        <v>0.125</v>
      </c>
    </row>
    <row r="178" spans="1:10" x14ac:dyDescent="0.15">
      <c r="A178" s="14">
        <v>41516</v>
      </c>
      <c r="B178" s="11">
        <v>432.51240000000001</v>
      </c>
      <c r="C178" s="11">
        <v>27846.922999999999</v>
      </c>
      <c r="D178" s="11">
        <v>17801.380720000001</v>
      </c>
      <c r="E178" s="11">
        <v>2009.05</v>
      </c>
      <c r="F178" s="11">
        <v>3</v>
      </c>
      <c r="G178" s="11">
        <v>11.015700000000001</v>
      </c>
      <c r="H178" s="11">
        <v>10.1577</v>
      </c>
      <c r="I178" s="11">
        <v>15.8582</v>
      </c>
      <c r="J178" s="11">
        <v>0.125</v>
      </c>
    </row>
    <row r="179" spans="1:10" x14ac:dyDescent="0.15">
      <c r="A179" s="14">
        <v>41547</v>
      </c>
      <c r="B179" s="11">
        <v>449.20679999999999</v>
      </c>
      <c r="C179" s="11">
        <v>29436.181499999999</v>
      </c>
      <c r="D179" s="11">
        <v>18365.30185</v>
      </c>
      <c r="E179" s="11">
        <v>2023.1</v>
      </c>
      <c r="F179" s="11">
        <v>3</v>
      </c>
      <c r="G179" s="11">
        <v>10.9262</v>
      </c>
      <c r="H179" s="11">
        <v>10.4801</v>
      </c>
      <c r="I179" s="11">
        <v>16.1782</v>
      </c>
      <c r="J179" s="11">
        <v>0.125</v>
      </c>
    </row>
    <row r="180" spans="1:10" x14ac:dyDescent="0.15">
      <c r="A180" s="14">
        <v>41578</v>
      </c>
      <c r="B180" s="11">
        <v>444.31659999999999</v>
      </c>
      <c r="C180" s="11">
        <v>29811.917099999999</v>
      </c>
      <c r="D180" s="11">
        <v>19127.286169999999</v>
      </c>
      <c r="E180" s="11">
        <v>2032.86</v>
      </c>
      <c r="F180" s="11">
        <v>3</v>
      </c>
      <c r="G180" s="11">
        <v>10.7638</v>
      </c>
      <c r="H180" s="11">
        <v>10.635300000000001</v>
      </c>
      <c r="I180" s="11">
        <v>16.876200000000001</v>
      </c>
      <c r="J180" s="11">
        <v>0.125</v>
      </c>
    </row>
    <row r="181" spans="1:10" x14ac:dyDescent="0.15">
      <c r="A181" s="14">
        <v>41607</v>
      </c>
      <c r="B181" s="11">
        <v>460.85050000000001</v>
      </c>
      <c r="C181" s="11">
        <v>30689.147099999998</v>
      </c>
      <c r="D181" s="11">
        <v>19703.055960000002</v>
      </c>
      <c r="E181" s="11">
        <v>2026.21</v>
      </c>
      <c r="F181" s="11">
        <v>3</v>
      </c>
      <c r="G181" s="11">
        <v>11.1767</v>
      </c>
      <c r="H181" s="11">
        <v>11.0366</v>
      </c>
      <c r="I181" s="11">
        <v>17.2791</v>
      </c>
      <c r="J181" s="11">
        <v>0.125</v>
      </c>
    </row>
    <row r="182" spans="1:10" x14ac:dyDescent="0.15">
      <c r="A182" s="14">
        <v>41639</v>
      </c>
      <c r="B182" s="11">
        <v>442.11399999999998</v>
      </c>
      <c r="C182" s="11">
        <v>29750.077700000002</v>
      </c>
      <c r="D182" s="11">
        <v>20067.27692</v>
      </c>
      <c r="E182" s="11">
        <v>2007.83</v>
      </c>
      <c r="F182" s="11">
        <v>3</v>
      </c>
      <c r="G182" s="11">
        <v>10.360900000000001</v>
      </c>
      <c r="H182" s="11">
        <v>11.0017</v>
      </c>
      <c r="I182" s="11">
        <v>17.348800000000001</v>
      </c>
      <c r="J182" s="11">
        <v>0.125</v>
      </c>
    </row>
    <row r="183" spans="1:10" x14ac:dyDescent="0.15">
      <c r="A183" s="14">
        <v>41670</v>
      </c>
      <c r="B183" s="11">
        <v>424.06869999999998</v>
      </c>
      <c r="C183" s="11">
        <v>28128.5229</v>
      </c>
      <c r="D183" s="11">
        <v>19392.31538</v>
      </c>
      <c r="E183" s="11">
        <v>2035.07</v>
      </c>
      <c r="F183" s="11">
        <v>3</v>
      </c>
      <c r="G183" s="11">
        <v>9.9635999999999996</v>
      </c>
      <c r="H183" s="11">
        <v>10.4078</v>
      </c>
      <c r="I183" s="11">
        <v>16.739799999999999</v>
      </c>
      <c r="J183" s="11">
        <v>0.125</v>
      </c>
    </row>
    <row r="184" spans="1:10" x14ac:dyDescent="0.15">
      <c r="A184" s="14">
        <v>41698</v>
      </c>
      <c r="B184" s="11">
        <v>423.13170000000002</v>
      </c>
      <c r="C184" s="11">
        <v>29589.891800000001</v>
      </c>
      <c r="D184" s="11">
        <v>20572.328000000001</v>
      </c>
      <c r="E184" s="11">
        <v>2040.61</v>
      </c>
      <c r="F184" s="11">
        <v>3</v>
      </c>
      <c r="G184" s="11">
        <v>10.120900000000001</v>
      </c>
      <c r="H184" s="11">
        <v>10.7745</v>
      </c>
      <c r="I184" s="11">
        <v>17.434899999999999</v>
      </c>
      <c r="J184" s="11">
        <v>0.125</v>
      </c>
    </row>
    <row r="185" spans="1:10" x14ac:dyDescent="0.15">
      <c r="A185" s="14">
        <v>41729</v>
      </c>
      <c r="B185" s="11">
        <v>413.51400000000001</v>
      </c>
      <c r="C185" s="11">
        <v>29164.547600000002</v>
      </c>
      <c r="D185" s="11">
        <v>20990.608939999998</v>
      </c>
      <c r="E185" s="11">
        <v>2034.78</v>
      </c>
      <c r="F185" s="11">
        <v>3</v>
      </c>
      <c r="G185" s="11">
        <v>9.8270999999999997</v>
      </c>
      <c r="H185" s="11">
        <v>10.4429</v>
      </c>
      <c r="I185" s="11">
        <v>17.401700000000002</v>
      </c>
      <c r="J185" s="11">
        <v>0.125</v>
      </c>
    </row>
    <row r="186" spans="1:10" x14ac:dyDescent="0.15">
      <c r="A186" s="14">
        <v>41759</v>
      </c>
      <c r="B186" s="11">
        <v>409.51900000000001</v>
      </c>
      <c r="C186" s="11">
        <v>29372.887299999999</v>
      </c>
      <c r="D186" s="11">
        <v>21285.179370000002</v>
      </c>
      <c r="E186" s="11">
        <v>2046.01</v>
      </c>
      <c r="F186" s="11">
        <v>3</v>
      </c>
      <c r="G186" s="11">
        <v>9.8019999999999996</v>
      </c>
      <c r="H186" s="11">
        <v>10.4314</v>
      </c>
      <c r="I186" s="11">
        <v>17.511700000000001</v>
      </c>
      <c r="J186" s="11">
        <v>0.125</v>
      </c>
    </row>
    <row r="187" spans="1:10" x14ac:dyDescent="0.15">
      <c r="A187" s="14">
        <v>41789</v>
      </c>
      <c r="B187" s="11">
        <v>413.63929999999999</v>
      </c>
      <c r="C187" s="11">
        <v>30912.1407</v>
      </c>
      <c r="D187" s="11">
        <v>21742.06769</v>
      </c>
      <c r="E187" s="11">
        <v>2065.2800000000002</v>
      </c>
      <c r="F187" s="11">
        <v>3</v>
      </c>
      <c r="G187" s="11">
        <v>9.8742999999999999</v>
      </c>
      <c r="H187" s="11">
        <v>10.9274</v>
      </c>
      <c r="I187" s="11">
        <v>17.838699999999999</v>
      </c>
      <c r="J187" s="11">
        <v>0.125</v>
      </c>
    </row>
    <row r="188" spans="1:10" x14ac:dyDescent="0.15">
      <c r="A188" s="14">
        <v>41820</v>
      </c>
      <c r="B188" s="11">
        <v>424.79930000000002</v>
      </c>
      <c r="C188" s="11">
        <v>31114.093199999999</v>
      </c>
      <c r="D188" s="11">
        <v>22038.435160000001</v>
      </c>
      <c r="E188" s="11">
        <v>2062.34</v>
      </c>
      <c r="F188" s="11">
        <v>3</v>
      </c>
      <c r="G188" s="11">
        <v>9.5370000000000008</v>
      </c>
      <c r="H188" s="11">
        <v>10.1975</v>
      </c>
      <c r="I188" s="11">
        <v>17.9283</v>
      </c>
      <c r="J188" s="11">
        <v>0.125</v>
      </c>
    </row>
    <row r="189" spans="1:10" x14ac:dyDescent="0.15">
      <c r="A189" s="14">
        <v>41851</v>
      </c>
      <c r="B189" s="11">
        <v>464.45080000000002</v>
      </c>
      <c r="C189" s="11">
        <v>33227.971100000002</v>
      </c>
      <c r="D189" s="11">
        <v>21631.497609999999</v>
      </c>
      <c r="E189" s="11">
        <v>2058.98</v>
      </c>
      <c r="F189" s="11">
        <v>3</v>
      </c>
      <c r="G189" s="11">
        <v>10.3233</v>
      </c>
      <c r="H189" s="11">
        <v>10.878500000000001</v>
      </c>
      <c r="I189" s="11">
        <v>17.651699999999998</v>
      </c>
      <c r="J189" s="11">
        <v>0.125</v>
      </c>
    </row>
    <row r="190" spans="1:10" x14ac:dyDescent="0.15">
      <c r="A190" s="14">
        <v>41880</v>
      </c>
      <c r="B190" s="11">
        <v>470.66849999999999</v>
      </c>
      <c r="C190" s="11">
        <v>33108.616199999997</v>
      </c>
      <c r="D190" s="11">
        <v>22374.479609999999</v>
      </c>
      <c r="E190" s="11">
        <v>2080.6999999999998</v>
      </c>
      <c r="F190" s="11">
        <v>3</v>
      </c>
      <c r="G190" s="11">
        <v>10.419599999999999</v>
      </c>
      <c r="H190" s="11">
        <v>10.890700000000001</v>
      </c>
      <c r="I190" s="11">
        <v>18.287600000000001</v>
      </c>
      <c r="J190" s="11">
        <v>0.125</v>
      </c>
    </row>
    <row r="191" spans="1:10" x14ac:dyDescent="0.15">
      <c r="A191" s="14">
        <v>41912</v>
      </c>
      <c r="B191" s="11">
        <v>503.13729999999998</v>
      </c>
      <c r="C191" s="11">
        <v>30742.682100000002</v>
      </c>
      <c r="D191" s="11">
        <v>22049.948950000002</v>
      </c>
      <c r="E191" s="11">
        <v>2069.31</v>
      </c>
      <c r="F191" s="11">
        <v>3</v>
      </c>
      <c r="G191" s="11">
        <v>10.783099999999999</v>
      </c>
      <c r="H191" s="11">
        <v>10.0022</v>
      </c>
      <c r="I191" s="11">
        <v>17.5885</v>
      </c>
      <c r="J191" s="11">
        <v>0.125</v>
      </c>
    </row>
    <row r="192" spans="1:10" x14ac:dyDescent="0.15">
      <c r="A192" s="14">
        <v>41943</v>
      </c>
      <c r="B192" s="11">
        <v>517.12469999999996</v>
      </c>
      <c r="C192" s="11">
        <v>32139.512699999999</v>
      </c>
      <c r="D192" s="11">
        <v>22501.666850000001</v>
      </c>
      <c r="E192" s="11">
        <v>2089.4699999999998</v>
      </c>
      <c r="F192" s="11">
        <v>3</v>
      </c>
      <c r="G192" s="11">
        <v>11.067399999999999</v>
      </c>
      <c r="H192" s="11">
        <v>10.462199999999999</v>
      </c>
      <c r="I192" s="11">
        <v>17.991299999999999</v>
      </c>
      <c r="J192" s="11">
        <v>0.125</v>
      </c>
    </row>
    <row r="193" spans="1:10" x14ac:dyDescent="0.15">
      <c r="A193" s="14">
        <v>41971</v>
      </c>
      <c r="B193" s="11">
        <v>570.67909999999995</v>
      </c>
      <c r="C193" s="11">
        <v>32301.504199999999</v>
      </c>
      <c r="D193" s="11">
        <v>23212.2618</v>
      </c>
      <c r="E193" s="11">
        <v>2106.3200000000002</v>
      </c>
      <c r="F193" s="11">
        <v>2.75</v>
      </c>
      <c r="G193" s="11">
        <v>12.2913</v>
      </c>
      <c r="H193" s="11">
        <v>10.335599999999999</v>
      </c>
      <c r="I193" s="11">
        <v>18.4099</v>
      </c>
      <c r="J193" s="11">
        <v>0.125</v>
      </c>
    </row>
    <row r="194" spans="1:10" x14ac:dyDescent="0.15">
      <c r="A194" s="14">
        <v>42004</v>
      </c>
      <c r="B194" s="11">
        <v>680.89850000000001</v>
      </c>
      <c r="C194" s="11">
        <v>32132.447100000001</v>
      </c>
      <c r="D194" s="11">
        <v>23398.421859999999</v>
      </c>
      <c r="E194" s="11">
        <v>2109.3200000000002</v>
      </c>
      <c r="F194" s="11">
        <v>2.75</v>
      </c>
      <c r="G194" s="11">
        <v>15.4336</v>
      </c>
      <c r="H194" s="11">
        <v>9.8855000000000004</v>
      </c>
      <c r="I194" s="11">
        <v>18.3428</v>
      </c>
      <c r="J194" s="11">
        <v>0.125</v>
      </c>
    </row>
    <row r="195" spans="1:10" x14ac:dyDescent="0.15">
      <c r="A195" s="14">
        <v>42034</v>
      </c>
      <c r="B195" s="11">
        <v>670.92909999999995</v>
      </c>
      <c r="C195" s="11">
        <v>33609.071799999998</v>
      </c>
      <c r="D195" s="11">
        <v>22861.987580000001</v>
      </c>
      <c r="E195" s="11">
        <v>2163.88</v>
      </c>
      <c r="F195" s="11">
        <v>2.75</v>
      </c>
      <c r="G195" s="11">
        <v>15.305400000000001</v>
      </c>
      <c r="H195" s="11">
        <v>10.2811</v>
      </c>
      <c r="I195" s="11">
        <v>17.732500000000002</v>
      </c>
      <c r="J195" s="11">
        <v>0.125</v>
      </c>
    </row>
    <row r="196" spans="1:10" x14ac:dyDescent="0.15">
      <c r="A196" s="14">
        <v>42062</v>
      </c>
      <c r="B196" s="11">
        <v>689.92880000000002</v>
      </c>
      <c r="C196" s="11">
        <v>34134.6204</v>
      </c>
      <c r="D196" s="11">
        <v>24242.066760000002</v>
      </c>
      <c r="E196" s="11">
        <v>2130.46</v>
      </c>
      <c r="F196" s="11">
        <v>2.75</v>
      </c>
      <c r="G196" s="11">
        <v>15.8146</v>
      </c>
      <c r="H196" s="11">
        <v>10.4133</v>
      </c>
      <c r="I196" s="11">
        <v>18.668800000000001</v>
      </c>
      <c r="J196" s="11">
        <v>0.125</v>
      </c>
    </row>
    <row r="197" spans="1:10" x14ac:dyDescent="0.15">
      <c r="A197" s="14">
        <v>42094</v>
      </c>
      <c r="B197" s="11">
        <v>789.74900000000002</v>
      </c>
      <c r="C197" s="11">
        <v>34028.8917</v>
      </c>
      <c r="D197" s="11">
        <v>23598.38191</v>
      </c>
      <c r="E197" s="11">
        <v>2143.9</v>
      </c>
      <c r="F197" s="11">
        <v>2.5</v>
      </c>
      <c r="G197" s="11">
        <v>17.911899999999999</v>
      </c>
      <c r="H197" s="11">
        <v>10.8301</v>
      </c>
      <c r="I197" s="11">
        <v>18.374199999999998</v>
      </c>
      <c r="J197" s="11">
        <v>0.125</v>
      </c>
    </row>
    <row r="198" spans="1:10" x14ac:dyDescent="0.15">
      <c r="A198" s="14">
        <v>42124</v>
      </c>
      <c r="B198" s="11">
        <v>936.4837</v>
      </c>
      <c r="C198" s="11">
        <v>38460.42</v>
      </c>
      <c r="D198" s="11">
        <v>23818.267639999998</v>
      </c>
      <c r="E198" s="11">
        <v>2132.62</v>
      </c>
      <c r="F198" s="11">
        <v>2.5</v>
      </c>
      <c r="G198" s="11">
        <v>21.307600000000001</v>
      </c>
      <c r="H198" s="11">
        <v>12.235799999999999</v>
      </c>
      <c r="I198" s="11">
        <v>18.569600000000001</v>
      </c>
      <c r="J198" s="11">
        <v>0.125</v>
      </c>
    </row>
    <row r="199" spans="1:10" x14ac:dyDescent="0.15">
      <c r="A199" s="14">
        <v>42153</v>
      </c>
      <c r="B199" s="11">
        <v>974.74289999999996</v>
      </c>
      <c r="C199" s="11">
        <v>37569.309699999998</v>
      </c>
      <c r="D199" s="11">
        <v>24094.186559999998</v>
      </c>
      <c r="E199" s="11">
        <v>2128.7800000000002</v>
      </c>
      <c r="F199" s="11">
        <v>2.25</v>
      </c>
      <c r="G199" s="11">
        <v>22.1326</v>
      </c>
      <c r="H199" s="11">
        <v>11.728400000000001</v>
      </c>
      <c r="I199" s="11">
        <v>18.7316</v>
      </c>
      <c r="J199" s="11">
        <v>0.125</v>
      </c>
    </row>
    <row r="200" spans="1:10" x14ac:dyDescent="0.15">
      <c r="A200" s="14">
        <v>42185</v>
      </c>
      <c r="B200" s="11">
        <v>906.39409999999998</v>
      </c>
      <c r="C200" s="11">
        <v>36476.170299999998</v>
      </c>
      <c r="D200" s="11">
        <v>23652.54622</v>
      </c>
      <c r="E200" s="11">
        <v>2109.9899999999998</v>
      </c>
      <c r="F200" s="11">
        <v>2</v>
      </c>
      <c r="G200" s="11">
        <v>20.367899999999999</v>
      </c>
      <c r="H200" s="11">
        <v>11.940899999999999</v>
      </c>
      <c r="I200" s="11">
        <v>18.4451</v>
      </c>
      <c r="J200" s="11">
        <v>0.125</v>
      </c>
    </row>
    <row r="201" spans="1:10" x14ac:dyDescent="0.15">
      <c r="A201" s="14">
        <v>42216</v>
      </c>
      <c r="B201" s="11">
        <v>781.95920000000001</v>
      </c>
      <c r="C201" s="11">
        <v>34307.783499999998</v>
      </c>
      <c r="D201" s="11">
        <v>24187.853459999998</v>
      </c>
      <c r="E201" s="11">
        <v>2127.58</v>
      </c>
      <c r="F201" s="11">
        <v>2</v>
      </c>
      <c r="G201" s="11">
        <v>16.934200000000001</v>
      </c>
      <c r="H201" s="11">
        <v>11.2052</v>
      </c>
      <c r="I201" s="11">
        <v>18.7761</v>
      </c>
      <c r="J201" s="11">
        <v>0.125</v>
      </c>
    </row>
    <row r="202" spans="1:10" x14ac:dyDescent="0.15">
      <c r="A202" s="14">
        <v>42247</v>
      </c>
      <c r="B202" s="11">
        <v>665.8451</v>
      </c>
      <c r="C202" s="11">
        <v>31108.930400000001</v>
      </c>
      <c r="D202" s="11">
        <v>23365.8351</v>
      </c>
      <c r="E202" s="11">
        <v>2128.5100000000002</v>
      </c>
      <c r="F202" s="11">
        <v>1.75</v>
      </c>
      <c r="G202" s="11">
        <v>14.8317</v>
      </c>
      <c r="H202" s="11">
        <v>9.8548000000000009</v>
      </c>
      <c r="I202" s="11">
        <v>17.576999999999998</v>
      </c>
      <c r="J202" s="11">
        <v>0.125</v>
      </c>
    </row>
    <row r="203" spans="1:10" x14ac:dyDescent="0.15">
      <c r="A203" s="14">
        <v>42277</v>
      </c>
      <c r="B203" s="11">
        <v>637.10239999999999</v>
      </c>
      <c r="C203" s="11">
        <v>30007.932100000002</v>
      </c>
      <c r="D203" s="11">
        <v>22698.790199999999</v>
      </c>
      <c r="E203" s="11">
        <v>2147.19</v>
      </c>
      <c r="F203" s="11">
        <v>1.75</v>
      </c>
      <c r="G203" s="11">
        <v>14.8428</v>
      </c>
      <c r="H203" s="11">
        <v>9.7571999999999992</v>
      </c>
      <c r="I203" s="11">
        <v>17.312899999999999</v>
      </c>
      <c r="J203" s="11">
        <v>0.125</v>
      </c>
    </row>
    <row r="204" spans="1:10" x14ac:dyDescent="0.15">
      <c r="A204" s="14">
        <v>42307</v>
      </c>
      <c r="B204" s="11">
        <v>710.62429999999995</v>
      </c>
      <c r="C204" s="11">
        <v>32429.3482</v>
      </c>
      <c r="D204" s="11">
        <v>24455.96588</v>
      </c>
      <c r="E204" s="11">
        <v>2139.33</v>
      </c>
      <c r="F204" s="11">
        <v>1.5</v>
      </c>
      <c r="G204" s="11">
        <v>16.410900000000002</v>
      </c>
      <c r="H204" s="11">
        <v>10.5974</v>
      </c>
      <c r="I204" s="11">
        <v>18.697199999999999</v>
      </c>
      <c r="J204" s="11">
        <v>0.125</v>
      </c>
    </row>
    <row r="205" spans="1:10" x14ac:dyDescent="0.15">
      <c r="A205" s="14">
        <v>42338</v>
      </c>
      <c r="B205" s="11">
        <v>714.82910000000004</v>
      </c>
      <c r="C205" s="11">
        <v>31937.186600000001</v>
      </c>
      <c r="D205" s="11">
        <v>24840.080620000001</v>
      </c>
      <c r="E205" s="11">
        <v>2130.58</v>
      </c>
      <c r="F205" s="11">
        <v>1.5</v>
      </c>
      <c r="G205" s="11">
        <v>16.634699999999999</v>
      </c>
      <c r="H205" s="11">
        <v>10.4505</v>
      </c>
      <c r="I205" s="11">
        <v>18.686199999999999</v>
      </c>
      <c r="J205" s="11">
        <v>0.125</v>
      </c>
    </row>
    <row r="206" spans="1:10" x14ac:dyDescent="0.15">
      <c r="A206" s="14">
        <v>42369</v>
      </c>
      <c r="B206" s="11">
        <v>724.1703</v>
      </c>
      <c r="C206" s="11">
        <v>32281.5524</v>
      </c>
      <c r="D206" s="11">
        <v>24792.63</v>
      </c>
      <c r="E206" s="11">
        <v>2127.09</v>
      </c>
      <c r="F206" s="11">
        <v>1.5</v>
      </c>
      <c r="G206" s="11">
        <v>17.973400000000002</v>
      </c>
      <c r="H206" s="11">
        <v>10.663499999999999</v>
      </c>
      <c r="I206" s="11">
        <v>18.776199999999999</v>
      </c>
      <c r="J206" s="11">
        <v>0.375</v>
      </c>
    </row>
    <row r="207" spans="1:10" x14ac:dyDescent="0.15">
      <c r="A207" s="14">
        <v>42398</v>
      </c>
      <c r="B207" s="11">
        <v>552.78409999999997</v>
      </c>
      <c r="C207" s="11">
        <v>29253.402099999999</v>
      </c>
      <c r="D207" s="11">
        <v>23876.86824</v>
      </c>
      <c r="E207" s="11">
        <v>2172.39</v>
      </c>
      <c r="F207" s="11">
        <v>1.5</v>
      </c>
      <c r="G207" s="11">
        <v>13.9251</v>
      </c>
      <c r="H207" s="11">
        <v>9.5777000000000001</v>
      </c>
      <c r="I207" s="11">
        <v>17.823599999999999</v>
      </c>
      <c r="J207" s="11">
        <v>0.375</v>
      </c>
    </row>
    <row r="208" spans="1:10" x14ac:dyDescent="0.15">
      <c r="A208" s="14">
        <v>42429</v>
      </c>
      <c r="B208" s="11">
        <v>544.48099999999999</v>
      </c>
      <c r="C208" s="11">
        <v>28358.029699999999</v>
      </c>
      <c r="D208" s="11">
        <v>23771.751240000001</v>
      </c>
      <c r="E208" s="11">
        <v>2191.75</v>
      </c>
      <c r="F208" s="11">
        <v>1.5</v>
      </c>
      <c r="G208" s="11">
        <v>13.711500000000001</v>
      </c>
      <c r="H208" s="11">
        <v>9.3277999999999999</v>
      </c>
      <c r="I208" s="11">
        <v>17.789100000000001</v>
      </c>
      <c r="J208" s="11">
        <v>0.375</v>
      </c>
    </row>
    <row r="209" spans="1:10" x14ac:dyDescent="0.15">
      <c r="A209" s="14">
        <v>42460</v>
      </c>
      <c r="B209" s="11">
        <v>618.03229999999996</v>
      </c>
      <c r="C209" s="11">
        <v>30563.311099999999</v>
      </c>
      <c r="D209" s="11">
        <v>24992.016899999999</v>
      </c>
      <c r="E209" s="11">
        <v>2195.2199999999998</v>
      </c>
      <c r="F209" s="11">
        <v>1.5</v>
      </c>
      <c r="G209" s="11">
        <v>16.144200000000001</v>
      </c>
      <c r="H209" s="11">
        <v>10.3697</v>
      </c>
      <c r="I209" s="11">
        <v>19.447099999999999</v>
      </c>
      <c r="J209" s="11">
        <v>0.375</v>
      </c>
    </row>
    <row r="210" spans="1:10" x14ac:dyDescent="0.15">
      <c r="A210" s="14">
        <v>42489</v>
      </c>
      <c r="B210" s="11">
        <v>602.67449999999997</v>
      </c>
      <c r="C210" s="11">
        <v>31107.169000000002</v>
      </c>
      <c r="D210" s="11">
        <v>25172.14243</v>
      </c>
      <c r="E210" s="11">
        <v>2192.91</v>
      </c>
      <c r="F210" s="11">
        <v>1.5</v>
      </c>
      <c r="G210" s="11">
        <v>15.7674</v>
      </c>
      <c r="H210" s="11">
        <v>10.5146</v>
      </c>
      <c r="I210" s="11">
        <v>19.446100000000001</v>
      </c>
      <c r="J210" s="11">
        <v>0.375</v>
      </c>
    </row>
    <row r="211" spans="1:10" x14ac:dyDescent="0.15">
      <c r="A211" s="14">
        <v>42521</v>
      </c>
      <c r="B211" s="11">
        <v>589.27930000000003</v>
      </c>
      <c r="C211" s="11">
        <v>31417.268499999998</v>
      </c>
      <c r="D211" s="11">
        <v>26050.435310000001</v>
      </c>
      <c r="E211" s="11">
        <v>2192.85</v>
      </c>
      <c r="F211" s="11">
        <v>1.5</v>
      </c>
      <c r="G211" s="11">
        <v>15.6988</v>
      </c>
      <c r="H211" s="11">
        <v>10.403700000000001</v>
      </c>
      <c r="I211" s="11">
        <v>19.715800000000002</v>
      </c>
      <c r="J211" s="11">
        <v>0.375</v>
      </c>
    </row>
    <row r="212" spans="1:10" x14ac:dyDescent="0.15">
      <c r="A212" s="14">
        <v>42551</v>
      </c>
      <c r="B212" s="11">
        <v>589.45540000000005</v>
      </c>
      <c r="C212" s="11">
        <v>32260.694100000001</v>
      </c>
      <c r="D212" s="11">
        <v>26407.247090000001</v>
      </c>
      <c r="E212" s="11">
        <v>2241.2600000000002</v>
      </c>
      <c r="F212" s="11">
        <v>1.5</v>
      </c>
      <c r="G212" s="11">
        <v>16.6004</v>
      </c>
      <c r="H212" s="11">
        <v>11.3238</v>
      </c>
      <c r="I212" s="11">
        <v>19.850300000000001</v>
      </c>
      <c r="J212" s="11">
        <v>0.375</v>
      </c>
    </row>
    <row r="213" spans="1:10" x14ac:dyDescent="0.15">
      <c r="A213" s="14">
        <v>42580</v>
      </c>
      <c r="B213" s="11">
        <v>606.83270000000005</v>
      </c>
      <c r="C213" s="11">
        <v>33903.673699999999</v>
      </c>
      <c r="D213" s="11">
        <v>27315.40899</v>
      </c>
      <c r="E213" s="11">
        <v>2250.34</v>
      </c>
      <c r="F213" s="11">
        <v>1.5</v>
      </c>
      <c r="G213" s="11">
        <v>16.908799999999999</v>
      </c>
      <c r="H213" s="11">
        <v>11.921200000000001</v>
      </c>
      <c r="I213" s="11">
        <v>20.496400000000001</v>
      </c>
      <c r="J213" s="11">
        <v>0.375</v>
      </c>
    </row>
    <row r="214" spans="1:10" x14ac:dyDescent="0.15">
      <c r="A214" s="14">
        <v>42613</v>
      </c>
      <c r="B214" s="11">
        <v>625.03650000000005</v>
      </c>
      <c r="C214" s="11">
        <v>35918.452499999999</v>
      </c>
      <c r="D214" s="11">
        <v>27531.77778</v>
      </c>
      <c r="E214" s="11">
        <v>2237.9699999999998</v>
      </c>
      <c r="F214" s="11">
        <v>1.5</v>
      </c>
      <c r="G214" s="11">
        <v>17.533899999999999</v>
      </c>
      <c r="H214" s="11">
        <v>12.5235</v>
      </c>
      <c r="I214" s="11">
        <v>20.4541</v>
      </c>
      <c r="J214" s="11">
        <v>0.375</v>
      </c>
    </row>
    <row r="215" spans="1:10" x14ac:dyDescent="0.15">
      <c r="A215" s="14">
        <v>42643</v>
      </c>
      <c r="B215" s="11">
        <v>610.57190000000003</v>
      </c>
      <c r="C215" s="11">
        <v>36491.226199999997</v>
      </c>
      <c r="D215" s="11">
        <v>27472.222280000002</v>
      </c>
      <c r="E215" s="11">
        <v>2235.0100000000002</v>
      </c>
      <c r="F215" s="11">
        <v>1.5</v>
      </c>
      <c r="G215" s="11">
        <v>16.6372</v>
      </c>
      <c r="H215" s="11">
        <v>13.0807</v>
      </c>
      <c r="I215" s="11">
        <v>20.3996</v>
      </c>
      <c r="J215" s="11">
        <v>0.375</v>
      </c>
    </row>
    <row r="216" spans="1:10" x14ac:dyDescent="0.15">
      <c r="A216" s="14">
        <v>42674</v>
      </c>
      <c r="B216" s="11">
        <v>620.4674</v>
      </c>
      <c r="C216" s="11">
        <v>36533.000999999997</v>
      </c>
      <c r="D216" s="11">
        <v>27387.84318</v>
      </c>
      <c r="E216" s="11">
        <v>2210.41</v>
      </c>
      <c r="F216" s="11">
        <v>1.5</v>
      </c>
      <c r="G216" s="11">
        <v>17.179200000000002</v>
      </c>
      <c r="H216" s="11">
        <v>12.8771</v>
      </c>
      <c r="I216" s="11">
        <v>19.9603</v>
      </c>
      <c r="J216" s="11">
        <v>0.375</v>
      </c>
    </row>
    <row r="217" spans="1:10" x14ac:dyDescent="0.15">
      <c r="A217" s="14">
        <v>42704</v>
      </c>
      <c r="B217" s="11">
        <v>638.4547</v>
      </c>
      <c r="C217" s="11">
        <v>37031.973400000003</v>
      </c>
      <c r="D217" s="11">
        <v>28935.0128</v>
      </c>
      <c r="E217" s="11">
        <v>2151.4299999999998</v>
      </c>
      <c r="F217" s="11">
        <v>1.5</v>
      </c>
      <c r="G217" s="11">
        <v>17.997599999999998</v>
      </c>
      <c r="H217" s="11">
        <v>12.535299999999999</v>
      </c>
      <c r="I217" s="11">
        <v>20.618099999999998</v>
      </c>
      <c r="J217" s="11">
        <v>0.375</v>
      </c>
    </row>
    <row r="218" spans="1:10" x14ac:dyDescent="0.15">
      <c r="A218" s="14">
        <v>42734</v>
      </c>
      <c r="B218" s="11">
        <v>605.91179999999997</v>
      </c>
      <c r="C218" s="11">
        <v>35990.979700000004</v>
      </c>
      <c r="D218" s="11">
        <v>29692.6168</v>
      </c>
      <c r="E218" s="11">
        <v>2149.16</v>
      </c>
      <c r="F218" s="11">
        <v>1.5</v>
      </c>
      <c r="G218" s="11">
        <v>17.0627</v>
      </c>
      <c r="H218" s="11">
        <v>12.240600000000001</v>
      </c>
      <c r="I218" s="11">
        <v>20.497499999999999</v>
      </c>
      <c r="J218" s="11">
        <v>0.625</v>
      </c>
    </row>
    <row r="219" spans="1:10" x14ac:dyDescent="0.15">
      <c r="A219" s="14">
        <v>42766</v>
      </c>
      <c r="B219" s="11">
        <v>622.18560000000002</v>
      </c>
      <c r="C219" s="11">
        <v>37998.572</v>
      </c>
      <c r="D219" s="11">
        <v>29930.96761</v>
      </c>
      <c r="E219" s="11">
        <v>2154.02</v>
      </c>
      <c r="F219" s="11">
        <v>1.5</v>
      </c>
      <c r="G219" s="11">
        <v>17.2332</v>
      </c>
      <c r="H219" s="11">
        <v>13.000999999999999</v>
      </c>
      <c r="I219" s="11">
        <v>20.822600000000001</v>
      </c>
      <c r="J219" s="11">
        <v>0.625</v>
      </c>
    </row>
    <row r="220" spans="1:10" x14ac:dyDescent="0.15">
      <c r="A220" s="14">
        <v>42794</v>
      </c>
      <c r="B220" s="11">
        <v>640.18799999999999</v>
      </c>
      <c r="C220" s="11">
        <v>38494.382799999999</v>
      </c>
      <c r="D220" s="11">
        <v>31097.71297</v>
      </c>
      <c r="E220" s="11">
        <v>2164.65</v>
      </c>
      <c r="F220" s="11">
        <v>1.5</v>
      </c>
      <c r="G220" s="11">
        <v>17.650099999999998</v>
      </c>
      <c r="H220" s="11">
        <v>13.2156</v>
      </c>
      <c r="I220" s="11">
        <v>21.568300000000001</v>
      </c>
      <c r="J220" s="11">
        <v>0.625</v>
      </c>
    </row>
    <row r="221" spans="1:10" x14ac:dyDescent="0.15">
      <c r="A221" s="14">
        <v>42825</v>
      </c>
      <c r="B221" s="11">
        <v>634.92589999999996</v>
      </c>
      <c r="C221" s="11">
        <v>39197.168700000002</v>
      </c>
      <c r="D221" s="11">
        <v>31211.9931</v>
      </c>
      <c r="E221" s="11">
        <v>2163.66</v>
      </c>
      <c r="F221" s="11">
        <v>1.5</v>
      </c>
      <c r="G221" s="11">
        <v>17.010000000000002</v>
      </c>
      <c r="H221" s="11">
        <v>13.2189</v>
      </c>
      <c r="I221" s="11">
        <v>20.925899999999999</v>
      </c>
      <c r="J221" s="11">
        <v>0.875</v>
      </c>
    </row>
    <row r="222" spans="1:10" x14ac:dyDescent="0.15">
      <c r="A222" s="14">
        <v>42853</v>
      </c>
      <c r="B222" s="11">
        <v>620.36400000000003</v>
      </c>
      <c r="C222" s="11">
        <v>40087.219799999999</v>
      </c>
      <c r="D222" s="11">
        <v>31604.998189999998</v>
      </c>
      <c r="E222" s="11">
        <v>2178.69</v>
      </c>
      <c r="F222" s="11">
        <v>1.5</v>
      </c>
      <c r="G222" s="11">
        <v>16.7532</v>
      </c>
      <c r="H222" s="11">
        <v>13.5082</v>
      </c>
      <c r="I222" s="11">
        <v>21.028700000000001</v>
      </c>
      <c r="J222" s="11">
        <v>0.875</v>
      </c>
    </row>
    <row r="223" spans="1:10" x14ac:dyDescent="0.15">
      <c r="A223" s="14">
        <v>42886</v>
      </c>
      <c r="B223" s="11">
        <v>620.60260000000005</v>
      </c>
      <c r="C223" s="11">
        <v>41455.0651</v>
      </c>
      <c r="D223" s="11">
        <v>31698.735189999999</v>
      </c>
      <c r="E223" s="11">
        <v>2192.91</v>
      </c>
      <c r="F223" s="11">
        <v>1.5</v>
      </c>
      <c r="G223" s="11">
        <v>16.5517</v>
      </c>
      <c r="H223" s="11">
        <v>13.9199</v>
      </c>
      <c r="I223" s="11">
        <v>21.245999999999999</v>
      </c>
      <c r="J223" s="11">
        <v>0.875</v>
      </c>
    </row>
    <row r="224" spans="1:10" x14ac:dyDescent="0.15">
      <c r="A224" s="14">
        <v>42916</v>
      </c>
      <c r="B224" s="11">
        <v>644.01949999999999</v>
      </c>
      <c r="C224" s="11">
        <v>41643.744899999998</v>
      </c>
      <c r="D224" s="11">
        <v>31649.573240000002</v>
      </c>
      <c r="E224" s="11">
        <v>2189.36</v>
      </c>
      <c r="F224" s="11">
        <v>1.5</v>
      </c>
      <c r="G224" s="11">
        <v>16.624199999999998</v>
      </c>
      <c r="H224" s="11">
        <v>12.8635</v>
      </c>
      <c r="I224" s="11">
        <v>20.937999999999999</v>
      </c>
      <c r="J224" s="11">
        <v>1.125</v>
      </c>
    </row>
    <row r="225" spans="1:10" x14ac:dyDescent="0.15">
      <c r="A225" s="14">
        <v>42947</v>
      </c>
      <c r="B225" s="11">
        <v>671.64009999999996</v>
      </c>
      <c r="C225" s="11">
        <v>44118.726999999999</v>
      </c>
      <c r="D225" s="11">
        <v>32106.05126</v>
      </c>
      <c r="E225" s="11">
        <v>2193.0100000000002</v>
      </c>
      <c r="F225" s="11">
        <v>1.5</v>
      </c>
      <c r="G225" s="11">
        <v>17.153700000000001</v>
      </c>
      <c r="H225" s="11">
        <v>13.6272</v>
      </c>
      <c r="I225" s="11">
        <v>21.2181</v>
      </c>
      <c r="J225" s="11">
        <v>1.125</v>
      </c>
    </row>
    <row r="226" spans="1:10" x14ac:dyDescent="0.15">
      <c r="A226" s="14">
        <v>42978</v>
      </c>
      <c r="B226" s="11">
        <v>703.84760000000006</v>
      </c>
      <c r="C226" s="11">
        <v>44509.866399999999</v>
      </c>
      <c r="D226" s="11">
        <v>31587.515609999999</v>
      </c>
      <c r="E226" s="11">
        <v>2216.75</v>
      </c>
      <c r="F226" s="11">
        <v>1.5</v>
      </c>
      <c r="G226" s="11">
        <v>17.6995</v>
      </c>
      <c r="H226" s="11">
        <v>13.950200000000001</v>
      </c>
      <c r="I226" s="11">
        <v>21.1768</v>
      </c>
      <c r="J226" s="11">
        <v>1.125</v>
      </c>
    </row>
    <row r="227" spans="1:10" x14ac:dyDescent="0.15">
      <c r="A227" s="14">
        <v>43007</v>
      </c>
      <c r="B227" s="11">
        <v>697.8827</v>
      </c>
      <c r="C227" s="11">
        <v>44332.315799999997</v>
      </c>
      <c r="D227" s="11">
        <v>32431.192149999999</v>
      </c>
      <c r="E227" s="11">
        <v>2197.7460000000001</v>
      </c>
      <c r="F227" s="11">
        <v>1.5</v>
      </c>
      <c r="G227" s="11">
        <v>16.810200000000002</v>
      </c>
      <c r="H227" s="11">
        <v>12.9041</v>
      </c>
      <c r="I227" s="11">
        <v>21.2805</v>
      </c>
      <c r="J227" s="11">
        <v>1.125</v>
      </c>
    </row>
    <row r="228" spans="1:10" x14ac:dyDescent="0.15">
      <c r="A228" s="14">
        <v>43039</v>
      </c>
      <c r="B228" s="11">
        <v>707.81970000000001</v>
      </c>
      <c r="C228" s="11">
        <v>45519.3393</v>
      </c>
      <c r="D228" s="11">
        <v>33156.956259999999</v>
      </c>
      <c r="E228" s="11">
        <v>2195.087</v>
      </c>
      <c r="F228" s="11">
        <v>1.5</v>
      </c>
      <c r="G228" s="11">
        <v>17.127400000000002</v>
      </c>
      <c r="H228" s="11">
        <v>13.2278</v>
      </c>
      <c r="I228" s="11">
        <v>21.7088</v>
      </c>
      <c r="J228" s="11">
        <v>1.125</v>
      </c>
    </row>
    <row r="229" spans="1:10" x14ac:dyDescent="0.15">
      <c r="A229" s="14">
        <v>43069</v>
      </c>
      <c r="B229" s="11">
        <v>694.41430000000003</v>
      </c>
      <c r="C229" s="11">
        <v>46844.663399999998</v>
      </c>
      <c r="D229" s="11">
        <v>34052.196739999999</v>
      </c>
      <c r="E229" s="11">
        <v>2192.0700000000002</v>
      </c>
      <c r="F229" s="11">
        <v>1.5</v>
      </c>
      <c r="G229" s="11">
        <v>16.852599999999999</v>
      </c>
      <c r="H229" s="11">
        <v>13.4087</v>
      </c>
      <c r="I229" s="11">
        <v>22.2483</v>
      </c>
      <c r="J229" s="11">
        <v>1.125</v>
      </c>
    </row>
    <row r="230" spans="1:10" x14ac:dyDescent="0.15">
      <c r="A230" s="14">
        <v>43098</v>
      </c>
      <c r="B230" s="11">
        <v>702.78740000000005</v>
      </c>
      <c r="C230" s="11">
        <v>47316.681199999999</v>
      </c>
      <c r="D230" s="11">
        <v>33917.865489999996</v>
      </c>
      <c r="E230" s="11">
        <v>2198.8449999999998</v>
      </c>
      <c r="F230" s="11">
        <v>1.5</v>
      </c>
      <c r="G230" s="11">
        <v>16.3626</v>
      </c>
      <c r="H230" s="11">
        <v>12.3942</v>
      </c>
      <c r="I230" s="11">
        <v>21.285900000000002</v>
      </c>
      <c r="J230" s="11">
        <v>1.375</v>
      </c>
    </row>
    <row r="231" spans="1:10" x14ac:dyDescent="0.15">
      <c r="A231" s="14">
        <v>43131</v>
      </c>
      <c r="B231" s="11">
        <v>765.59950000000003</v>
      </c>
      <c r="C231" s="11">
        <v>50195.923999999999</v>
      </c>
      <c r="D231" s="11">
        <v>34650.63063</v>
      </c>
      <c r="E231" s="11">
        <v>2168.9650000000001</v>
      </c>
      <c r="F231" s="11">
        <v>1.5</v>
      </c>
      <c r="G231" s="11">
        <v>17.238700000000001</v>
      </c>
      <c r="H231" s="11">
        <v>13.623799999999999</v>
      </c>
      <c r="I231" s="11">
        <v>22.4255</v>
      </c>
      <c r="J231" s="11">
        <v>1.375</v>
      </c>
    </row>
    <row r="232" spans="1:10" x14ac:dyDescent="0.15">
      <c r="A232" s="14">
        <v>43159</v>
      </c>
      <c r="B232" s="11">
        <v>711.95249999999999</v>
      </c>
      <c r="C232" s="11">
        <v>47484.458100000003</v>
      </c>
      <c r="D232" s="11">
        <v>33605.517789999998</v>
      </c>
      <c r="E232" s="11">
        <v>2152.627</v>
      </c>
      <c r="F232" s="11">
        <v>1.5</v>
      </c>
      <c r="G232" s="11">
        <v>16.4452</v>
      </c>
      <c r="H232" s="11">
        <v>12.7652</v>
      </c>
      <c r="I232" s="11">
        <v>21.4741</v>
      </c>
      <c r="J232" s="11">
        <v>1.375</v>
      </c>
    </row>
    <row r="233" spans="1:10" x14ac:dyDescent="0.15">
      <c r="A233" s="14">
        <v>43189</v>
      </c>
      <c r="B233" s="11">
        <v>696.91989999999998</v>
      </c>
      <c r="C233" s="11">
        <v>46046.393799999998</v>
      </c>
      <c r="D233" s="11">
        <v>32609.203160000001</v>
      </c>
      <c r="E233" s="11">
        <v>2172.9290000000001</v>
      </c>
      <c r="F233" s="11">
        <v>1.5</v>
      </c>
      <c r="G233" s="11">
        <v>15.5298</v>
      </c>
      <c r="H233" s="11">
        <v>11.956200000000001</v>
      </c>
      <c r="I233" s="11">
        <v>19.9132</v>
      </c>
      <c r="J233" s="11">
        <v>1.625</v>
      </c>
    </row>
    <row r="234" spans="1:10" x14ac:dyDescent="0.15">
      <c r="A234" s="14">
        <v>43220</v>
      </c>
      <c r="B234" s="11">
        <v>672.73289999999997</v>
      </c>
      <c r="C234" s="11">
        <v>47537.688699999999</v>
      </c>
      <c r="D234" s="11">
        <v>32959.186269999998</v>
      </c>
      <c r="E234" s="11">
        <v>2155.3330000000001</v>
      </c>
      <c r="F234" s="11">
        <v>1.5</v>
      </c>
      <c r="G234" s="11">
        <v>15.1182</v>
      </c>
      <c r="H234" s="11">
        <v>12.2403</v>
      </c>
      <c r="I234" s="11">
        <v>19.8706</v>
      </c>
      <c r="J234" s="11">
        <v>1.625</v>
      </c>
    </row>
    <row r="235" spans="1:10" x14ac:dyDescent="0.15">
      <c r="A235" s="14">
        <v>43251</v>
      </c>
      <c r="B235" s="11">
        <v>670.02790000000005</v>
      </c>
      <c r="C235" s="11">
        <v>47829.5412</v>
      </c>
      <c r="D235" s="11">
        <v>34091.148240000002</v>
      </c>
      <c r="E235" s="11">
        <v>2174.6836499999999</v>
      </c>
      <c r="F235" s="11">
        <v>1.5</v>
      </c>
      <c r="G235" s="11">
        <v>15.151299999999999</v>
      </c>
      <c r="H235" s="11">
        <v>12.1053</v>
      </c>
      <c r="I235" s="11">
        <v>20.170999999999999</v>
      </c>
      <c r="J235" s="11">
        <v>1.625</v>
      </c>
    </row>
    <row r="236" spans="1:10" x14ac:dyDescent="0.15">
      <c r="A236" s="14">
        <v>43280</v>
      </c>
      <c r="B236" s="11">
        <v>601.21569999999997</v>
      </c>
      <c r="C236" s="11">
        <v>47175.081200000001</v>
      </c>
      <c r="D236" s="11">
        <v>35443.362840000002</v>
      </c>
      <c r="E236" s="11">
        <v>2175.127</v>
      </c>
      <c r="F236" s="11">
        <v>1.5</v>
      </c>
      <c r="G236" s="11">
        <v>13.472</v>
      </c>
      <c r="H236" s="11">
        <v>10.9581</v>
      </c>
      <c r="I236" s="11">
        <v>19.451799999999999</v>
      </c>
      <c r="J236" s="11">
        <v>1.875</v>
      </c>
    </row>
    <row r="237" spans="1:10" x14ac:dyDescent="0.15">
      <c r="A237" s="14">
        <v>43312</v>
      </c>
      <c r="B237" s="11">
        <v>595.41759999999999</v>
      </c>
      <c r="C237" s="11">
        <v>48347.522100000002</v>
      </c>
      <c r="D237" s="11">
        <v>37863.492109999999</v>
      </c>
      <c r="E237" s="11">
        <v>2166.0300000000002</v>
      </c>
      <c r="F237" s="11">
        <v>1.5</v>
      </c>
      <c r="G237" s="11">
        <v>13.581</v>
      </c>
      <c r="H237" s="11">
        <v>10.8172</v>
      </c>
      <c r="I237" s="11">
        <v>20.098199999999999</v>
      </c>
      <c r="J237" s="11">
        <v>1.875</v>
      </c>
    </row>
    <row r="238" spans="1:10" x14ac:dyDescent="0.15">
      <c r="A238" s="14">
        <v>43343</v>
      </c>
      <c r="B238" s="11">
        <v>563.54819999999995</v>
      </c>
      <c r="C238" s="11">
        <v>47445.855499999998</v>
      </c>
      <c r="D238" s="11">
        <v>39191.221960000003</v>
      </c>
      <c r="E238" s="11">
        <v>2182.5970000000002</v>
      </c>
      <c r="F238" s="11">
        <v>1.5</v>
      </c>
      <c r="G238" s="11">
        <v>12.6998</v>
      </c>
      <c r="H238" s="11">
        <v>10.554399999999999</v>
      </c>
      <c r="I238" s="11">
        <v>20.6266</v>
      </c>
      <c r="J238" s="11">
        <v>1.875</v>
      </c>
    </row>
    <row r="239" spans="1:10" x14ac:dyDescent="0.15">
      <c r="A239" s="14">
        <v>43371</v>
      </c>
      <c r="B239" s="11">
        <v>581.63699999999994</v>
      </c>
      <c r="C239" s="11">
        <v>47824.038699999997</v>
      </c>
      <c r="D239" s="11">
        <v>39589.508320000001</v>
      </c>
      <c r="E239" s="11">
        <v>2162.2199999999998</v>
      </c>
      <c r="F239" s="11">
        <v>1.5</v>
      </c>
      <c r="G239" s="11">
        <v>13.0345</v>
      </c>
      <c r="H239" s="11">
        <v>10.6067</v>
      </c>
      <c r="I239" s="11">
        <v>19.615400000000001</v>
      </c>
      <c r="J239" s="11">
        <v>2.125</v>
      </c>
    </row>
    <row r="240" spans="1:10" x14ac:dyDescent="0.15">
      <c r="A240" s="14">
        <v>43404</v>
      </c>
      <c r="B240" s="11">
        <v>528.43830000000003</v>
      </c>
      <c r="C240" s="11">
        <v>43634.355900000002</v>
      </c>
      <c r="D240" s="11">
        <v>37456.488340000004</v>
      </c>
      <c r="E240" s="11">
        <v>2151.8919999999998</v>
      </c>
      <c r="F240" s="11">
        <v>1.5</v>
      </c>
      <c r="G240" s="11">
        <v>12.0412</v>
      </c>
      <c r="H240" s="11">
        <v>9.5345999999999993</v>
      </c>
      <c r="I240" s="11">
        <v>18.256699999999999</v>
      </c>
      <c r="J240" s="11">
        <v>2.125</v>
      </c>
    </row>
    <row r="241" spans="1:10" x14ac:dyDescent="0.15">
      <c r="A241" s="14">
        <v>43434</v>
      </c>
      <c r="B241" s="11">
        <v>526.79880000000003</v>
      </c>
      <c r="C241" s="11">
        <v>46344.042999999998</v>
      </c>
      <c r="D241" s="11">
        <v>38128.282579999999</v>
      </c>
      <c r="E241" s="11">
        <v>2170.9929999999999</v>
      </c>
      <c r="F241" s="11">
        <v>1.5</v>
      </c>
      <c r="G241" s="11">
        <v>12.261799999999999</v>
      </c>
      <c r="H241" s="11">
        <v>10.1175</v>
      </c>
      <c r="I241" s="11">
        <v>18.526199999999999</v>
      </c>
      <c r="J241" s="11">
        <v>2.125</v>
      </c>
    </row>
    <row r="242" spans="1:10" x14ac:dyDescent="0.15">
      <c r="A242" s="14">
        <v>43465</v>
      </c>
      <c r="B242" s="11">
        <v>513.63480000000004</v>
      </c>
      <c r="C242" s="11">
        <v>44628.053</v>
      </c>
      <c r="D242" s="11">
        <v>34283.957269999999</v>
      </c>
      <c r="E242" s="11">
        <v>2217.6999999999998</v>
      </c>
      <c r="F242" s="11">
        <v>1.5</v>
      </c>
      <c r="G242" s="11">
        <v>12.3338</v>
      </c>
      <c r="H242" s="11">
        <v>10.1205</v>
      </c>
      <c r="I242" s="11">
        <v>16.645900000000001</v>
      </c>
      <c r="J242" s="11">
        <v>2.375</v>
      </c>
    </row>
    <row r="243" spans="1:10" x14ac:dyDescent="0.15">
      <c r="A243" s="14">
        <v>43496</v>
      </c>
      <c r="B243" s="11">
        <v>546.44060000000002</v>
      </c>
      <c r="C243" s="11">
        <v>46923.539400000001</v>
      </c>
      <c r="D243" s="11">
        <v>36072.474450000002</v>
      </c>
      <c r="E243" s="11">
        <v>2228.1350000000002</v>
      </c>
      <c r="F243" s="11">
        <v>1.5</v>
      </c>
      <c r="G243" s="11">
        <v>12.780100000000001</v>
      </c>
      <c r="H243" s="11">
        <v>10.941599999999999</v>
      </c>
      <c r="I243" s="11">
        <v>17.988199999999999</v>
      </c>
      <c r="J243" s="11">
        <v>2.375</v>
      </c>
    </row>
    <row r="244" spans="1:10" x14ac:dyDescent="0.15">
      <c r="A244" s="14">
        <v>43524</v>
      </c>
      <c r="B244" s="11">
        <v>622.41049999999996</v>
      </c>
      <c r="C244" s="11">
        <v>48127.273999999998</v>
      </c>
      <c r="D244" s="11">
        <v>37193.47711</v>
      </c>
      <c r="E244" s="11">
        <v>2222.1</v>
      </c>
      <c r="F244" s="11">
        <v>1.5</v>
      </c>
      <c r="G244" s="11">
        <v>14.5372</v>
      </c>
      <c r="H244" s="11">
        <v>11.1812</v>
      </c>
      <c r="I244" s="11">
        <v>18.5303</v>
      </c>
      <c r="J244" s="11">
        <v>2.375</v>
      </c>
    </row>
    <row r="245" spans="1:10" x14ac:dyDescent="0.15">
      <c r="A245" s="14">
        <v>43553</v>
      </c>
      <c r="B245" s="11">
        <v>652.37009999999998</v>
      </c>
      <c r="C245" s="11">
        <v>49027.346899999997</v>
      </c>
      <c r="D245" s="11">
        <v>38020.421970000003</v>
      </c>
      <c r="E245" s="11">
        <v>2264.5230000000001</v>
      </c>
      <c r="F245" s="11">
        <v>1.5</v>
      </c>
      <c r="G245" s="11">
        <v>14.9025</v>
      </c>
      <c r="H245" s="11">
        <v>11.445499999999999</v>
      </c>
      <c r="I245" s="11">
        <v>18.715599999999998</v>
      </c>
      <c r="J245" s="11">
        <v>2.375</v>
      </c>
    </row>
    <row r="246" spans="1:10" x14ac:dyDescent="0.15">
      <c r="A246" s="14">
        <v>43585</v>
      </c>
      <c r="B246" s="11">
        <v>647.74739999999997</v>
      </c>
      <c r="C246" s="11">
        <v>50329.861199999999</v>
      </c>
      <c r="D246" s="11">
        <v>39693.631589999997</v>
      </c>
      <c r="E246" s="11">
        <v>2258.2359999999999</v>
      </c>
      <c r="F246" s="11">
        <v>1.5</v>
      </c>
      <c r="G246" s="11">
        <v>14.8657</v>
      </c>
      <c r="H246" s="11">
        <v>11.700799999999999</v>
      </c>
      <c r="I246" s="11">
        <v>19.4345</v>
      </c>
      <c r="J246" s="11">
        <v>2.375</v>
      </c>
    </row>
    <row r="247" spans="1:10" x14ac:dyDescent="0.15">
      <c r="A247" s="14">
        <v>43616</v>
      </c>
      <c r="B247" s="11">
        <v>596.62189999999998</v>
      </c>
      <c r="C247" s="11">
        <v>47291.411699999997</v>
      </c>
      <c r="D247" s="11">
        <v>38111.111279999997</v>
      </c>
      <c r="E247" s="11">
        <v>2311.308</v>
      </c>
      <c r="F247" s="11">
        <v>1.5</v>
      </c>
      <c r="G247" s="11">
        <v>14.0002</v>
      </c>
      <c r="H247" s="11">
        <v>10.5992</v>
      </c>
      <c r="I247" s="11">
        <v>18.213200000000001</v>
      </c>
      <c r="J247" s="11">
        <v>2.375</v>
      </c>
    </row>
    <row r="248" spans="1:10" x14ac:dyDescent="0.15">
      <c r="A248" s="14">
        <v>43644</v>
      </c>
      <c r="B248" s="11">
        <v>622.32270000000005</v>
      </c>
      <c r="C248" s="11">
        <v>50367.9012</v>
      </c>
      <c r="D248" s="11">
        <v>40570.771099999998</v>
      </c>
      <c r="E248" s="11">
        <v>2332.6350000000002</v>
      </c>
      <c r="F248" s="11">
        <v>1.5</v>
      </c>
      <c r="G248" s="11">
        <v>14.336</v>
      </c>
      <c r="H248" s="11">
        <v>11.167</v>
      </c>
      <c r="I248" s="11">
        <v>19.345800000000001</v>
      </c>
      <c r="J248" s="11">
        <v>2.375</v>
      </c>
    </row>
    <row r="249" spans="1:10" x14ac:dyDescent="0.15">
      <c r="A249" s="14">
        <v>43677</v>
      </c>
      <c r="B249" s="11">
        <v>616.66120000000001</v>
      </c>
      <c r="C249" s="11">
        <v>49227.235099999998</v>
      </c>
      <c r="D249" s="11">
        <v>41258.180910000003</v>
      </c>
      <c r="E249" s="11">
        <v>2329.893</v>
      </c>
      <c r="F249" s="11">
        <v>1.5</v>
      </c>
      <c r="G249" s="11">
        <v>14.1668</v>
      </c>
      <c r="H249" s="11">
        <v>10.867800000000001</v>
      </c>
      <c r="I249" s="11">
        <v>19.610399999999998</v>
      </c>
      <c r="J249" s="11">
        <v>2.125</v>
      </c>
    </row>
    <row r="250" spans="1:10" x14ac:dyDescent="0.15">
      <c r="A250" s="14">
        <v>43707</v>
      </c>
      <c r="B250" s="11">
        <v>584.52110000000005</v>
      </c>
      <c r="C250" s="11">
        <v>47486.830499999996</v>
      </c>
      <c r="D250" s="11">
        <v>42211.862639999999</v>
      </c>
      <c r="E250" s="11">
        <v>2409.096</v>
      </c>
      <c r="F250" s="11">
        <v>1.5</v>
      </c>
      <c r="G250" s="11">
        <v>13.980499999999999</v>
      </c>
      <c r="H250" s="11">
        <v>10.0693</v>
      </c>
      <c r="I250" s="11">
        <v>19.3047</v>
      </c>
      <c r="J250" s="11">
        <v>2.125</v>
      </c>
    </row>
    <row r="251" spans="1:10" x14ac:dyDescent="0.15">
      <c r="A251" s="14">
        <v>43738</v>
      </c>
      <c r="B251" s="11">
        <v>589.7056</v>
      </c>
      <c r="C251" s="11">
        <v>48332.094499999999</v>
      </c>
      <c r="D251" s="11">
        <v>42951.804759999999</v>
      </c>
      <c r="E251" s="11">
        <v>2388.7190000000001</v>
      </c>
      <c r="F251" s="11">
        <v>1.5</v>
      </c>
      <c r="G251" s="11">
        <v>13.971399999999999</v>
      </c>
      <c r="H251" s="11">
        <v>10.1684</v>
      </c>
      <c r="I251" s="11">
        <v>19.770299999999999</v>
      </c>
      <c r="J251" s="11">
        <v>1.875</v>
      </c>
    </row>
    <row r="252" spans="1:10" x14ac:dyDescent="0.15">
      <c r="A252" s="14">
        <v>43769</v>
      </c>
      <c r="B252" s="11">
        <v>603.84010000000001</v>
      </c>
      <c r="C252" s="11">
        <v>49162.911500000002</v>
      </c>
      <c r="D252" s="11">
        <v>43208.678849999997</v>
      </c>
      <c r="E252" s="11">
        <v>2390.346</v>
      </c>
      <c r="F252" s="11">
        <v>1.5</v>
      </c>
      <c r="G252" s="11">
        <v>14.0807</v>
      </c>
      <c r="H252" s="11">
        <v>10.485799999999999</v>
      </c>
      <c r="I252" s="11">
        <v>20.180599999999998</v>
      </c>
      <c r="J252" s="11">
        <v>1.625</v>
      </c>
    </row>
    <row r="253" spans="1:10" x14ac:dyDescent="0.15">
      <c r="A253" s="14">
        <v>43798</v>
      </c>
      <c r="B253" s="11">
        <v>592.64940000000001</v>
      </c>
      <c r="C253" s="11">
        <v>48209.248</v>
      </c>
      <c r="D253" s="11">
        <v>44738.306859999997</v>
      </c>
      <c r="E253" s="11">
        <v>2383.1559999999999</v>
      </c>
      <c r="F253" s="11">
        <v>1.5</v>
      </c>
      <c r="G253" s="11">
        <v>13.7972</v>
      </c>
      <c r="H253" s="11">
        <v>10.2675</v>
      </c>
      <c r="I253" s="11">
        <v>20.966899999999999</v>
      </c>
      <c r="J253" s="11">
        <v>1.625</v>
      </c>
    </row>
    <row r="254" spans="1:10" x14ac:dyDescent="0.15">
      <c r="A254" s="14">
        <v>43830</v>
      </c>
      <c r="B254" s="11">
        <v>635.69970000000001</v>
      </c>
      <c r="C254" s="11">
        <v>51340.409</v>
      </c>
      <c r="D254" s="11">
        <v>45635.12934</v>
      </c>
      <c r="E254" s="11">
        <v>2369.779</v>
      </c>
      <c r="F254" s="11">
        <v>1.5</v>
      </c>
      <c r="G254" s="11">
        <v>14.2629</v>
      </c>
      <c r="H254" s="11">
        <v>11.296900000000001</v>
      </c>
      <c r="I254" s="11">
        <v>21.193999999999999</v>
      </c>
      <c r="J254" s="11">
        <v>1.625</v>
      </c>
    </row>
    <row r="255" spans="1:10" x14ac:dyDescent="0.15">
      <c r="A255" s="14">
        <v>43861</v>
      </c>
      <c r="B255" s="11">
        <v>625.44470000000001</v>
      </c>
      <c r="C255" s="11">
        <v>47705.566299999999</v>
      </c>
      <c r="D255" s="11">
        <v>45273.305899999999</v>
      </c>
      <c r="E255" s="11">
        <v>2427.692</v>
      </c>
      <c r="F255" s="11">
        <v>1.5</v>
      </c>
      <c r="G255" s="11">
        <v>13.9217</v>
      </c>
      <c r="H255" s="11">
        <v>10.544599999999999</v>
      </c>
      <c r="I255" s="11">
        <v>21.136299999999999</v>
      </c>
      <c r="J255" s="11">
        <v>1.625</v>
      </c>
    </row>
    <row r="256" spans="1:10" x14ac:dyDescent="0.15">
      <c r="A256" s="14">
        <v>43889</v>
      </c>
      <c r="B256" s="11">
        <v>597.84209999999996</v>
      </c>
      <c r="C256" s="11">
        <v>47770.436600000001</v>
      </c>
      <c r="D256" s="11">
        <v>42034.617330000001</v>
      </c>
      <c r="E256" s="11">
        <v>2492.0390000000002</v>
      </c>
      <c r="F256" s="11">
        <v>1.5</v>
      </c>
      <c r="G256" s="11">
        <v>13.579800000000001</v>
      </c>
      <c r="H256" s="11">
        <v>10.471399999999999</v>
      </c>
      <c r="I256" s="11">
        <v>19.3948</v>
      </c>
      <c r="J256" s="11">
        <v>1.625</v>
      </c>
    </row>
    <row r="257" spans="1:10" x14ac:dyDescent="0.15">
      <c r="A257" s="14">
        <v>43921</v>
      </c>
      <c r="B257" s="11">
        <v>563.58699999999999</v>
      </c>
      <c r="C257" s="11">
        <v>44015.582300000002</v>
      </c>
      <c r="D257" s="11">
        <v>37318.055160000004</v>
      </c>
      <c r="E257" s="11">
        <v>2564.1170000000002</v>
      </c>
      <c r="F257" s="11">
        <v>1.5</v>
      </c>
      <c r="G257" s="11">
        <v>14.082599999999999</v>
      </c>
      <c r="H257" s="11">
        <v>10.308999999999999</v>
      </c>
      <c r="I257" s="11">
        <v>17.815799999999999</v>
      </c>
      <c r="J257" s="11">
        <v>0.125</v>
      </c>
    </row>
    <row r="258" spans="1:10" x14ac:dyDescent="0.15">
      <c r="A258" s="14">
        <v>43951</v>
      </c>
      <c r="B258" s="11">
        <v>587.72220000000004</v>
      </c>
      <c r="C258" s="11">
        <v>45935.458500000001</v>
      </c>
      <c r="D258" s="11">
        <v>41989.058239999998</v>
      </c>
      <c r="E258" s="11">
        <v>2580.4250000000002</v>
      </c>
      <c r="F258" s="11">
        <v>1.5</v>
      </c>
      <c r="G258" s="11">
        <v>14.6554</v>
      </c>
      <c r="H258" s="11">
        <v>10.763299999999999</v>
      </c>
      <c r="I258" s="11">
        <v>20.085100000000001</v>
      </c>
      <c r="J258" s="11">
        <v>0.125</v>
      </c>
    </row>
    <row r="259" spans="1:10" x14ac:dyDescent="0.15">
      <c r="A259" s="14">
        <v>43980</v>
      </c>
      <c r="B259" s="11">
        <v>581.30359999999996</v>
      </c>
      <c r="C259" s="11">
        <v>43392.582999999999</v>
      </c>
      <c r="D259" s="11">
        <v>44444.766069999998</v>
      </c>
      <c r="E259" s="11">
        <v>2573.8850000000002</v>
      </c>
      <c r="F259" s="11">
        <v>1.5</v>
      </c>
      <c r="G259" s="11">
        <v>14.4473</v>
      </c>
      <c r="H259" s="11">
        <v>10.031499999999999</v>
      </c>
      <c r="I259" s="11">
        <v>21.213899999999999</v>
      </c>
      <c r="J259" s="11">
        <v>0.125</v>
      </c>
    </row>
    <row r="260" spans="1:10" x14ac:dyDescent="0.15">
      <c r="A260" s="23">
        <v>44012</v>
      </c>
      <c r="B260" s="21">
        <v>620.22230000000002</v>
      </c>
      <c r="C260" s="21">
        <v>46141.930099999998</v>
      </c>
      <c r="D260" s="21">
        <v>44877.089220000002</v>
      </c>
      <c r="E260" s="21">
        <v>2576.299</v>
      </c>
      <c r="F260" s="21">
        <v>1.5</v>
      </c>
      <c r="G260" s="21">
        <v>16.385000000000002</v>
      </c>
      <c r="H260" s="21">
        <v>12.9688</v>
      </c>
      <c r="I260" s="21">
        <v>24.219100000000001</v>
      </c>
      <c r="J260" s="21">
        <v>0.125</v>
      </c>
    </row>
    <row r="261" spans="1:10" x14ac:dyDescent="0.15">
      <c r="A261" s="23">
        <v>44043</v>
      </c>
      <c r="B261" s="21">
        <v>703.37810000000002</v>
      </c>
      <c r="C261" s="21">
        <v>46237.269899999999</v>
      </c>
      <c r="D261" s="21">
        <v>46802.266710000004</v>
      </c>
      <c r="E261" s="21">
        <v>2605.7370000000001</v>
      </c>
      <c r="F261" s="21">
        <v>1.5</v>
      </c>
      <c r="G261" s="21">
        <v>17.875599999999999</v>
      </c>
      <c r="H261" s="21">
        <v>13.0581</v>
      </c>
      <c r="I261" s="21">
        <v>25.480499999999999</v>
      </c>
      <c r="J261" s="21">
        <v>0.125</v>
      </c>
    </row>
    <row r="262" spans="1:10" x14ac:dyDescent="0.15">
      <c r="A262" s="14">
        <v>44074</v>
      </c>
      <c r="B262" s="11">
        <v>735.75070000000005</v>
      </c>
      <c r="C262" s="11">
        <v>46550.582399999999</v>
      </c>
      <c r="D262" s="11">
        <v>49255.165330000003</v>
      </c>
      <c r="E262" s="11">
        <v>2577.1950000000002</v>
      </c>
      <c r="F262" s="11">
        <v>1.5</v>
      </c>
      <c r="G262" s="11">
        <v>18.3779</v>
      </c>
      <c r="H262" s="11">
        <v>13.367000000000001</v>
      </c>
      <c r="I262" s="11">
        <v>27.264399999999998</v>
      </c>
      <c r="J262" s="11">
        <v>0.125</v>
      </c>
    </row>
    <row r="263" spans="1:10" x14ac:dyDescent="0.15">
      <c r="A263" s="14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x14ac:dyDescent="0.15">
      <c r="A264" s="14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x14ac:dyDescent="0.15">
      <c r="A265" s="14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x14ac:dyDescent="0.15">
      <c r="A266" s="14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x14ac:dyDescent="0.15">
      <c r="A267" s="14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x14ac:dyDescent="0.15">
      <c r="A268" s="14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x14ac:dyDescent="0.15">
      <c r="A269" s="14"/>
      <c r="B269" s="11"/>
      <c r="C269" s="11"/>
      <c r="D269" s="11"/>
      <c r="E269" s="11"/>
      <c r="F269" s="11"/>
      <c r="G269" s="11"/>
      <c r="H269" s="11"/>
      <c r="I269" s="11"/>
    </row>
    <row r="270" spans="1:10" x14ac:dyDescent="0.15">
      <c r="A270" s="14"/>
      <c r="B270" s="11"/>
      <c r="C270" s="11"/>
      <c r="D270" s="11"/>
      <c r="E270" s="11"/>
      <c r="F270" s="11"/>
      <c r="G270" s="11"/>
      <c r="H270" s="11"/>
      <c r="I270" s="11"/>
    </row>
    <row r="271" spans="1:10" x14ac:dyDescent="0.15">
      <c r="A271" s="14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x14ac:dyDescent="0.15">
      <c r="A272" s="23"/>
      <c r="B272" s="21"/>
      <c r="C272" s="21"/>
      <c r="D272" s="21"/>
      <c r="E272" s="21"/>
      <c r="F272" s="21"/>
      <c r="G272" s="21"/>
      <c r="H272" s="21"/>
      <c r="I272" s="21"/>
      <c r="J272" s="11"/>
    </row>
    <row r="273" spans="1:10" x14ac:dyDescent="0.15">
      <c r="A273" s="23"/>
      <c r="B273" s="21"/>
      <c r="C273" s="21"/>
      <c r="D273" s="21"/>
      <c r="E273" s="21"/>
      <c r="F273" s="21"/>
      <c r="G273" s="21"/>
      <c r="H273" s="21"/>
      <c r="I273" s="21"/>
      <c r="J273" s="11"/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009767D8655449CF3F619221E6FC9" ma:contentTypeVersion="0" ma:contentTypeDescription="Create a new document." ma:contentTypeScope="" ma:versionID="a9cc7619d051142a9736d131249ee2b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70034E-2A52-426E-92C4-520D5226A9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837732-E462-4DB6-B7D8-8CC8127F8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0ECE23-F605-459D-B71A-70F1326DFCAC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ForThomas</vt:lpstr>
      <vt:lpstr>数据</vt:lpstr>
      <vt:lpstr>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robertchen</dc:creator>
  <cp:lastModifiedBy>blp</cp:lastModifiedBy>
  <dcterms:created xsi:type="dcterms:W3CDTF">2017-01-26T03:42:04Z</dcterms:created>
  <dcterms:modified xsi:type="dcterms:W3CDTF">2020-09-08T01:06:45Z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0x01010092D009767D8655449CF3F619221E6FC9</vt:lpwstr>
  </property>
</Properties>
</file>