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fang/Desktop/Spring 2019/SOC 513 Social Research Methods II/Assignments/Archaeobotanical Project/analysis/input/"/>
    </mc:Choice>
  </mc:AlternateContent>
  <xr:revisionPtr revIDLastSave="0" documentId="13_ncr:1_{4A44A8E9-A509-4344-B0BA-466513D3CBEA}" xr6:coauthVersionLast="43" xr6:coauthVersionMax="43" xr10:uidLastSave="{00000000-0000-0000-0000-000000000000}"/>
  <bookViews>
    <workbookView xWindow="780" yWindow="960" windowWidth="27640" windowHeight="15660" xr2:uid="{62770793-0544-BC4B-8C56-FC4EBBF98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27" i="1" l="1"/>
  <c r="M127" i="1"/>
  <c r="L127" i="1"/>
  <c r="O127" i="1" s="1"/>
  <c r="K127" i="1"/>
  <c r="I127" i="1"/>
  <c r="M126" i="1"/>
  <c r="L126" i="1"/>
  <c r="O126" i="1" s="1"/>
  <c r="K126" i="1"/>
  <c r="I126" i="1"/>
  <c r="M125" i="1"/>
  <c r="L125" i="1"/>
  <c r="K125" i="1"/>
  <c r="I125" i="1"/>
  <c r="M124" i="1"/>
  <c r="L124" i="1"/>
  <c r="K124" i="1"/>
  <c r="I124" i="1"/>
  <c r="M123" i="1"/>
  <c r="L123" i="1"/>
  <c r="K123" i="1"/>
  <c r="I123" i="1"/>
  <c r="J123" i="1" s="1"/>
  <c r="M122" i="1"/>
  <c r="L122" i="1"/>
  <c r="K122" i="1"/>
  <c r="I122" i="1"/>
  <c r="M121" i="1"/>
  <c r="L121" i="1"/>
  <c r="K121" i="1"/>
  <c r="I121" i="1"/>
  <c r="J121" i="1" s="1"/>
  <c r="M120" i="1"/>
  <c r="L120" i="1"/>
  <c r="K120" i="1"/>
  <c r="I120" i="1"/>
  <c r="M119" i="1"/>
  <c r="L119" i="1"/>
  <c r="K119" i="1"/>
  <c r="I119" i="1"/>
  <c r="M118" i="1"/>
  <c r="L118" i="1"/>
  <c r="K118" i="1"/>
  <c r="I118" i="1"/>
  <c r="M117" i="1"/>
  <c r="L117" i="1"/>
  <c r="K117" i="1"/>
  <c r="I117" i="1"/>
  <c r="M116" i="1"/>
  <c r="L116" i="1"/>
  <c r="K116" i="1"/>
  <c r="I116" i="1"/>
  <c r="M115" i="1"/>
  <c r="L115" i="1"/>
  <c r="K115" i="1"/>
  <c r="I115" i="1"/>
  <c r="M114" i="1"/>
  <c r="L114" i="1"/>
  <c r="K114" i="1"/>
  <c r="I114" i="1"/>
  <c r="M113" i="1"/>
  <c r="L113" i="1"/>
  <c r="K113" i="1"/>
  <c r="I113" i="1"/>
  <c r="M112" i="1"/>
  <c r="L112" i="1"/>
  <c r="K112" i="1"/>
  <c r="I112" i="1"/>
  <c r="M111" i="1"/>
  <c r="L111" i="1"/>
  <c r="K111" i="1"/>
  <c r="I111" i="1"/>
  <c r="M110" i="1"/>
  <c r="L110" i="1"/>
  <c r="K110" i="1"/>
  <c r="I110" i="1"/>
  <c r="M109" i="1"/>
  <c r="L109" i="1"/>
  <c r="K109" i="1"/>
  <c r="I109" i="1"/>
  <c r="M108" i="1"/>
  <c r="L108" i="1"/>
  <c r="K108" i="1"/>
  <c r="I108" i="1"/>
  <c r="M107" i="1"/>
  <c r="L107" i="1"/>
  <c r="K107" i="1"/>
  <c r="I107" i="1"/>
  <c r="M106" i="1"/>
  <c r="L106" i="1"/>
  <c r="K106" i="1"/>
  <c r="I106" i="1"/>
  <c r="M105" i="1"/>
  <c r="L105" i="1"/>
  <c r="K105" i="1"/>
  <c r="I105" i="1"/>
  <c r="M104" i="1"/>
  <c r="L104" i="1"/>
  <c r="K104" i="1"/>
  <c r="I104" i="1"/>
  <c r="M103" i="1"/>
  <c r="L103" i="1"/>
  <c r="K103" i="1"/>
  <c r="I103" i="1"/>
  <c r="M102" i="1"/>
  <c r="L102" i="1"/>
  <c r="K102" i="1"/>
  <c r="I102" i="1"/>
  <c r="M101" i="1"/>
  <c r="L101" i="1"/>
  <c r="K101" i="1"/>
  <c r="I101" i="1"/>
  <c r="M100" i="1"/>
  <c r="L100" i="1"/>
  <c r="K100" i="1"/>
  <c r="I100" i="1"/>
  <c r="M99" i="1"/>
  <c r="L99" i="1"/>
  <c r="K99" i="1"/>
  <c r="I99" i="1"/>
  <c r="M98" i="1"/>
  <c r="L98" i="1"/>
  <c r="K98" i="1"/>
  <c r="I98" i="1"/>
  <c r="M97" i="1"/>
  <c r="L97" i="1"/>
  <c r="K97" i="1"/>
  <c r="I97" i="1"/>
  <c r="M96" i="1"/>
  <c r="L96" i="1"/>
  <c r="K96" i="1"/>
  <c r="I96" i="1"/>
  <c r="M95" i="1"/>
  <c r="L95" i="1"/>
  <c r="K95" i="1"/>
  <c r="I95" i="1"/>
  <c r="M94" i="1"/>
  <c r="L94" i="1"/>
  <c r="K94" i="1"/>
  <c r="I94" i="1"/>
  <c r="M93" i="1"/>
  <c r="L93" i="1"/>
  <c r="K93" i="1"/>
  <c r="I93" i="1"/>
  <c r="M92" i="1"/>
  <c r="L92" i="1"/>
  <c r="K92" i="1"/>
  <c r="I92" i="1"/>
  <c r="M91" i="1"/>
  <c r="L91" i="1"/>
  <c r="K91" i="1"/>
  <c r="I91" i="1"/>
  <c r="M90" i="1"/>
  <c r="L90" i="1"/>
  <c r="K90" i="1"/>
  <c r="I90" i="1"/>
  <c r="M89" i="1"/>
  <c r="L89" i="1"/>
  <c r="K89" i="1"/>
  <c r="I89" i="1"/>
  <c r="M88" i="1"/>
  <c r="L88" i="1"/>
  <c r="K88" i="1"/>
  <c r="I88" i="1"/>
  <c r="M87" i="1"/>
  <c r="L87" i="1"/>
  <c r="K87" i="1"/>
  <c r="I87" i="1"/>
  <c r="M86" i="1"/>
  <c r="L86" i="1"/>
  <c r="K86" i="1"/>
  <c r="I86" i="1"/>
  <c r="M85" i="1"/>
  <c r="L85" i="1"/>
  <c r="K85" i="1"/>
  <c r="I85" i="1"/>
  <c r="M84" i="1"/>
  <c r="L84" i="1"/>
  <c r="K84" i="1"/>
  <c r="I84" i="1"/>
  <c r="M83" i="1"/>
  <c r="L83" i="1"/>
  <c r="K83" i="1"/>
  <c r="I83" i="1"/>
  <c r="M82" i="1"/>
  <c r="L82" i="1"/>
  <c r="K82" i="1"/>
  <c r="I82" i="1"/>
  <c r="M81" i="1"/>
  <c r="L81" i="1"/>
  <c r="K81" i="1"/>
  <c r="I81" i="1"/>
  <c r="M80" i="1"/>
  <c r="L80" i="1"/>
  <c r="K80" i="1"/>
  <c r="I80" i="1"/>
  <c r="M79" i="1"/>
  <c r="L79" i="1"/>
  <c r="K79" i="1"/>
  <c r="I79" i="1"/>
  <c r="M78" i="1"/>
  <c r="L78" i="1"/>
  <c r="K78" i="1"/>
  <c r="I78" i="1"/>
  <c r="M77" i="1"/>
  <c r="L77" i="1"/>
  <c r="K77" i="1"/>
  <c r="I77" i="1"/>
  <c r="M76" i="1"/>
  <c r="L76" i="1"/>
  <c r="K76" i="1"/>
  <c r="I76" i="1"/>
  <c r="M75" i="1"/>
  <c r="L75" i="1"/>
  <c r="K75" i="1"/>
  <c r="I75" i="1"/>
  <c r="M74" i="1"/>
  <c r="L74" i="1"/>
  <c r="K74" i="1"/>
  <c r="I74" i="1"/>
  <c r="M73" i="1"/>
  <c r="L73" i="1"/>
  <c r="K73" i="1"/>
  <c r="I73" i="1"/>
  <c r="M72" i="1"/>
  <c r="L72" i="1"/>
  <c r="K72" i="1"/>
  <c r="I72" i="1"/>
  <c r="M71" i="1"/>
  <c r="L71" i="1"/>
  <c r="K71" i="1"/>
  <c r="I71" i="1"/>
  <c r="M70" i="1"/>
  <c r="L70" i="1"/>
  <c r="K70" i="1"/>
  <c r="I70" i="1"/>
  <c r="M69" i="1"/>
  <c r="L69" i="1"/>
  <c r="K69" i="1"/>
  <c r="I69" i="1"/>
  <c r="M68" i="1"/>
  <c r="L68" i="1"/>
  <c r="K68" i="1"/>
  <c r="I68" i="1"/>
  <c r="M67" i="1"/>
  <c r="L67" i="1"/>
  <c r="K67" i="1"/>
  <c r="I67" i="1"/>
  <c r="M66" i="1"/>
  <c r="L66" i="1"/>
  <c r="K66" i="1"/>
  <c r="I66" i="1"/>
  <c r="M65" i="1"/>
  <c r="L65" i="1"/>
  <c r="K65" i="1"/>
  <c r="I65" i="1"/>
  <c r="M64" i="1"/>
  <c r="L64" i="1"/>
  <c r="K64" i="1"/>
  <c r="I64" i="1"/>
  <c r="M63" i="1"/>
  <c r="L63" i="1"/>
  <c r="K63" i="1"/>
  <c r="I63" i="1"/>
  <c r="M62" i="1"/>
  <c r="L62" i="1"/>
  <c r="K62" i="1"/>
  <c r="I62" i="1"/>
  <c r="M61" i="1"/>
  <c r="L61" i="1"/>
  <c r="K61" i="1"/>
  <c r="I61" i="1"/>
  <c r="M60" i="1"/>
  <c r="L60" i="1"/>
  <c r="K60" i="1"/>
  <c r="I60" i="1"/>
  <c r="M59" i="1"/>
  <c r="L59" i="1"/>
  <c r="K59" i="1"/>
  <c r="I59" i="1"/>
  <c r="M58" i="1"/>
  <c r="L58" i="1"/>
  <c r="K58" i="1"/>
  <c r="I58" i="1"/>
  <c r="M57" i="1"/>
  <c r="L57" i="1"/>
  <c r="K57" i="1"/>
  <c r="I57" i="1"/>
  <c r="M56" i="1"/>
  <c r="L56" i="1"/>
  <c r="K56" i="1"/>
  <c r="I56" i="1"/>
  <c r="M55" i="1"/>
  <c r="L55" i="1"/>
  <c r="K55" i="1"/>
  <c r="I55" i="1"/>
  <c r="M54" i="1"/>
  <c r="L54" i="1"/>
  <c r="K54" i="1"/>
  <c r="I54" i="1"/>
  <c r="M53" i="1"/>
  <c r="L53" i="1"/>
  <c r="K53" i="1"/>
  <c r="I53" i="1"/>
  <c r="M52" i="1"/>
  <c r="L52" i="1"/>
  <c r="K52" i="1"/>
  <c r="I52" i="1"/>
  <c r="M51" i="1"/>
  <c r="L51" i="1"/>
  <c r="K51" i="1"/>
  <c r="I51" i="1"/>
  <c r="M50" i="1"/>
  <c r="L50" i="1"/>
  <c r="K50" i="1"/>
  <c r="I50" i="1"/>
  <c r="M49" i="1"/>
  <c r="L49" i="1"/>
  <c r="K49" i="1"/>
  <c r="I49" i="1"/>
  <c r="M48" i="1"/>
  <c r="L48" i="1"/>
  <c r="K48" i="1"/>
  <c r="I48" i="1"/>
  <c r="M47" i="1"/>
  <c r="L47" i="1"/>
  <c r="K47" i="1"/>
  <c r="I47" i="1"/>
  <c r="M46" i="1"/>
  <c r="L46" i="1"/>
  <c r="K46" i="1"/>
  <c r="I46" i="1"/>
  <c r="M45" i="1"/>
  <c r="L45" i="1"/>
  <c r="K45" i="1"/>
  <c r="I45" i="1"/>
  <c r="M44" i="1"/>
  <c r="L44" i="1"/>
  <c r="K44" i="1"/>
  <c r="I44" i="1"/>
  <c r="M43" i="1"/>
  <c r="L43" i="1"/>
  <c r="K43" i="1"/>
  <c r="I43" i="1"/>
  <c r="M42" i="1"/>
  <c r="L42" i="1"/>
  <c r="K42" i="1"/>
  <c r="I42" i="1"/>
  <c r="M41" i="1"/>
  <c r="L41" i="1"/>
  <c r="K41" i="1"/>
  <c r="I41" i="1"/>
  <c r="M40" i="1"/>
  <c r="L40" i="1"/>
  <c r="K40" i="1"/>
  <c r="I40" i="1"/>
  <c r="M39" i="1"/>
  <c r="L39" i="1"/>
  <c r="K39" i="1"/>
  <c r="I39" i="1"/>
  <c r="J39" i="1" s="1"/>
  <c r="M38" i="1"/>
  <c r="L38" i="1"/>
  <c r="K38" i="1"/>
  <c r="I38" i="1"/>
  <c r="M37" i="1"/>
  <c r="L37" i="1"/>
  <c r="K37" i="1"/>
  <c r="I37" i="1"/>
  <c r="J37" i="1" s="1"/>
  <c r="M36" i="1"/>
  <c r="L36" i="1"/>
  <c r="K36" i="1"/>
  <c r="I36" i="1"/>
  <c r="M35" i="1"/>
  <c r="L35" i="1"/>
  <c r="K35" i="1"/>
  <c r="I35" i="1"/>
  <c r="J35" i="1" s="1"/>
  <c r="M34" i="1"/>
  <c r="L34" i="1"/>
  <c r="K34" i="1"/>
  <c r="I34" i="1"/>
  <c r="M33" i="1"/>
  <c r="L33" i="1"/>
  <c r="K33" i="1"/>
  <c r="I33" i="1"/>
  <c r="J33" i="1" s="1"/>
  <c r="M32" i="1"/>
  <c r="L32" i="1"/>
  <c r="K32" i="1"/>
  <c r="I32" i="1"/>
  <c r="M31" i="1"/>
  <c r="L31" i="1"/>
  <c r="K31" i="1"/>
  <c r="I31" i="1"/>
  <c r="J31" i="1" s="1"/>
  <c r="M30" i="1"/>
  <c r="L30" i="1"/>
  <c r="K30" i="1"/>
  <c r="I30" i="1"/>
  <c r="M29" i="1"/>
  <c r="L29" i="1"/>
  <c r="K29" i="1"/>
  <c r="I29" i="1"/>
  <c r="J29" i="1" s="1"/>
  <c r="M28" i="1"/>
  <c r="L28" i="1"/>
  <c r="K28" i="1"/>
  <c r="I28" i="1"/>
  <c r="M27" i="1"/>
  <c r="L27" i="1"/>
  <c r="K27" i="1"/>
  <c r="I27" i="1"/>
  <c r="J27" i="1" s="1"/>
  <c r="M26" i="1"/>
  <c r="L26" i="1"/>
  <c r="K26" i="1"/>
  <c r="I26" i="1"/>
  <c r="J26" i="1" s="1"/>
  <c r="M25" i="1"/>
  <c r="L25" i="1"/>
  <c r="K25" i="1"/>
  <c r="I25" i="1"/>
  <c r="J25" i="1" s="1"/>
  <c r="M24" i="1"/>
  <c r="L24" i="1"/>
  <c r="K24" i="1"/>
  <c r="I24" i="1"/>
  <c r="M23" i="1"/>
  <c r="L23" i="1"/>
  <c r="K23" i="1"/>
  <c r="I23" i="1"/>
  <c r="J23" i="1" s="1"/>
  <c r="M22" i="1"/>
  <c r="L22" i="1"/>
  <c r="K22" i="1"/>
  <c r="I22" i="1"/>
  <c r="J22" i="1" s="1"/>
  <c r="M21" i="1"/>
  <c r="L21" i="1"/>
  <c r="K21" i="1"/>
  <c r="I21" i="1"/>
  <c r="J21" i="1" s="1"/>
  <c r="M20" i="1"/>
  <c r="L20" i="1"/>
  <c r="K20" i="1"/>
  <c r="I20" i="1"/>
  <c r="M19" i="1"/>
  <c r="L19" i="1"/>
  <c r="K19" i="1"/>
  <c r="I19" i="1"/>
  <c r="J19" i="1" s="1"/>
  <c r="M18" i="1"/>
  <c r="L18" i="1"/>
  <c r="K18" i="1"/>
  <c r="I18" i="1"/>
  <c r="J18" i="1" s="1"/>
  <c r="M17" i="1"/>
  <c r="L17" i="1"/>
  <c r="K17" i="1"/>
  <c r="I17" i="1"/>
  <c r="M16" i="1"/>
  <c r="L16" i="1"/>
  <c r="K16" i="1"/>
  <c r="I16" i="1"/>
  <c r="M15" i="1"/>
  <c r="L15" i="1"/>
  <c r="K15" i="1"/>
  <c r="I15" i="1"/>
  <c r="M14" i="1"/>
  <c r="L14" i="1"/>
  <c r="K14" i="1"/>
  <c r="I14" i="1"/>
  <c r="M13" i="1"/>
  <c r="L13" i="1"/>
  <c r="K13" i="1"/>
  <c r="I13" i="1"/>
  <c r="M12" i="1"/>
  <c r="L12" i="1"/>
  <c r="K12" i="1"/>
  <c r="I12" i="1"/>
  <c r="M11" i="1"/>
  <c r="L11" i="1"/>
  <c r="K11" i="1"/>
  <c r="I11" i="1"/>
  <c r="M10" i="1"/>
  <c r="L10" i="1"/>
  <c r="K10" i="1"/>
  <c r="I10" i="1"/>
  <c r="M9" i="1"/>
  <c r="L9" i="1"/>
  <c r="K9" i="1"/>
  <c r="I9" i="1"/>
  <c r="J9" i="1" s="1"/>
  <c r="M8" i="1"/>
  <c r="L8" i="1"/>
  <c r="K8" i="1"/>
  <c r="I8" i="1"/>
  <c r="BJ7" i="1"/>
  <c r="M7" i="1"/>
  <c r="L7" i="1"/>
  <c r="K7" i="1"/>
  <c r="I7" i="1"/>
  <c r="N7" i="1" s="1"/>
  <c r="M6" i="1"/>
  <c r="L6" i="1"/>
  <c r="K6" i="1"/>
  <c r="I6" i="1"/>
  <c r="J6" i="1" s="1"/>
  <c r="M5" i="1"/>
  <c r="L5" i="1"/>
  <c r="K5" i="1"/>
  <c r="I5" i="1"/>
  <c r="BJ4" i="1"/>
  <c r="M4" i="1"/>
  <c r="P4" i="1" s="1"/>
  <c r="L4" i="1"/>
  <c r="K4" i="1"/>
  <c r="I4" i="1"/>
  <c r="N4" i="1" s="1"/>
  <c r="M3" i="1"/>
  <c r="L3" i="1"/>
  <c r="K3" i="1"/>
  <c r="I3" i="1"/>
  <c r="N3" i="1" s="1"/>
  <c r="M2" i="1"/>
  <c r="L2" i="1"/>
  <c r="K2" i="1"/>
  <c r="I2" i="1"/>
  <c r="N13" i="1" l="1"/>
  <c r="N17" i="1"/>
  <c r="N20" i="1"/>
  <c r="N24" i="1"/>
  <c r="N28" i="1"/>
  <c r="N30" i="1"/>
  <c r="N32" i="1"/>
  <c r="N34" i="1"/>
  <c r="N36" i="1"/>
  <c r="N38" i="1"/>
  <c r="N40" i="1"/>
  <c r="N41" i="1"/>
  <c r="N10" i="1"/>
  <c r="N11" i="1"/>
  <c r="N12" i="1"/>
  <c r="P18" i="1"/>
  <c r="P19" i="1"/>
  <c r="P22" i="1"/>
  <c r="P23" i="1"/>
  <c r="P26" i="1"/>
  <c r="P27" i="1"/>
  <c r="P30" i="1"/>
  <c r="P31" i="1"/>
  <c r="P34" i="1"/>
  <c r="P35" i="1"/>
  <c r="P38" i="1"/>
  <c r="P39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122" i="1"/>
  <c r="N126" i="1"/>
  <c r="O9" i="1"/>
  <c r="O12" i="1"/>
  <c r="N19" i="1"/>
  <c r="N23" i="1"/>
  <c r="N27" i="1"/>
  <c r="N31" i="1"/>
  <c r="N35" i="1"/>
  <c r="N39" i="1"/>
  <c r="N124" i="1"/>
  <c r="N125" i="1"/>
  <c r="J126" i="1"/>
  <c r="O2" i="1"/>
  <c r="P9" i="1"/>
  <c r="P11" i="1"/>
  <c r="P12" i="1"/>
  <c r="O35" i="1"/>
  <c r="O39" i="1"/>
  <c r="O123" i="1"/>
  <c r="O124" i="1"/>
  <c r="O125" i="1"/>
  <c r="N127" i="1"/>
  <c r="P3" i="1"/>
  <c r="N18" i="1"/>
  <c r="N22" i="1"/>
  <c r="N25" i="1"/>
  <c r="N26" i="1"/>
  <c r="J30" i="1"/>
  <c r="N33" i="1"/>
  <c r="J38" i="1"/>
  <c r="N102" i="1"/>
  <c r="N104" i="1"/>
  <c r="N106" i="1"/>
  <c r="N108" i="1"/>
  <c r="N110" i="1"/>
  <c r="N112" i="1"/>
  <c r="N114" i="1"/>
  <c r="N116" i="1"/>
  <c r="N118" i="1"/>
  <c r="N119" i="1"/>
  <c r="N121" i="1"/>
  <c r="J122" i="1"/>
  <c r="P127" i="1"/>
  <c r="O3" i="1"/>
  <c r="O5" i="1"/>
  <c r="P8" i="1"/>
  <c r="O10" i="1"/>
  <c r="O20" i="1"/>
  <c r="O24" i="1"/>
  <c r="O28" i="1"/>
  <c r="O32" i="1"/>
  <c r="O36" i="1"/>
  <c r="O40" i="1"/>
  <c r="O121" i="1"/>
  <c r="J127" i="1"/>
  <c r="P10" i="1"/>
  <c r="N21" i="1"/>
  <c r="N29" i="1"/>
  <c r="J34" i="1"/>
  <c r="N37" i="1"/>
  <c r="N103" i="1"/>
  <c r="N105" i="1"/>
  <c r="N107" i="1"/>
  <c r="N109" i="1"/>
  <c r="N111" i="1"/>
  <c r="N113" i="1"/>
  <c r="N115" i="1"/>
  <c r="N117" i="1"/>
  <c r="N120" i="1"/>
  <c r="P2" i="1"/>
  <c r="O4" i="1"/>
  <c r="P7" i="1"/>
  <c r="O11" i="1"/>
  <c r="P17" i="1"/>
  <c r="O18" i="1"/>
  <c r="P20" i="1"/>
  <c r="P21" i="1"/>
  <c r="O22" i="1"/>
  <c r="P24" i="1"/>
  <c r="P25" i="1"/>
  <c r="O26" i="1"/>
  <c r="P28" i="1"/>
  <c r="P29" i="1"/>
  <c r="O30" i="1"/>
  <c r="P32" i="1"/>
  <c r="P33" i="1"/>
  <c r="O34" i="1"/>
  <c r="P36" i="1"/>
  <c r="P37" i="1"/>
  <c r="O38" i="1"/>
  <c r="P40" i="1"/>
  <c r="P42" i="1"/>
  <c r="P43" i="1"/>
  <c r="P105" i="1"/>
  <c r="P107" i="1"/>
  <c r="P111" i="1"/>
  <c r="P113" i="1"/>
  <c r="P117" i="1"/>
  <c r="P119" i="1"/>
  <c r="P121" i="1"/>
  <c r="O122" i="1"/>
  <c r="N123" i="1"/>
  <c r="P124" i="1"/>
  <c r="P125" i="1"/>
  <c r="P126" i="1"/>
  <c r="P115" i="1"/>
  <c r="J17" i="1"/>
  <c r="O19" i="1"/>
  <c r="O23" i="1"/>
  <c r="O27" i="1"/>
  <c r="O31" i="1"/>
  <c r="J41" i="1"/>
  <c r="P44" i="1"/>
  <c r="P45" i="1"/>
  <c r="P46" i="1"/>
  <c r="P47" i="1"/>
  <c r="P48" i="1"/>
  <c r="P49" i="1"/>
  <c r="P50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J103" i="1"/>
  <c r="J105" i="1"/>
  <c r="J107" i="1"/>
  <c r="J109" i="1"/>
  <c r="J111" i="1"/>
  <c r="J113" i="1"/>
  <c r="J115" i="1"/>
  <c r="J117" i="1"/>
  <c r="J119" i="1"/>
  <c r="J125" i="1"/>
  <c r="P109" i="1"/>
  <c r="J2" i="1"/>
  <c r="N2" i="1"/>
  <c r="J3" i="1"/>
  <c r="J4" i="1"/>
  <c r="J8" i="1"/>
  <c r="N9" i="1"/>
  <c r="J11" i="1"/>
  <c r="J12" i="1"/>
  <c r="J20" i="1"/>
  <c r="J24" i="1"/>
  <c r="J28" i="1"/>
  <c r="J32" i="1"/>
  <c r="J36" i="1"/>
  <c r="J40" i="1"/>
  <c r="O52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P102" i="1"/>
  <c r="P104" i="1"/>
  <c r="P106" i="1"/>
  <c r="P108" i="1"/>
  <c r="P110" i="1"/>
  <c r="P112" i="1"/>
  <c r="P114" i="1"/>
  <c r="P116" i="1"/>
  <c r="P118" i="1"/>
  <c r="P120" i="1"/>
  <c r="P123" i="1"/>
  <c r="J124" i="1"/>
  <c r="P103" i="1"/>
  <c r="N8" i="1"/>
  <c r="J10" i="1"/>
  <c r="P5" i="1"/>
  <c r="O7" i="1"/>
  <c r="O8" i="1"/>
  <c r="P13" i="1"/>
  <c r="O17" i="1"/>
  <c r="O21" i="1"/>
  <c r="O25" i="1"/>
  <c r="O29" i="1"/>
  <c r="O33" i="1"/>
  <c r="O37" i="1"/>
  <c r="O41" i="1"/>
  <c r="J102" i="1"/>
  <c r="J104" i="1"/>
  <c r="J106" i="1"/>
  <c r="J108" i="1"/>
  <c r="J110" i="1"/>
  <c r="J112" i="1"/>
  <c r="J114" i="1"/>
  <c r="J116" i="1"/>
  <c r="J118" i="1"/>
  <c r="J120" i="1"/>
  <c r="P122" i="1"/>
  <c r="J13" i="1"/>
  <c r="J14" i="1"/>
  <c r="J15" i="1"/>
  <c r="J16" i="1"/>
  <c r="N5" i="1"/>
  <c r="O13" i="1"/>
  <c r="O42" i="1"/>
  <c r="J42" i="1"/>
  <c r="O43" i="1"/>
  <c r="N43" i="1"/>
  <c r="J43" i="1"/>
  <c r="O44" i="1"/>
  <c r="N44" i="1"/>
  <c r="J44" i="1"/>
  <c r="O45" i="1"/>
  <c r="N45" i="1"/>
  <c r="J45" i="1"/>
  <c r="O46" i="1"/>
  <c r="N46" i="1"/>
  <c r="J46" i="1"/>
  <c r="O47" i="1"/>
  <c r="N47" i="1"/>
  <c r="J47" i="1"/>
  <c r="O48" i="1"/>
  <c r="N48" i="1"/>
  <c r="J48" i="1"/>
  <c r="O49" i="1"/>
  <c r="N49" i="1"/>
  <c r="J49" i="1"/>
  <c r="O50" i="1"/>
  <c r="N50" i="1"/>
  <c r="J50" i="1"/>
  <c r="O51" i="1"/>
  <c r="N51" i="1"/>
  <c r="J51" i="1"/>
  <c r="O53" i="1"/>
  <c r="N53" i="1"/>
  <c r="J53" i="1"/>
  <c r="O55" i="1"/>
  <c r="N55" i="1"/>
  <c r="J55" i="1"/>
  <c r="O57" i="1"/>
  <c r="N57" i="1"/>
  <c r="J57" i="1"/>
  <c r="O59" i="1"/>
  <c r="N59" i="1"/>
  <c r="J59" i="1"/>
  <c r="O61" i="1"/>
  <c r="N61" i="1"/>
  <c r="J61" i="1"/>
  <c r="O63" i="1"/>
  <c r="N63" i="1"/>
  <c r="J63" i="1"/>
  <c r="O65" i="1"/>
  <c r="N65" i="1"/>
  <c r="J65" i="1"/>
  <c r="O67" i="1"/>
  <c r="N67" i="1"/>
  <c r="J67" i="1"/>
  <c r="O69" i="1"/>
  <c r="N69" i="1"/>
  <c r="J69" i="1"/>
  <c r="O71" i="1"/>
  <c r="N71" i="1"/>
  <c r="J71" i="1"/>
  <c r="O73" i="1"/>
  <c r="N73" i="1"/>
  <c r="J73" i="1"/>
  <c r="O75" i="1"/>
  <c r="N75" i="1"/>
  <c r="J75" i="1"/>
  <c r="O77" i="1"/>
  <c r="N77" i="1"/>
  <c r="J77" i="1"/>
  <c r="O79" i="1"/>
  <c r="N79" i="1"/>
  <c r="J79" i="1"/>
  <c r="O81" i="1"/>
  <c r="N81" i="1"/>
  <c r="J81" i="1"/>
  <c r="O83" i="1"/>
  <c r="N83" i="1"/>
  <c r="J83" i="1"/>
  <c r="O85" i="1"/>
  <c r="N85" i="1"/>
  <c r="J85" i="1"/>
  <c r="O87" i="1"/>
  <c r="N87" i="1"/>
  <c r="J87" i="1"/>
  <c r="O89" i="1"/>
  <c r="N89" i="1"/>
  <c r="J89" i="1"/>
  <c r="O91" i="1"/>
  <c r="N91" i="1"/>
  <c r="J91" i="1"/>
  <c r="O93" i="1"/>
  <c r="N93" i="1"/>
  <c r="J93" i="1"/>
  <c r="O95" i="1"/>
  <c r="N95" i="1"/>
  <c r="J95" i="1"/>
  <c r="O97" i="1"/>
  <c r="N97" i="1"/>
  <c r="J97" i="1"/>
  <c r="O99" i="1"/>
  <c r="N99" i="1"/>
  <c r="J99" i="1"/>
  <c r="O101" i="1"/>
  <c r="N101" i="1"/>
  <c r="J101" i="1"/>
  <c r="J5" i="1"/>
  <c r="J7" i="1"/>
  <c r="N42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41" i="1"/>
  <c r="J52" i="1"/>
  <c r="N52" i="1"/>
  <c r="J54" i="1"/>
  <c r="N54" i="1"/>
  <c r="J56" i="1"/>
  <c r="N56" i="1"/>
  <c r="J58" i="1"/>
  <c r="N58" i="1"/>
  <c r="J60" i="1"/>
  <c r="N60" i="1"/>
  <c r="J62" i="1"/>
  <c r="N62" i="1"/>
  <c r="J64" i="1"/>
  <c r="N64" i="1"/>
  <c r="J66" i="1"/>
  <c r="N66" i="1"/>
  <c r="J68" i="1"/>
  <c r="N68" i="1"/>
  <c r="J70" i="1"/>
  <c r="N70" i="1"/>
  <c r="J72" i="1"/>
  <c r="N72" i="1"/>
  <c r="J74" i="1"/>
  <c r="N74" i="1"/>
  <c r="J76" i="1"/>
  <c r="N76" i="1"/>
  <c r="J78" i="1"/>
  <c r="N78" i="1"/>
  <c r="J80" i="1"/>
  <c r="N80" i="1"/>
  <c r="J82" i="1"/>
  <c r="N82" i="1"/>
  <c r="J84" i="1"/>
  <c r="N84" i="1"/>
  <c r="J86" i="1"/>
  <c r="N86" i="1"/>
  <c r="J88" i="1"/>
  <c r="N88" i="1"/>
  <c r="J90" i="1"/>
  <c r="N90" i="1"/>
  <c r="J92" i="1"/>
  <c r="N92" i="1"/>
  <c r="J94" i="1"/>
  <c r="N94" i="1"/>
  <c r="J96" i="1"/>
  <c r="N96" i="1"/>
  <c r="J98" i="1"/>
  <c r="N98" i="1"/>
  <c r="J100" i="1"/>
  <c r="N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Unrevealed Lee</author>
  </authors>
  <commentList>
    <comment ref="AO1" authorId="0" shapeId="0" xr:uid="{F25FF485-6B59-AC4F-93CB-6D54B8870543}">
      <text>
        <r>
          <rPr>
            <b/>
            <sz val="9"/>
            <color rgb="FF000000"/>
            <rFont val="Calibri"/>
            <family val="2"/>
            <charset val="129"/>
          </rPr>
          <t>Unrevealed Lee:</t>
        </r>
        <r>
          <rPr>
            <sz val="9"/>
            <color rgb="FF000000"/>
            <rFont val="Calibri"/>
            <family val="2"/>
            <charset val="129"/>
          </rPr>
          <t xml:space="preserve">
</t>
        </r>
        <r>
          <rPr>
            <sz val="9"/>
            <color rgb="FF000000"/>
            <rFont val="Calibri"/>
            <family val="2"/>
            <charset val="129"/>
          </rPr>
          <t>Portulaca sp.</t>
        </r>
      </text>
    </comment>
    <comment ref="AR1" authorId="0" shapeId="0" xr:uid="{C49ACEE1-ADD0-634E-BEEC-FA265366BECA}">
      <text>
        <r>
          <rPr>
            <sz val="9"/>
            <color rgb="FF000000"/>
            <rFont val="Calibri"/>
            <family val="2"/>
            <charset val="129"/>
          </rPr>
          <t>Bedstraw</t>
        </r>
      </text>
    </comment>
    <comment ref="AU1" authorId="0" shapeId="0" xr:uid="{5BBB1783-1544-E246-8665-CCB9253E8516}">
      <text>
        <r>
          <rPr>
            <b/>
            <sz val="9"/>
            <color rgb="FF000000"/>
            <rFont val="Calibri"/>
            <family val="2"/>
            <charset val="129"/>
          </rPr>
          <t>Unrevealed Lee:</t>
        </r>
        <r>
          <rPr>
            <sz val="9"/>
            <color rgb="FF000000"/>
            <rFont val="Calibri"/>
            <family val="2"/>
            <charset val="129"/>
          </rPr>
          <t xml:space="preserve">
</t>
        </r>
        <r>
          <rPr>
            <sz val="9"/>
            <color rgb="FF000000"/>
            <rFont val="Calibri"/>
            <family val="2"/>
            <charset val="129"/>
          </rPr>
          <t xml:space="preserve">Fimbrystlis+Cypearace together in PNAS; 
</t>
        </r>
        <r>
          <rPr>
            <sz val="9"/>
            <color rgb="FF000000"/>
            <rFont val="Calibri"/>
            <family val="2"/>
            <charset val="129"/>
          </rPr>
          <t>All separated in a new report</t>
        </r>
      </text>
    </comment>
    <comment ref="AX1" authorId="0" shapeId="0" xr:uid="{F2E1BECD-C7F5-4342-937E-2DEB8867F18C}">
      <text>
        <r>
          <rPr>
            <b/>
            <sz val="9"/>
            <color rgb="FF000000"/>
            <rFont val="Calibri"/>
            <family val="2"/>
            <charset val="129"/>
          </rPr>
          <t>Unrevealed Lee:</t>
        </r>
        <r>
          <rPr>
            <sz val="9"/>
            <color rgb="FF000000"/>
            <rFont val="Calibri"/>
            <family val="2"/>
            <charset val="129"/>
          </rPr>
          <t xml:space="preserve">
</t>
        </r>
        <r>
          <rPr>
            <sz val="9"/>
            <color rgb="FF000000"/>
            <rFont val="Calibri"/>
            <family val="2"/>
            <charset val="129"/>
          </rPr>
          <t>Rubus, Bramble should be in one column together</t>
        </r>
      </text>
    </comment>
  </commentList>
</comments>
</file>

<file path=xl/sharedStrings.xml><?xml version="1.0" encoding="utf-8"?>
<sst xmlns="http://schemas.openxmlformats.org/spreadsheetml/2006/main" count="454" uniqueCount="195">
  <si>
    <t>Field Year</t>
  </si>
  <si>
    <t>Original sample no</t>
  </si>
  <si>
    <t>Feature</t>
  </si>
  <si>
    <t>Period</t>
  </si>
  <si>
    <t>Feature Type</t>
  </si>
  <si>
    <t>Light fraction wt.</t>
  </si>
  <si>
    <t>Charcoal (g)</t>
  </si>
  <si>
    <t>Vol</t>
  </si>
  <si>
    <t>Total Seed no</t>
  </si>
  <si>
    <t>Total Seed Density</t>
  </si>
  <si>
    <t>Millets</t>
  </si>
  <si>
    <t>Luxury cereal</t>
  </si>
  <si>
    <t>Bean</t>
  </si>
  <si>
    <t>Millet %</t>
  </si>
  <si>
    <t>LC %</t>
  </si>
  <si>
    <t>Bean %</t>
  </si>
  <si>
    <t>Foxtail millet</t>
  </si>
  <si>
    <t>Broomcorn millet</t>
  </si>
  <si>
    <t>Rice</t>
  </si>
  <si>
    <t>Wheat</t>
  </si>
  <si>
    <t>Barley</t>
  </si>
  <si>
    <t>Beefsteak plant</t>
  </si>
  <si>
    <t>soybean</t>
  </si>
  <si>
    <t>azuki</t>
  </si>
  <si>
    <t>Greenfoxtail</t>
  </si>
  <si>
    <r>
      <t xml:space="preserve">Other </t>
    </r>
    <r>
      <rPr>
        <b/>
        <i/>
        <sz val="9"/>
        <rFont val="Calibri"/>
        <family val="2"/>
        <scheme val="minor"/>
      </rPr>
      <t>Setaria</t>
    </r>
  </si>
  <si>
    <t>Panic grass</t>
  </si>
  <si>
    <t>Panic/manna</t>
  </si>
  <si>
    <t>Echinocloa</t>
  </si>
  <si>
    <t>Paniceae</t>
  </si>
  <si>
    <t>Other grass</t>
  </si>
  <si>
    <r>
      <rPr>
        <b/>
        <i/>
        <sz val="9"/>
        <rFont val="Arial"/>
        <family val="2"/>
        <charset val="204"/>
      </rPr>
      <t>Kummerowia</t>
    </r>
    <r>
      <rPr>
        <b/>
        <sz val="9"/>
        <rFont val="Arial"/>
        <family val="2"/>
        <charset val="204"/>
      </rPr>
      <t xml:space="preserve"> sp.</t>
    </r>
  </si>
  <si>
    <r>
      <t>Lespedeza or Melilotus</t>
    </r>
    <r>
      <rPr>
        <b/>
        <sz val="9"/>
        <rFont val="Arial"/>
        <family val="2"/>
        <charset val="204"/>
      </rPr>
      <t xml:space="preserve"> sp.</t>
    </r>
  </si>
  <si>
    <t>OtherWild  bean</t>
  </si>
  <si>
    <t>Chenopod</t>
  </si>
  <si>
    <t>Knotweed</t>
  </si>
  <si>
    <t>Sorrel</t>
  </si>
  <si>
    <t>Mosla</t>
  </si>
  <si>
    <t>Mustard</t>
  </si>
  <si>
    <t>Nightshade</t>
  </si>
  <si>
    <t>Perslane</t>
  </si>
  <si>
    <t>Spurge, Borage</t>
  </si>
  <si>
    <t>Hydrocharitaceae</t>
  </si>
  <si>
    <t>Gailum sp.</t>
  </si>
  <si>
    <r>
      <rPr>
        <b/>
        <i/>
        <sz val="9"/>
        <rFont val="Calibri"/>
        <family val="2"/>
        <scheme val="minor"/>
      </rPr>
      <t xml:space="preserve">viola </t>
    </r>
    <r>
      <rPr>
        <b/>
        <sz val="9"/>
        <rFont val="Calibri"/>
        <family val="2"/>
        <scheme val="minor"/>
      </rPr>
      <t>sp.</t>
    </r>
  </si>
  <si>
    <t>Eleusine</t>
  </si>
  <si>
    <t>Fimbristylis sp.</t>
  </si>
  <si>
    <t>Burlush</t>
  </si>
  <si>
    <t>Sedge</t>
  </si>
  <si>
    <t>Bramble</t>
  </si>
  <si>
    <t>Plum</t>
  </si>
  <si>
    <t>hackberry</t>
  </si>
  <si>
    <t>Chinese date</t>
  </si>
  <si>
    <t>berry</t>
  </si>
  <si>
    <t>grape</t>
  </si>
  <si>
    <t>other rose family</t>
  </si>
  <si>
    <t>Unknown seed</t>
  </si>
  <si>
    <t>Nut</t>
  </si>
  <si>
    <t>Tuber</t>
  </si>
  <si>
    <t>Other vegetative</t>
  </si>
  <si>
    <t>04 mm Done %</t>
  </si>
  <si>
    <t>0.2mm Done %</t>
  </si>
  <si>
    <t>Ter.6 Unit 20 D4</t>
  </si>
  <si>
    <t>Late Yangshao</t>
  </si>
  <si>
    <t>Ditch</t>
  </si>
  <si>
    <t>Ter.6 Unit 3 D1</t>
  </si>
  <si>
    <t>Huizui E</t>
  </si>
  <si>
    <t>Ter 6 Unit 5 D2</t>
  </si>
  <si>
    <t>Yangshao</t>
  </si>
  <si>
    <t>Ter.6 Unit 10  lower layer F2</t>
  </si>
  <si>
    <t>House</t>
  </si>
  <si>
    <t>T3 F1② B1</t>
  </si>
  <si>
    <t>T5 F8 layer 7</t>
  </si>
  <si>
    <t>Ter./Unit 4 H4</t>
  </si>
  <si>
    <t>Ash pit</t>
  </si>
  <si>
    <t>Ter.7 Unit 8 H35</t>
  </si>
  <si>
    <t>Ter.7 Unit 20 H30</t>
  </si>
  <si>
    <t>T1 H1②</t>
  </si>
  <si>
    <t>Ash pit 1</t>
  </si>
  <si>
    <t>ter 2 FS layer 1</t>
  </si>
  <si>
    <t>Late Longshan</t>
  </si>
  <si>
    <t>Ter.6 Unit 10 middle layer F2</t>
  </si>
  <si>
    <t>Ter.7 Unit 10 M1</t>
  </si>
  <si>
    <t>Burial</t>
  </si>
  <si>
    <t>Ter.7  M3</t>
  </si>
  <si>
    <t>T4 H11 middle pit eastern section upper layer</t>
  </si>
  <si>
    <t>056</t>
  </si>
  <si>
    <t>T102 H21</t>
  </si>
  <si>
    <t>T203 H68</t>
  </si>
  <si>
    <t>358</t>
  </si>
  <si>
    <t>324</t>
  </si>
  <si>
    <t>T202 H50</t>
  </si>
  <si>
    <t>332</t>
  </si>
  <si>
    <t>T202 H81</t>
  </si>
  <si>
    <t>281</t>
  </si>
  <si>
    <t>T104 H85</t>
  </si>
  <si>
    <t>290</t>
  </si>
  <si>
    <t>T103 H54</t>
  </si>
  <si>
    <t>T4 H12</t>
  </si>
  <si>
    <t>Huizui W</t>
  </si>
  <si>
    <t>T5 Layer 3</t>
  </si>
  <si>
    <t>Erlitou</t>
  </si>
  <si>
    <t>Cultural Layer</t>
  </si>
  <si>
    <t>TEr2 Unit60 Ditch8 Prof18</t>
  </si>
  <si>
    <t>Ter1 Unit12-12A Ash ditch 2</t>
  </si>
  <si>
    <t>TEr2 Unit53A-54 Pro16</t>
  </si>
  <si>
    <t>TEr2TP2 Con2 spit 4</t>
  </si>
  <si>
    <t>Ter2 Unit31 Profile9 Ash ditch5</t>
  </si>
  <si>
    <t>Ter2 Unit38 TP1 Cont9B Spit4</t>
  </si>
  <si>
    <t>Ter2 Unit 38 TP1 Cont 9A Spit 4</t>
  </si>
  <si>
    <t>*</t>
  </si>
  <si>
    <t>Ter2 Pit23 Unit49 Profile15</t>
  </si>
  <si>
    <t>Ter2 Unit38 TP1 Cont3</t>
  </si>
  <si>
    <t>Ter2 Unit 8 Profile2</t>
  </si>
  <si>
    <t>Ter2 Unit38 TP1 Cont5 Spit2</t>
  </si>
  <si>
    <t>Ter2 Profile7 Unit23 Ash ditch 2</t>
  </si>
  <si>
    <t>Ter2 Profile9 Unit29 Ash ditch3</t>
  </si>
  <si>
    <t>F3 Layer 2R</t>
  </si>
  <si>
    <t>sample 1&amp;2 Layer 4</t>
  </si>
  <si>
    <t>Sample III Layer 4</t>
  </si>
  <si>
    <t>Sample II Layer  5</t>
  </si>
  <si>
    <t>Ter2 TP2 Con2 spit 2</t>
  </si>
  <si>
    <t>Ter2 TP1 Unit38 Con3</t>
  </si>
  <si>
    <t>Ter2 TP2 Cont2 Spit3</t>
  </si>
  <si>
    <t>Ter2 TP1 Unit38 Con9B Spit4</t>
  </si>
  <si>
    <t>Ter 2 TP1 Unit38 Con12</t>
  </si>
  <si>
    <t>Ter2 TP1 Unit38 Con11</t>
  </si>
  <si>
    <t>TEr2 TP1 Unit38 Con13</t>
  </si>
  <si>
    <t>Ter2 TP1 Unit38 Cont9A</t>
  </si>
  <si>
    <t>Ter2 Unit38 Cont9B</t>
  </si>
  <si>
    <t>Ter2 TP1 Cont2</t>
  </si>
  <si>
    <t>TEr2 TP1 Unit38 Cont5</t>
  </si>
  <si>
    <t>Ter2 Profile 12 Unit38</t>
  </si>
  <si>
    <t>Ter 2 TP 1 Cont9A Spit3</t>
  </si>
  <si>
    <t>Ter2 Unit38 TP1 Cont 9B Spit 3</t>
  </si>
  <si>
    <t>Ter2 TP1 Cont9A Spit4</t>
  </si>
  <si>
    <t>Ter2 unit38 TP1 Cont9B Spit 3</t>
  </si>
  <si>
    <t>T103 F1</t>
  </si>
  <si>
    <t>T103 F1 layer 4</t>
  </si>
  <si>
    <t>T103F1</t>
  </si>
  <si>
    <t>T103 F1 layer 8</t>
  </si>
  <si>
    <t>T103 F1 layer 6</t>
  </si>
  <si>
    <t>T103F1 layer 9</t>
  </si>
  <si>
    <t>T103 F1 layer 7</t>
  </si>
  <si>
    <t>T203 F1 layer 10</t>
  </si>
  <si>
    <t>T103F1 layer 8</t>
  </si>
  <si>
    <t>T103 F1 layer 9</t>
  </si>
  <si>
    <t>T101 J1</t>
  </si>
  <si>
    <t>Hearth</t>
  </si>
  <si>
    <t>T104 H16</t>
  </si>
  <si>
    <t>Ter1 Pit14</t>
  </si>
  <si>
    <t>Ter1 Unit31 Pit17</t>
  </si>
  <si>
    <t>Ter2 TP1 Unit38 Con11 Pro2 Spit27</t>
  </si>
  <si>
    <t>Ter2 TP1 Unit38 Con6 Spit1</t>
  </si>
  <si>
    <t>TEr1 Cont12</t>
  </si>
  <si>
    <t>TEr1 Pit13</t>
  </si>
  <si>
    <t>Ter1 Unit11A Pit4</t>
  </si>
  <si>
    <t>Ter1 Unit29 Pit11</t>
  </si>
  <si>
    <t>Ter2 Unit17 Pit10 Pro5</t>
  </si>
  <si>
    <t>TEr2 TP1 Unit39 Con4</t>
  </si>
  <si>
    <t>TEr2 Pit17</t>
  </si>
  <si>
    <t>TEr2 Unit18 Pit11 Pro6</t>
  </si>
  <si>
    <t>TEr1 Unit8 Pit2</t>
  </si>
  <si>
    <t>TEr2 Unit21 Pit12 Pro6</t>
  </si>
  <si>
    <t>TEr2 Unit16 Pit9 Pro5</t>
  </si>
  <si>
    <t>Ter2 Pit7 Prof4</t>
  </si>
  <si>
    <t>TEr2 Unit18 Pit10 Pro5</t>
  </si>
  <si>
    <t>Unit28 Pit 15</t>
  </si>
  <si>
    <t>Ter2 Unit6 Pit4 Pro2</t>
  </si>
  <si>
    <t>TEr1 Unit9 Stratum:pit3</t>
  </si>
  <si>
    <t>Ter2 TP2 Unit10 Pit6</t>
  </si>
  <si>
    <t>Ter2 TP2 Con2</t>
  </si>
  <si>
    <t>TEr2 Unit36 Pit18 Pro11</t>
  </si>
  <si>
    <t>TEr2 Unit8 Pit5 West profile3</t>
  </si>
  <si>
    <t>TEr1 Unit18A Pit9</t>
  </si>
  <si>
    <t>Ter1 Unit13 Pit6</t>
  </si>
  <si>
    <t>Ter1 Unit26 Pit16</t>
  </si>
  <si>
    <t>Ter2 Unit38 TP1 Cont9A Spit4</t>
  </si>
  <si>
    <t xml:space="preserve">Ter1 Unit5 Stratum:pit1 </t>
  </si>
  <si>
    <t>Ter 2 TP1 Cont9B Spit 4</t>
  </si>
  <si>
    <t xml:space="preserve">Ter2 Profile4 Pit8 </t>
  </si>
  <si>
    <t>Ter2 Proflie8 Pit16 Unut26</t>
  </si>
  <si>
    <t>Ter2 Profile3 Unit10 Pit6</t>
  </si>
  <si>
    <t>Ter2 TP2 Cont2 Spit5</t>
  </si>
  <si>
    <t>Ter2 Profile7 Pit13 Unit22(or 23?)</t>
  </si>
  <si>
    <t>Ter2 Unit57 Spit5 Pit25 Profile17</t>
  </si>
  <si>
    <t>Ter2 Profile 12 Unit38A Ash pit 19</t>
  </si>
  <si>
    <t>T101 H25</t>
  </si>
  <si>
    <t>T201 H4</t>
  </si>
  <si>
    <t>T203H32</t>
  </si>
  <si>
    <t>T101 H76</t>
  </si>
  <si>
    <t>T3H5</t>
  </si>
  <si>
    <t>Majiayao</t>
  </si>
  <si>
    <t>Mid/L Yangshao</t>
  </si>
  <si>
    <t>Longshan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</si>
</sst>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12"/>
      <color indexed="8"/>
      <name val="Calibri"/>
      <family val="2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sz val="10"/>
      <color rgb="FF0432FF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Calibri"/>
      <family val="2"/>
      <charset val="129"/>
    </font>
    <font>
      <sz val="9"/>
      <color rgb="FF000000"/>
      <name val="Calibri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69">
    <xf numFmtId="0" fontId="0" fillId="0" borderId="0" xfId="0"/>
    <xf numFmtId="0" fontId="3" fillId="0" borderId="0" xfId="0" applyFont="1" applyFill="1" applyBorder="1" applyAlignment="1">
      <alignment horizontal="center" vertical="center" textRotation="90" wrapText="1"/>
    </xf>
    <xf numFmtId="49" fontId="3" fillId="0" borderId="0" xfId="0" applyNumberFormat="1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3" fillId="0" borderId="0" xfId="0" applyFont="1" applyFill="1" applyAlignment="1">
      <alignment horizontal="center" vertical="center" textRotation="90" wrapText="1"/>
    </xf>
    <xf numFmtId="2" fontId="3" fillId="0" borderId="0" xfId="0" applyNumberFormat="1" applyFont="1" applyFill="1" applyBorder="1" applyAlignment="1">
      <alignment horizontal="center" vertical="center" textRotation="90" wrapText="1"/>
    </xf>
    <xf numFmtId="1" fontId="3" fillId="0" borderId="0" xfId="0" applyNumberFormat="1" applyFont="1" applyFill="1" applyBorder="1" applyAlignment="1">
      <alignment horizontal="center" vertical="center" textRotation="90" wrapText="1"/>
    </xf>
    <xf numFmtId="2" fontId="3" fillId="2" borderId="0" xfId="0" applyNumberFormat="1" applyFont="1" applyFill="1" applyBorder="1" applyAlignment="1">
      <alignment horizontal="center" vertical="center" textRotation="90" wrapText="1"/>
    </xf>
    <xf numFmtId="0" fontId="3" fillId="2" borderId="0" xfId="0" applyNumberFormat="1" applyFont="1" applyFill="1" applyBorder="1" applyAlignment="1">
      <alignment horizontal="center" vertical="center" textRotation="90" wrapText="1"/>
    </xf>
    <xf numFmtId="9" fontId="3" fillId="2" borderId="0" xfId="1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/>
    </xf>
    <xf numFmtId="0" fontId="7" fillId="0" borderId="0" xfId="2" applyFont="1" applyFill="1" applyBorder="1" applyAlignment="1">
      <alignment vertical="center" textRotation="90"/>
    </xf>
    <xf numFmtId="0" fontId="8" fillId="0" borderId="0" xfId="0" applyFont="1" applyFill="1" applyBorder="1" applyAlignment="1">
      <alignment vertical="center" textRotation="90" wrapText="1"/>
    </xf>
    <xf numFmtId="0" fontId="9" fillId="0" borderId="0" xfId="0" applyFont="1" applyFill="1" applyBorder="1" applyAlignment="1">
      <alignment horizontal="center" vertical="top" textRotation="90" wrapText="1"/>
    </xf>
    <xf numFmtId="0" fontId="10" fillId="0" borderId="0" xfId="0" applyFont="1" applyFill="1" applyBorder="1" applyAlignment="1">
      <alignment horizontal="center" vertical="center" textRotation="90" wrapText="1"/>
    </xf>
    <xf numFmtId="164" fontId="3" fillId="0" borderId="0" xfId="0" applyNumberFormat="1" applyFont="1" applyFill="1" applyBorder="1" applyAlignment="1">
      <alignment horizontal="center" vertical="top" textRotation="90" wrapText="1"/>
    </xf>
    <xf numFmtId="0" fontId="4" fillId="0" borderId="0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/>
    <xf numFmtId="2" fontId="9" fillId="0" borderId="0" xfId="0" applyNumberFormat="1" applyFont="1" applyFill="1" applyBorder="1" applyAlignment="1">
      <alignment vertical="center"/>
    </xf>
    <xf numFmtId="2" fontId="9" fillId="0" borderId="0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vertical="center"/>
    </xf>
    <xf numFmtId="2" fontId="9" fillId="2" borderId="0" xfId="0" applyNumberFormat="1" applyFont="1" applyFill="1" applyBorder="1" applyAlignment="1">
      <alignment vertical="center"/>
    </xf>
    <xf numFmtId="0" fontId="9" fillId="2" borderId="0" xfId="0" applyNumberFormat="1" applyFont="1" applyFill="1" applyBorder="1" applyAlignment="1">
      <alignment vertical="center"/>
    </xf>
    <xf numFmtId="9" fontId="9" fillId="2" borderId="0" xfId="1" applyFont="1" applyFill="1" applyBorder="1" applyAlignment="1">
      <alignment vertical="center"/>
    </xf>
    <xf numFmtId="0" fontId="2" fillId="0" borderId="0" xfId="0" applyFont="1" applyFill="1" applyBorder="1"/>
    <xf numFmtId="0" fontId="11" fillId="0" borderId="0" xfId="0" applyFont="1" applyFill="1"/>
    <xf numFmtId="0" fontId="0" fillId="0" borderId="0" xfId="0" applyFill="1"/>
    <xf numFmtId="9" fontId="11" fillId="0" borderId="0" xfId="1" applyFont="1" applyFill="1"/>
    <xf numFmtId="0" fontId="11" fillId="2" borderId="0" xfId="0" applyFont="1" applyFill="1"/>
    <xf numFmtId="2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/>
    <xf numFmtId="2" fontId="12" fillId="0" borderId="0" xfId="0" applyNumberFormat="1" applyFont="1" applyFill="1" applyBorder="1" applyAlignment="1">
      <alignment vertical="center"/>
    </xf>
    <xf numFmtId="2" fontId="12" fillId="0" borderId="0" xfId="0" applyNumberFormat="1" applyFont="1" applyFill="1" applyBorder="1" applyAlignment="1">
      <alignment horizontal="right" vertical="center"/>
    </xf>
    <xf numFmtId="0" fontId="12" fillId="0" borderId="0" xfId="0" applyNumberFormat="1" applyFont="1" applyFill="1" applyBorder="1" applyAlignment="1">
      <alignment vertical="center"/>
    </xf>
    <xf numFmtId="0" fontId="13" fillId="0" borderId="0" xfId="0" applyFont="1" applyFill="1" applyBorder="1"/>
    <xf numFmtId="49" fontId="14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6" fillId="0" borderId="0" xfId="0" applyFont="1" applyFill="1"/>
    <xf numFmtId="2" fontId="15" fillId="0" borderId="0" xfId="0" applyNumberFormat="1" applyFont="1" applyFill="1" applyBorder="1" applyAlignment="1">
      <alignment vertical="center"/>
    </xf>
    <xf numFmtId="2" fontId="15" fillId="0" borderId="0" xfId="0" applyNumberFormat="1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/>
    <xf numFmtId="0" fontId="11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/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2" fontId="15" fillId="0" borderId="0" xfId="0" applyNumberFormat="1" applyFont="1" applyFill="1" applyAlignment="1">
      <alignment vertical="center"/>
    </xf>
    <xf numFmtId="2" fontId="15" fillId="0" borderId="0" xfId="0" applyNumberFormat="1" applyFont="1" applyFill="1" applyAlignment="1">
      <alignment horizontal="left" vertical="center"/>
    </xf>
    <xf numFmtId="1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8" fillId="0" borderId="0" xfId="0" applyFont="1" applyFill="1"/>
    <xf numFmtId="0" fontId="16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15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/>
    </xf>
    <xf numFmtId="2" fontId="0" fillId="2" borderId="0" xfId="0" applyNumberFormat="1" applyFill="1"/>
    <xf numFmtId="0" fontId="0" fillId="2" borderId="0" xfId="0" applyNumberFormat="1" applyFill="1"/>
    <xf numFmtId="9" fontId="0" fillId="2" borderId="0" xfId="1" applyFont="1" applyFill="1"/>
  </cellXfs>
  <cellStyles count="3">
    <cellStyle name="Excel Built-in Normal" xfId="2" xr:uid="{C75CE1CC-7820-6947-BAEA-898FCEB63EC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F20C-08BD-3340-859A-F8E47225EB3C}">
  <dimension ref="A1:BJ127"/>
  <sheetViews>
    <sheetView tabSelected="1" zoomScale="150" workbookViewId="0">
      <selection activeCell="S13" sqref="S13"/>
    </sheetView>
  </sheetViews>
  <sheetFormatPr baseColWidth="10" defaultRowHeight="16" x14ac:dyDescent="0.2"/>
  <cols>
    <col min="1" max="1" width="11.5" style="29" bestFit="1" customWidth="1"/>
    <col min="2" max="2" width="6.83203125" bestFit="1" customWidth="1"/>
    <col min="3" max="3" width="29.5" bestFit="1" customWidth="1"/>
    <col min="4" max="4" width="10" bestFit="1" customWidth="1"/>
    <col min="5" max="5" width="9.5" bestFit="1" customWidth="1"/>
    <col min="6" max="6" width="5.33203125" bestFit="1" customWidth="1"/>
    <col min="7" max="7" width="4.5" bestFit="1" customWidth="1"/>
    <col min="8" max="9" width="3.6640625" bestFit="1" customWidth="1"/>
    <col min="10" max="10" width="4.83203125" style="66" bestFit="1" customWidth="1"/>
    <col min="11" max="11" width="3.6640625" style="67" bestFit="1" customWidth="1"/>
    <col min="12" max="13" width="3" style="67" bestFit="1" customWidth="1"/>
    <col min="14" max="16" width="5.83203125" style="68" bestFit="1" customWidth="1"/>
    <col min="17" max="17" width="3.6640625" bestFit="1" customWidth="1"/>
    <col min="18" max="29" width="3" bestFit="1" customWidth="1"/>
    <col min="30" max="30" width="3.6640625" bestFit="1" customWidth="1"/>
    <col min="31" max="32" width="3" bestFit="1" customWidth="1"/>
    <col min="33" max="33" width="5.1640625" bestFit="1" customWidth="1"/>
    <col min="34" max="60" width="3" bestFit="1" customWidth="1"/>
    <col min="61" max="62" width="3.83203125" bestFit="1" customWidth="1"/>
  </cols>
  <sheetData>
    <row r="1" spans="1:62" s="17" customFormat="1" ht="125" x14ac:dyDescent="0.15">
      <c r="A1" s="29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0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1" t="s">
        <v>30</v>
      </c>
      <c r="AF1" s="11" t="s">
        <v>31</v>
      </c>
      <c r="AG1" s="12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3" t="s">
        <v>40</v>
      </c>
      <c r="AP1" s="1" t="s">
        <v>41</v>
      </c>
      <c r="AQ1" s="1" t="s">
        <v>42</v>
      </c>
      <c r="AR1" s="13" t="s">
        <v>43</v>
      </c>
      <c r="AS1" s="1" t="s">
        <v>44</v>
      </c>
      <c r="AT1" s="14" t="s">
        <v>45</v>
      </c>
      <c r="AU1" s="13" t="s">
        <v>46</v>
      </c>
      <c r="AV1" s="14" t="s">
        <v>47</v>
      </c>
      <c r="AW1" s="1" t="s">
        <v>48</v>
      </c>
      <c r="AX1" s="13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3" t="s">
        <v>56</v>
      </c>
      <c r="BF1" s="3" t="s">
        <v>57</v>
      </c>
      <c r="BG1" s="3" t="s">
        <v>58</v>
      </c>
      <c r="BH1" s="15" t="s">
        <v>59</v>
      </c>
      <c r="BI1" s="16" t="s">
        <v>60</v>
      </c>
      <c r="BJ1" s="16" t="s">
        <v>61</v>
      </c>
    </row>
    <row r="2" spans="1:62" s="28" customFormat="1" x14ac:dyDescent="0.2">
      <c r="A2" s="29">
        <v>2005</v>
      </c>
      <c r="B2" s="18"/>
      <c r="C2" s="20" t="s">
        <v>62</v>
      </c>
      <c r="D2" s="20" t="s">
        <v>63</v>
      </c>
      <c r="E2" s="21" t="s">
        <v>64</v>
      </c>
      <c r="F2" s="22">
        <v>4.46</v>
      </c>
      <c r="G2" s="23">
        <v>0.06</v>
      </c>
      <c r="H2" s="24">
        <v>6</v>
      </c>
      <c r="I2" s="18">
        <f t="shared" ref="I2:I33" si="0">SUM(Q2:BE2)</f>
        <v>11</v>
      </c>
      <c r="J2" s="25">
        <f>I2/H2</f>
        <v>1.8333333333333333</v>
      </c>
      <c r="K2" s="26">
        <f>Q2+R2</f>
        <v>1</v>
      </c>
      <c r="L2" s="26">
        <f>S2+T2+U2</f>
        <v>0</v>
      </c>
      <c r="M2" s="26">
        <f>W2+X2+AF2+AG2+AH2</f>
        <v>0</v>
      </c>
      <c r="N2" s="27">
        <f>K2/I2</f>
        <v>9.0909090909090912E-2</v>
      </c>
      <c r="O2" s="27">
        <f>L2/I2</f>
        <v>0</v>
      </c>
      <c r="P2" s="27">
        <f>M2/I2</f>
        <v>0</v>
      </c>
      <c r="Q2" s="24">
        <v>1</v>
      </c>
      <c r="R2" s="24"/>
      <c r="S2" s="24"/>
      <c r="T2" s="24"/>
      <c r="U2" s="24"/>
      <c r="V2" s="24"/>
      <c r="W2" s="24"/>
      <c r="Y2" s="24"/>
      <c r="Z2" s="24"/>
      <c r="AA2" s="24"/>
      <c r="AB2" s="24"/>
      <c r="AC2" s="18"/>
      <c r="AD2" s="24"/>
      <c r="AE2" s="24"/>
      <c r="AF2" s="18"/>
      <c r="AG2" s="18"/>
      <c r="AH2" s="24"/>
      <c r="AI2" s="24">
        <v>10</v>
      </c>
      <c r="AJ2" s="24"/>
      <c r="AK2" s="24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D2" s="18"/>
      <c r="BE2" s="24"/>
    </row>
    <row r="3" spans="1:62" s="28" customFormat="1" x14ac:dyDescent="0.2">
      <c r="A3" s="29">
        <v>2005</v>
      </c>
      <c r="B3" s="18"/>
      <c r="C3" s="20" t="s">
        <v>65</v>
      </c>
      <c r="D3" s="20" t="s">
        <v>63</v>
      </c>
      <c r="E3" s="21" t="s">
        <v>64</v>
      </c>
      <c r="F3" s="22">
        <v>6.37</v>
      </c>
      <c r="G3" s="23">
        <v>0.35</v>
      </c>
      <c r="H3" s="24">
        <v>5</v>
      </c>
      <c r="I3" s="18">
        <f t="shared" si="0"/>
        <v>12</v>
      </c>
      <c r="J3" s="25">
        <f t="shared" ref="J3:J66" si="1">I3/H3</f>
        <v>2.4</v>
      </c>
      <c r="K3" s="26">
        <f t="shared" ref="K3:K66" si="2">Q3+R3</f>
        <v>10</v>
      </c>
      <c r="L3" s="26">
        <f t="shared" ref="L3:L66" si="3">S3+T3+U3</f>
        <v>0</v>
      </c>
      <c r="M3" s="26">
        <f t="shared" ref="M3:M66" si="4">W3+X3+AF3+AG3+AH3</f>
        <v>1</v>
      </c>
      <c r="N3" s="27">
        <f t="shared" ref="N3:N66" si="5">K3/I3</f>
        <v>0.83333333333333337</v>
      </c>
      <c r="O3" s="27">
        <f t="shared" ref="O3:O66" si="6">L3/I3</f>
        <v>0</v>
      </c>
      <c r="P3" s="27">
        <f t="shared" ref="P3:P66" si="7">M3/I3</f>
        <v>8.3333333333333329E-2</v>
      </c>
      <c r="Q3" s="24">
        <v>10</v>
      </c>
      <c r="R3" s="24"/>
      <c r="S3" s="24"/>
      <c r="T3" s="24"/>
      <c r="U3" s="24"/>
      <c r="V3" s="24"/>
      <c r="W3" s="24">
        <v>1</v>
      </c>
      <c r="Y3" s="24"/>
      <c r="Z3" s="24">
        <v>1</v>
      </c>
      <c r="AA3" s="24"/>
      <c r="AB3" s="24"/>
      <c r="AC3" s="18"/>
      <c r="AD3" s="24"/>
      <c r="AE3" s="24"/>
      <c r="AF3" s="18"/>
      <c r="AG3" s="18"/>
      <c r="AH3" s="24"/>
      <c r="AI3" s="24"/>
      <c r="AJ3" s="24"/>
      <c r="AK3" s="24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D3" s="18"/>
      <c r="BE3" s="24"/>
    </row>
    <row r="4" spans="1:62" s="29" customFormat="1" x14ac:dyDescent="0.2">
      <c r="A4" s="29">
        <v>2005</v>
      </c>
      <c r="B4" s="29" t="s">
        <v>66</v>
      </c>
      <c r="C4" s="29" t="s">
        <v>67</v>
      </c>
      <c r="D4" s="29" t="s">
        <v>68</v>
      </c>
      <c r="E4" s="29" t="s">
        <v>64</v>
      </c>
      <c r="F4" s="29">
        <v>3.69</v>
      </c>
      <c r="G4" s="29">
        <v>0.54</v>
      </c>
      <c r="H4" s="29">
        <v>6</v>
      </c>
      <c r="I4" s="18">
        <f t="shared" si="0"/>
        <v>3</v>
      </c>
      <c r="J4" s="25">
        <f t="shared" si="1"/>
        <v>0.5</v>
      </c>
      <c r="K4" s="26">
        <f t="shared" si="2"/>
        <v>0</v>
      </c>
      <c r="L4" s="26">
        <f t="shared" si="3"/>
        <v>0</v>
      </c>
      <c r="M4" s="26">
        <f t="shared" si="4"/>
        <v>0</v>
      </c>
      <c r="N4" s="27">
        <f t="shared" si="5"/>
        <v>0</v>
      </c>
      <c r="O4" s="27">
        <f t="shared" si="6"/>
        <v>0</v>
      </c>
      <c r="P4" s="27">
        <f t="shared" si="7"/>
        <v>0</v>
      </c>
      <c r="AB4" s="29">
        <v>1</v>
      </c>
      <c r="AP4" s="29">
        <v>1</v>
      </c>
      <c r="AX4" s="30"/>
      <c r="BE4" s="29">
        <v>1</v>
      </c>
      <c r="BJ4" s="31">
        <f>0.21/1.2</f>
        <v>0.17499999999999999</v>
      </c>
    </row>
    <row r="5" spans="1:62" s="28" customFormat="1" x14ac:dyDescent="0.2">
      <c r="A5" s="29">
        <v>2005</v>
      </c>
      <c r="B5" s="18"/>
      <c r="C5" s="20" t="s">
        <v>69</v>
      </c>
      <c r="D5" s="20" t="s">
        <v>63</v>
      </c>
      <c r="E5" s="21" t="s">
        <v>70</v>
      </c>
      <c r="F5" s="22">
        <v>2.4700000000000002</v>
      </c>
      <c r="G5" s="23">
        <v>0.02</v>
      </c>
      <c r="H5" s="24">
        <v>8</v>
      </c>
      <c r="I5" s="18">
        <f t="shared" si="0"/>
        <v>398</v>
      </c>
      <c r="J5" s="25">
        <f t="shared" si="1"/>
        <v>49.75</v>
      </c>
      <c r="K5" s="26">
        <f t="shared" si="2"/>
        <v>293</v>
      </c>
      <c r="L5" s="26">
        <f t="shared" si="3"/>
        <v>0</v>
      </c>
      <c r="M5" s="26">
        <f t="shared" si="4"/>
        <v>1</v>
      </c>
      <c r="N5" s="27">
        <f t="shared" si="5"/>
        <v>0.73618090452261309</v>
      </c>
      <c r="O5" s="27">
        <f t="shared" si="6"/>
        <v>0</v>
      </c>
      <c r="P5" s="27">
        <f t="shared" si="7"/>
        <v>2.5125628140703518E-3</v>
      </c>
      <c r="Q5" s="24">
        <v>289</v>
      </c>
      <c r="R5" s="24">
        <v>4</v>
      </c>
      <c r="S5" s="24"/>
      <c r="T5" s="24"/>
      <c r="U5" s="24"/>
      <c r="V5" s="24"/>
      <c r="W5" s="24"/>
      <c r="Y5" s="24"/>
      <c r="Z5" s="24">
        <v>3</v>
      </c>
      <c r="AA5" s="24"/>
      <c r="AB5" s="24"/>
      <c r="AC5" s="18"/>
      <c r="AD5" s="24">
        <v>96</v>
      </c>
      <c r="AE5" s="24"/>
      <c r="AF5" s="18"/>
      <c r="AG5" s="18"/>
      <c r="AH5" s="24">
        <v>1</v>
      </c>
      <c r="AI5" s="24">
        <v>4</v>
      </c>
      <c r="AJ5" s="24"/>
      <c r="AK5" s="24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D5" s="18"/>
      <c r="BE5" s="24">
        <v>1</v>
      </c>
    </row>
    <row r="6" spans="1:62" s="28" customFormat="1" x14ac:dyDescent="0.2">
      <c r="A6" s="29">
        <v>2005</v>
      </c>
      <c r="B6" s="18"/>
      <c r="C6" s="19" t="s">
        <v>71</v>
      </c>
      <c r="D6" s="20" t="s">
        <v>63</v>
      </c>
      <c r="E6" s="21" t="s">
        <v>70</v>
      </c>
      <c r="F6" s="22">
        <v>11.38</v>
      </c>
      <c r="G6" s="22"/>
      <c r="H6" s="18">
        <v>9</v>
      </c>
      <c r="I6" s="18">
        <f t="shared" si="0"/>
        <v>0</v>
      </c>
      <c r="J6" s="25">
        <f t="shared" si="1"/>
        <v>0</v>
      </c>
      <c r="K6" s="26">
        <f t="shared" si="2"/>
        <v>0</v>
      </c>
      <c r="L6" s="26">
        <f t="shared" si="3"/>
        <v>0</v>
      </c>
      <c r="M6" s="26">
        <f t="shared" si="4"/>
        <v>0</v>
      </c>
      <c r="N6" s="27">
        <v>0</v>
      </c>
      <c r="O6" s="27">
        <v>0</v>
      </c>
      <c r="P6" s="27">
        <v>0</v>
      </c>
      <c r="Q6" s="18"/>
      <c r="R6" s="18"/>
      <c r="S6" s="18"/>
      <c r="T6" s="18"/>
      <c r="U6" s="18"/>
      <c r="V6" s="18"/>
      <c r="W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D6" s="18"/>
      <c r="BE6" s="18"/>
    </row>
    <row r="7" spans="1:62" s="32" customFormat="1" x14ac:dyDescent="0.2">
      <c r="A7" s="29">
        <v>2006</v>
      </c>
      <c r="B7" s="29" t="s">
        <v>66</v>
      </c>
      <c r="C7" s="29" t="s">
        <v>72</v>
      </c>
      <c r="D7" s="29" t="s">
        <v>192</v>
      </c>
      <c r="E7" s="29" t="s">
        <v>70</v>
      </c>
      <c r="F7" s="29">
        <v>13.72</v>
      </c>
      <c r="G7" s="29"/>
      <c r="H7" s="29">
        <v>15</v>
      </c>
      <c r="I7" s="18">
        <f t="shared" si="0"/>
        <v>13</v>
      </c>
      <c r="J7" s="25">
        <f t="shared" si="1"/>
        <v>0.8666666666666667</v>
      </c>
      <c r="K7" s="26">
        <f t="shared" si="2"/>
        <v>7</v>
      </c>
      <c r="L7" s="26">
        <f t="shared" si="3"/>
        <v>0</v>
      </c>
      <c r="M7" s="26">
        <f t="shared" si="4"/>
        <v>0</v>
      </c>
      <c r="N7" s="27">
        <f t="shared" si="5"/>
        <v>0.53846153846153844</v>
      </c>
      <c r="O7" s="27">
        <f t="shared" si="6"/>
        <v>0</v>
      </c>
      <c r="P7" s="27">
        <f t="shared" si="7"/>
        <v>0</v>
      </c>
      <c r="Q7" s="29">
        <v>7</v>
      </c>
      <c r="R7" s="29"/>
      <c r="S7" s="29"/>
      <c r="T7" s="29"/>
      <c r="U7" s="29"/>
      <c r="V7" s="29"/>
      <c r="W7" s="29"/>
      <c r="X7" s="29"/>
      <c r="Y7" s="29"/>
      <c r="Z7" s="29">
        <v>1</v>
      </c>
      <c r="AA7" s="29"/>
      <c r="AB7" s="29"/>
      <c r="AC7" s="29"/>
      <c r="AD7" s="29">
        <v>4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30"/>
      <c r="AY7" s="29"/>
      <c r="AZ7" s="29"/>
      <c r="BA7" s="29"/>
      <c r="BB7" s="29"/>
      <c r="BC7" s="29"/>
      <c r="BD7" s="29"/>
      <c r="BE7" s="29">
        <v>1</v>
      </c>
      <c r="BF7" s="29"/>
      <c r="BG7" s="29"/>
      <c r="BH7" s="29"/>
      <c r="BI7" s="29"/>
      <c r="BJ7" s="31">
        <f>2.76/4.25</f>
        <v>0.64941176470588236</v>
      </c>
    </row>
    <row r="8" spans="1:62" s="28" customFormat="1" x14ac:dyDescent="0.2">
      <c r="A8" s="29">
        <v>2005</v>
      </c>
      <c r="B8" s="18"/>
      <c r="C8" s="20" t="s">
        <v>73</v>
      </c>
      <c r="D8" s="20" t="s">
        <v>63</v>
      </c>
      <c r="E8" s="21" t="s">
        <v>74</v>
      </c>
      <c r="F8" s="22"/>
      <c r="G8" s="33">
        <v>0.6</v>
      </c>
      <c r="H8" s="24">
        <v>6</v>
      </c>
      <c r="I8" s="18">
        <f t="shared" si="0"/>
        <v>1</v>
      </c>
      <c r="J8" s="25">
        <f t="shared" si="1"/>
        <v>0.16666666666666666</v>
      </c>
      <c r="K8" s="26">
        <f t="shared" si="2"/>
        <v>1</v>
      </c>
      <c r="L8" s="26">
        <f t="shared" si="3"/>
        <v>0</v>
      </c>
      <c r="M8" s="26">
        <f t="shared" si="4"/>
        <v>0</v>
      </c>
      <c r="N8" s="27">
        <f t="shared" si="5"/>
        <v>1</v>
      </c>
      <c r="O8" s="27">
        <f t="shared" si="6"/>
        <v>0</v>
      </c>
      <c r="P8" s="27">
        <f t="shared" si="7"/>
        <v>0</v>
      </c>
      <c r="Q8" s="34"/>
      <c r="R8" s="34">
        <v>1</v>
      </c>
      <c r="S8" s="34"/>
      <c r="T8" s="34"/>
      <c r="U8" s="34"/>
      <c r="V8" s="34"/>
      <c r="W8" s="34"/>
      <c r="Y8" s="34"/>
      <c r="Z8" s="34"/>
      <c r="AA8" s="34"/>
      <c r="AB8" s="34"/>
      <c r="AC8" s="18"/>
      <c r="AD8" s="34"/>
      <c r="AE8" s="34"/>
      <c r="AF8" s="18"/>
      <c r="AG8" s="18"/>
      <c r="AH8" s="34"/>
      <c r="AI8" s="34"/>
      <c r="AJ8" s="34"/>
      <c r="AK8" s="34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30"/>
      <c r="AY8" s="18"/>
      <c r="AZ8" s="18"/>
      <c r="BA8" s="18"/>
      <c r="BB8" s="18"/>
      <c r="BD8" s="18"/>
      <c r="BE8" s="34"/>
    </row>
    <row r="9" spans="1:62" s="28" customFormat="1" x14ac:dyDescent="0.2">
      <c r="A9" s="29">
        <v>2005</v>
      </c>
      <c r="B9" s="18"/>
      <c r="C9" s="20" t="s">
        <v>75</v>
      </c>
      <c r="D9" s="20" t="s">
        <v>63</v>
      </c>
      <c r="E9" s="21" t="s">
        <v>74</v>
      </c>
      <c r="F9" s="22">
        <v>3.54</v>
      </c>
      <c r="G9" s="23">
        <v>0.61</v>
      </c>
      <c r="H9" s="24">
        <v>8</v>
      </c>
      <c r="I9" s="18">
        <f t="shared" si="0"/>
        <v>70</v>
      </c>
      <c r="J9" s="25">
        <f t="shared" si="1"/>
        <v>8.75</v>
      </c>
      <c r="K9" s="26">
        <f t="shared" si="2"/>
        <v>67</v>
      </c>
      <c r="L9" s="26">
        <f t="shared" si="3"/>
        <v>0</v>
      </c>
      <c r="M9" s="26">
        <f t="shared" si="4"/>
        <v>0</v>
      </c>
      <c r="N9" s="27">
        <f t="shared" si="5"/>
        <v>0.95714285714285718</v>
      </c>
      <c r="O9" s="27">
        <f t="shared" si="6"/>
        <v>0</v>
      </c>
      <c r="P9" s="27">
        <f t="shared" si="7"/>
        <v>0</v>
      </c>
      <c r="Q9" s="24">
        <v>54</v>
      </c>
      <c r="R9" s="24">
        <v>13</v>
      </c>
      <c r="S9" s="24"/>
      <c r="T9" s="24"/>
      <c r="U9" s="24"/>
      <c r="V9" s="24"/>
      <c r="W9" s="24"/>
      <c r="Y9" s="24"/>
      <c r="Z9" s="24"/>
      <c r="AA9" s="24"/>
      <c r="AB9" s="24"/>
      <c r="AC9" s="18"/>
      <c r="AD9" s="24"/>
      <c r="AE9" s="24"/>
      <c r="AF9" s="18"/>
      <c r="AG9" s="18"/>
      <c r="AH9" s="24"/>
      <c r="AI9" s="24"/>
      <c r="AJ9" s="24"/>
      <c r="AK9" s="24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30"/>
      <c r="AY9" s="18"/>
      <c r="AZ9" s="18"/>
      <c r="BA9" s="18"/>
      <c r="BB9" s="18"/>
      <c r="BD9" s="18"/>
      <c r="BE9" s="24">
        <v>3</v>
      </c>
    </row>
    <row r="10" spans="1:62" s="28" customFormat="1" x14ac:dyDescent="0.2">
      <c r="A10" s="29">
        <v>2005</v>
      </c>
      <c r="B10" s="18"/>
      <c r="C10" s="20" t="s">
        <v>76</v>
      </c>
      <c r="D10" s="20" t="s">
        <v>63</v>
      </c>
      <c r="E10" s="21" t="s">
        <v>74</v>
      </c>
      <c r="F10" s="22">
        <v>3.89</v>
      </c>
      <c r="G10" s="23">
        <v>0.35</v>
      </c>
      <c r="H10" s="24">
        <v>9</v>
      </c>
      <c r="I10" s="18">
        <f t="shared" si="0"/>
        <v>257</v>
      </c>
      <c r="J10" s="25">
        <f t="shared" si="1"/>
        <v>28.555555555555557</v>
      </c>
      <c r="K10" s="26">
        <f t="shared" si="2"/>
        <v>252</v>
      </c>
      <c r="L10" s="26">
        <f t="shared" si="3"/>
        <v>3</v>
      </c>
      <c r="M10" s="26">
        <f t="shared" si="4"/>
        <v>2</v>
      </c>
      <c r="N10" s="27">
        <f t="shared" si="5"/>
        <v>0.98054474708171202</v>
      </c>
      <c r="O10" s="27">
        <f t="shared" si="6"/>
        <v>1.1673151750972763E-2</v>
      </c>
      <c r="P10" s="27">
        <f t="shared" si="7"/>
        <v>7.7821011673151752E-3</v>
      </c>
      <c r="Q10" s="24">
        <v>211</v>
      </c>
      <c r="R10" s="24">
        <v>41</v>
      </c>
      <c r="S10" s="24">
        <v>3</v>
      </c>
      <c r="T10" s="24"/>
      <c r="U10" s="24"/>
      <c r="V10" s="24"/>
      <c r="W10" s="24">
        <v>2</v>
      </c>
      <c r="Y10" s="24"/>
      <c r="Z10" s="24"/>
      <c r="AA10" s="24"/>
      <c r="AB10" s="24"/>
      <c r="AC10" s="18"/>
      <c r="AD10" s="24"/>
      <c r="AE10" s="24"/>
      <c r="AF10" s="18"/>
      <c r="AG10" s="18"/>
      <c r="AH10" s="24"/>
      <c r="AI10" s="24"/>
      <c r="AJ10" s="24"/>
      <c r="AK10" s="24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30"/>
      <c r="AY10" s="18"/>
      <c r="AZ10" s="18"/>
      <c r="BA10" s="18"/>
      <c r="BB10" s="18"/>
      <c r="BD10" s="18"/>
      <c r="BE10" s="24"/>
    </row>
    <row r="11" spans="1:62" s="28" customFormat="1" x14ac:dyDescent="0.2">
      <c r="A11" s="29">
        <v>2005</v>
      </c>
      <c r="B11" s="18"/>
      <c r="C11" s="19" t="s">
        <v>77</v>
      </c>
      <c r="D11" s="20" t="s">
        <v>63</v>
      </c>
      <c r="E11" s="21" t="s">
        <v>74</v>
      </c>
      <c r="F11" s="22">
        <v>5.01</v>
      </c>
      <c r="G11" s="22"/>
      <c r="H11" s="18">
        <v>10</v>
      </c>
      <c r="I11" s="18">
        <f t="shared" si="0"/>
        <v>76</v>
      </c>
      <c r="J11" s="25">
        <f t="shared" si="1"/>
        <v>7.6</v>
      </c>
      <c r="K11" s="26">
        <f t="shared" si="2"/>
        <v>26</v>
      </c>
      <c r="L11" s="26">
        <f t="shared" si="3"/>
        <v>0</v>
      </c>
      <c r="M11" s="26">
        <f t="shared" si="4"/>
        <v>0</v>
      </c>
      <c r="N11" s="27">
        <f t="shared" si="5"/>
        <v>0.34210526315789475</v>
      </c>
      <c r="O11" s="27">
        <f t="shared" si="6"/>
        <v>0</v>
      </c>
      <c r="P11" s="27">
        <f t="shared" si="7"/>
        <v>0</v>
      </c>
      <c r="Q11" s="18">
        <v>26</v>
      </c>
      <c r="R11" s="18"/>
      <c r="S11" s="18"/>
      <c r="T11" s="18"/>
      <c r="U11" s="18"/>
      <c r="V11" s="18"/>
      <c r="W11" s="18"/>
      <c r="X11" s="18"/>
      <c r="Y11" s="18"/>
      <c r="Z11" s="18">
        <v>2</v>
      </c>
      <c r="AA11" s="18"/>
      <c r="AB11" s="18">
        <v>1</v>
      </c>
      <c r="AC11" s="18"/>
      <c r="AD11" s="18">
        <v>46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30"/>
      <c r="AY11" s="18"/>
      <c r="AZ11" s="18"/>
      <c r="BA11" s="18"/>
      <c r="BB11" s="18"/>
      <c r="BC11" s="18"/>
      <c r="BD11" s="18"/>
      <c r="BE11" s="18">
        <v>1</v>
      </c>
    </row>
    <row r="12" spans="1:62" s="29" customFormat="1" x14ac:dyDescent="0.2">
      <c r="A12" s="29">
        <v>2005</v>
      </c>
      <c r="B12" s="29" t="s">
        <v>66</v>
      </c>
      <c r="C12" s="29" t="s">
        <v>78</v>
      </c>
      <c r="D12" s="29" t="s">
        <v>193</v>
      </c>
      <c r="E12" s="29" t="s">
        <v>74</v>
      </c>
      <c r="F12" s="29">
        <v>0.64</v>
      </c>
      <c r="H12" s="29">
        <v>4</v>
      </c>
      <c r="I12" s="18">
        <f t="shared" si="0"/>
        <v>17</v>
      </c>
      <c r="J12" s="25">
        <f t="shared" si="1"/>
        <v>4.25</v>
      </c>
      <c r="K12" s="26">
        <f t="shared" si="2"/>
        <v>11</v>
      </c>
      <c r="L12" s="26">
        <f t="shared" si="3"/>
        <v>0</v>
      </c>
      <c r="M12" s="26">
        <f t="shared" si="4"/>
        <v>0</v>
      </c>
      <c r="N12" s="27">
        <f t="shared" si="5"/>
        <v>0.6470588235294118</v>
      </c>
      <c r="O12" s="27">
        <f t="shared" si="6"/>
        <v>0</v>
      </c>
      <c r="P12" s="27">
        <f t="shared" si="7"/>
        <v>0</v>
      </c>
      <c r="Q12" s="29">
        <v>6</v>
      </c>
      <c r="R12" s="29">
        <v>5</v>
      </c>
      <c r="AB12" s="29">
        <v>1</v>
      </c>
      <c r="AD12" s="29">
        <v>1</v>
      </c>
      <c r="AI12" s="29">
        <v>4</v>
      </c>
      <c r="AX12" s="30"/>
    </row>
    <row r="13" spans="1:62" s="42" customFormat="1" x14ac:dyDescent="0.2">
      <c r="A13" s="29">
        <v>2005</v>
      </c>
      <c r="B13" s="35"/>
      <c r="C13" s="37" t="s">
        <v>79</v>
      </c>
      <c r="D13" s="37" t="s">
        <v>80</v>
      </c>
      <c r="E13" s="38" t="s">
        <v>70</v>
      </c>
      <c r="F13" s="39">
        <v>2.44</v>
      </c>
      <c r="G13" s="40">
        <v>0.09</v>
      </c>
      <c r="H13" s="41">
        <v>4</v>
      </c>
      <c r="I13" s="18">
        <f t="shared" si="0"/>
        <v>28</v>
      </c>
      <c r="J13" s="25">
        <f t="shared" si="1"/>
        <v>7</v>
      </c>
      <c r="K13" s="26">
        <f t="shared" si="2"/>
        <v>22</v>
      </c>
      <c r="L13" s="26">
        <f t="shared" si="3"/>
        <v>0</v>
      </c>
      <c r="M13" s="26">
        <f t="shared" si="4"/>
        <v>2</v>
      </c>
      <c r="N13" s="27">
        <f t="shared" si="5"/>
        <v>0.7857142857142857</v>
      </c>
      <c r="O13" s="27">
        <f t="shared" si="6"/>
        <v>0</v>
      </c>
      <c r="P13" s="27">
        <f t="shared" si="7"/>
        <v>7.1428571428571425E-2</v>
      </c>
      <c r="Q13" s="41">
        <v>18</v>
      </c>
      <c r="R13" s="41">
        <v>4</v>
      </c>
      <c r="S13" s="41"/>
      <c r="T13" s="41"/>
      <c r="U13" s="41"/>
      <c r="V13" s="41"/>
      <c r="W13" s="41">
        <v>1</v>
      </c>
      <c r="Y13" s="41"/>
      <c r="Z13" s="41"/>
      <c r="AA13" s="41"/>
      <c r="AB13" s="41"/>
      <c r="AC13" s="35"/>
      <c r="AD13" s="41">
        <v>2</v>
      </c>
      <c r="AE13" s="41"/>
      <c r="AF13" s="35"/>
      <c r="AG13" s="35"/>
      <c r="AH13" s="41">
        <v>1</v>
      </c>
      <c r="AI13" s="41">
        <v>2</v>
      </c>
      <c r="AJ13" s="41"/>
      <c r="AK13" s="41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41"/>
    </row>
    <row r="14" spans="1:62" s="42" customFormat="1" x14ac:dyDescent="0.2">
      <c r="A14" s="29">
        <v>2005</v>
      </c>
      <c r="B14" s="35"/>
      <c r="C14" s="37" t="s">
        <v>81</v>
      </c>
      <c r="D14" s="37" t="s">
        <v>80</v>
      </c>
      <c r="E14" s="38" t="s">
        <v>70</v>
      </c>
      <c r="F14" s="39">
        <v>3.65</v>
      </c>
      <c r="G14" s="40">
        <v>0.1</v>
      </c>
      <c r="H14" s="41">
        <v>6</v>
      </c>
      <c r="I14" s="18">
        <f t="shared" si="0"/>
        <v>0</v>
      </c>
      <c r="J14" s="25">
        <f t="shared" si="1"/>
        <v>0</v>
      </c>
      <c r="K14" s="26">
        <f t="shared" si="2"/>
        <v>0</v>
      </c>
      <c r="L14" s="26">
        <f t="shared" si="3"/>
        <v>0</v>
      </c>
      <c r="M14" s="26">
        <f t="shared" si="4"/>
        <v>0</v>
      </c>
      <c r="N14" s="27">
        <v>0</v>
      </c>
      <c r="O14" s="27">
        <v>0</v>
      </c>
      <c r="P14" s="27">
        <v>0</v>
      </c>
      <c r="Q14" s="41"/>
      <c r="R14" s="41"/>
      <c r="S14" s="41"/>
      <c r="T14" s="41"/>
      <c r="U14" s="41"/>
      <c r="V14" s="41"/>
      <c r="W14" s="41"/>
      <c r="Y14" s="41"/>
      <c r="Z14" s="41"/>
      <c r="AA14" s="41"/>
      <c r="AB14" s="41"/>
      <c r="AC14" s="35"/>
      <c r="AD14" s="41"/>
      <c r="AE14" s="41"/>
      <c r="AF14" s="35"/>
      <c r="AG14" s="35"/>
      <c r="AH14" s="41"/>
      <c r="AI14" s="41"/>
      <c r="AJ14" s="41"/>
      <c r="AK14" s="41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D14" s="35"/>
      <c r="BE14" s="41"/>
    </row>
    <row r="15" spans="1:62" s="42" customFormat="1" x14ac:dyDescent="0.2">
      <c r="A15" s="29">
        <v>2005</v>
      </c>
      <c r="B15" s="35"/>
      <c r="C15" s="37" t="s">
        <v>82</v>
      </c>
      <c r="D15" s="37" t="s">
        <v>80</v>
      </c>
      <c r="E15" s="38" t="s">
        <v>83</v>
      </c>
      <c r="F15" s="39">
        <v>0.54</v>
      </c>
      <c r="G15" s="40"/>
      <c r="H15" s="41">
        <v>5</v>
      </c>
      <c r="I15" s="18">
        <f t="shared" si="0"/>
        <v>0</v>
      </c>
      <c r="J15" s="25">
        <f t="shared" si="1"/>
        <v>0</v>
      </c>
      <c r="K15" s="26">
        <f t="shared" si="2"/>
        <v>0</v>
      </c>
      <c r="L15" s="26">
        <f t="shared" si="3"/>
        <v>0</v>
      </c>
      <c r="M15" s="26">
        <f t="shared" si="4"/>
        <v>0</v>
      </c>
      <c r="N15" s="27">
        <v>0</v>
      </c>
      <c r="O15" s="27">
        <v>0</v>
      </c>
      <c r="P15" s="27">
        <v>0</v>
      </c>
      <c r="Q15" s="41"/>
      <c r="R15" s="41"/>
      <c r="S15" s="41"/>
      <c r="T15" s="41"/>
      <c r="U15" s="41"/>
      <c r="V15" s="41"/>
      <c r="W15" s="41"/>
      <c r="Y15" s="41"/>
      <c r="Z15" s="41"/>
      <c r="AA15" s="41"/>
      <c r="AB15" s="41"/>
      <c r="AC15" s="35"/>
      <c r="AD15" s="41"/>
      <c r="AE15" s="41"/>
      <c r="AF15" s="35"/>
      <c r="AG15" s="35"/>
      <c r="AH15" s="41"/>
      <c r="AI15" s="41"/>
      <c r="AJ15" s="41"/>
      <c r="AK15" s="41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D15" s="35"/>
      <c r="BE15" s="35"/>
    </row>
    <row r="16" spans="1:62" s="42" customFormat="1" x14ac:dyDescent="0.2">
      <c r="A16" s="29">
        <v>2005</v>
      </c>
      <c r="B16" s="35"/>
      <c r="C16" s="37" t="s">
        <v>84</v>
      </c>
      <c r="D16" s="37" t="s">
        <v>80</v>
      </c>
      <c r="E16" s="38" t="s">
        <v>83</v>
      </c>
      <c r="F16" s="39">
        <v>1.3</v>
      </c>
      <c r="G16" s="40"/>
      <c r="H16" s="41">
        <v>10</v>
      </c>
      <c r="I16" s="18">
        <f t="shared" si="0"/>
        <v>0</v>
      </c>
      <c r="J16" s="25">
        <f t="shared" si="1"/>
        <v>0</v>
      </c>
      <c r="K16" s="26">
        <f t="shared" si="2"/>
        <v>0</v>
      </c>
      <c r="L16" s="26">
        <f t="shared" si="3"/>
        <v>0</v>
      </c>
      <c r="M16" s="26">
        <f t="shared" si="4"/>
        <v>0</v>
      </c>
      <c r="N16" s="27">
        <v>0</v>
      </c>
      <c r="O16" s="27">
        <v>0</v>
      </c>
      <c r="P16" s="27">
        <v>0</v>
      </c>
      <c r="Q16" s="41"/>
      <c r="R16" s="41"/>
      <c r="S16" s="41"/>
      <c r="T16" s="41"/>
      <c r="U16" s="41"/>
      <c r="V16" s="41"/>
      <c r="W16" s="41"/>
      <c r="Y16" s="41"/>
      <c r="Z16" s="41"/>
      <c r="AA16" s="41"/>
      <c r="AB16" s="41"/>
      <c r="AC16" s="35"/>
      <c r="AD16" s="41"/>
      <c r="AE16" s="41"/>
      <c r="AF16" s="35"/>
      <c r="AG16" s="35"/>
      <c r="AH16" s="41"/>
      <c r="AI16" s="41"/>
      <c r="AJ16" s="41"/>
      <c r="AK16" s="41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D16" s="35"/>
      <c r="BE16" s="35"/>
    </row>
    <row r="17" spans="1:57" s="42" customFormat="1" x14ac:dyDescent="0.2">
      <c r="A17" s="29">
        <v>2005</v>
      </c>
      <c r="B17" s="35"/>
      <c r="C17" s="36" t="s">
        <v>85</v>
      </c>
      <c r="D17" s="37" t="s">
        <v>80</v>
      </c>
      <c r="E17" s="38" t="s">
        <v>74</v>
      </c>
      <c r="F17" s="39">
        <v>5.14</v>
      </c>
      <c r="G17" s="39"/>
      <c r="H17" s="35">
        <v>5</v>
      </c>
      <c r="I17" s="18">
        <f t="shared" si="0"/>
        <v>12</v>
      </c>
      <c r="J17" s="25">
        <f t="shared" si="1"/>
        <v>2.4</v>
      </c>
      <c r="K17" s="26">
        <f t="shared" si="2"/>
        <v>9</v>
      </c>
      <c r="L17" s="26">
        <f t="shared" si="3"/>
        <v>0</v>
      </c>
      <c r="M17" s="26">
        <f t="shared" si="4"/>
        <v>1</v>
      </c>
      <c r="N17" s="27">
        <f t="shared" si="5"/>
        <v>0.75</v>
      </c>
      <c r="O17" s="27">
        <f t="shared" si="6"/>
        <v>0</v>
      </c>
      <c r="P17" s="27">
        <f t="shared" si="7"/>
        <v>8.3333333333333329E-2</v>
      </c>
      <c r="Q17" s="35">
        <v>9</v>
      </c>
      <c r="R17" s="35"/>
      <c r="S17" s="35"/>
      <c r="T17" s="35"/>
      <c r="U17" s="35"/>
      <c r="V17" s="35"/>
      <c r="W17" s="35"/>
      <c r="Y17" s="35"/>
      <c r="Z17" s="35">
        <v>1</v>
      </c>
      <c r="AA17" s="35"/>
      <c r="AB17" s="35"/>
      <c r="AC17" s="35"/>
      <c r="AD17" s="35"/>
      <c r="AE17" s="35">
        <v>1</v>
      </c>
      <c r="AF17" s="35"/>
      <c r="AG17" s="35"/>
      <c r="AH17" s="35">
        <v>1</v>
      </c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0"/>
      <c r="AY17" s="35"/>
      <c r="AZ17" s="35"/>
      <c r="BA17" s="35"/>
      <c r="BB17" s="35"/>
      <c r="BD17" s="35"/>
      <c r="BE17" s="35"/>
    </row>
    <row r="18" spans="1:57" s="42" customFormat="1" x14ac:dyDescent="0.2">
      <c r="A18" s="29">
        <v>2002</v>
      </c>
      <c r="B18" s="43" t="s">
        <v>86</v>
      </c>
      <c r="C18" s="36" t="s">
        <v>87</v>
      </c>
      <c r="D18" s="37" t="s">
        <v>80</v>
      </c>
      <c r="E18" s="38" t="s">
        <v>74</v>
      </c>
      <c r="F18" s="39"/>
      <c r="G18" s="39"/>
      <c r="H18" s="35">
        <v>5</v>
      </c>
      <c r="I18" s="18">
        <f t="shared" si="0"/>
        <v>158</v>
      </c>
      <c r="J18" s="25">
        <f t="shared" si="1"/>
        <v>31.6</v>
      </c>
      <c r="K18" s="26">
        <f t="shared" si="2"/>
        <v>113</v>
      </c>
      <c r="L18" s="26">
        <f t="shared" si="3"/>
        <v>5</v>
      </c>
      <c r="M18" s="26">
        <f t="shared" si="4"/>
        <v>0</v>
      </c>
      <c r="N18" s="27">
        <f t="shared" si="5"/>
        <v>0.71518987341772156</v>
      </c>
      <c r="O18" s="27">
        <f t="shared" si="6"/>
        <v>3.1645569620253167E-2</v>
      </c>
      <c r="P18" s="27">
        <f t="shared" si="7"/>
        <v>0</v>
      </c>
      <c r="Q18" s="35">
        <v>105</v>
      </c>
      <c r="R18" s="35">
        <v>8</v>
      </c>
      <c r="S18" s="35">
        <v>5</v>
      </c>
      <c r="T18" s="35"/>
      <c r="U18" s="35"/>
      <c r="V18" s="35">
        <v>2</v>
      </c>
      <c r="W18" s="35"/>
      <c r="Y18" s="35">
        <v>2</v>
      </c>
      <c r="Z18" s="35">
        <v>4</v>
      </c>
      <c r="AA18" s="35">
        <v>6</v>
      </c>
      <c r="AB18" s="35"/>
      <c r="AC18" s="35"/>
      <c r="AD18" s="35">
        <v>18</v>
      </c>
      <c r="AE18" s="35"/>
      <c r="AF18" s="35"/>
      <c r="AG18" s="35"/>
      <c r="AH18" s="35"/>
      <c r="AI18" s="35">
        <v>2</v>
      </c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0"/>
      <c r="AY18" s="35"/>
      <c r="AZ18" s="35"/>
      <c r="BA18" s="35"/>
      <c r="BB18" s="35"/>
      <c r="BD18" s="35"/>
      <c r="BE18" s="35">
        <v>6</v>
      </c>
    </row>
    <row r="19" spans="1:57" s="42" customFormat="1" x14ac:dyDescent="0.2">
      <c r="A19" s="29">
        <v>2002</v>
      </c>
      <c r="B19" s="43">
        <v>286</v>
      </c>
      <c r="C19" s="36" t="s">
        <v>88</v>
      </c>
      <c r="D19" s="37" t="s">
        <v>80</v>
      </c>
      <c r="E19" s="38" t="s">
        <v>74</v>
      </c>
      <c r="F19" s="39"/>
      <c r="G19" s="39"/>
      <c r="H19" s="35">
        <v>8</v>
      </c>
      <c r="I19" s="18">
        <f t="shared" si="0"/>
        <v>65</v>
      </c>
      <c r="J19" s="25">
        <f t="shared" si="1"/>
        <v>8.125</v>
      </c>
      <c r="K19" s="26">
        <f t="shared" si="2"/>
        <v>42</v>
      </c>
      <c r="L19" s="26">
        <f t="shared" si="3"/>
        <v>1</v>
      </c>
      <c r="M19" s="26">
        <f t="shared" si="4"/>
        <v>1</v>
      </c>
      <c r="N19" s="27">
        <f t="shared" si="5"/>
        <v>0.64615384615384619</v>
      </c>
      <c r="O19" s="27">
        <f t="shared" si="6"/>
        <v>1.5384615384615385E-2</v>
      </c>
      <c r="P19" s="27">
        <f t="shared" si="7"/>
        <v>1.5384615384615385E-2</v>
      </c>
      <c r="Q19" s="35">
        <v>41</v>
      </c>
      <c r="R19" s="35">
        <v>1</v>
      </c>
      <c r="S19" s="35">
        <v>1</v>
      </c>
      <c r="T19" s="35"/>
      <c r="U19" s="35"/>
      <c r="V19" s="35"/>
      <c r="W19" s="35">
        <v>1</v>
      </c>
      <c r="Y19" s="35"/>
      <c r="Z19" s="35"/>
      <c r="AA19" s="35">
        <v>1</v>
      </c>
      <c r="AB19" s="35"/>
      <c r="AC19" s="35"/>
      <c r="AD19" s="35">
        <v>17</v>
      </c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0"/>
      <c r="AY19" s="35"/>
      <c r="AZ19" s="35"/>
      <c r="BA19" s="35"/>
      <c r="BB19" s="35"/>
      <c r="BD19" s="35"/>
      <c r="BE19" s="35">
        <v>3</v>
      </c>
    </row>
    <row r="20" spans="1:57" s="42" customFormat="1" x14ac:dyDescent="0.2">
      <c r="A20" s="29">
        <v>2002</v>
      </c>
      <c r="B20" s="43">
        <v>356</v>
      </c>
      <c r="C20" s="36" t="s">
        <v>88</v>
      </c>
      <c r="D20" s="37" t="s">
        <v>80</v>
      </c>
      <c r="E20" s="38" t="s">
        <v>74</v>
      </c>
      <c r="F20" s="39"/>
      <c r="G20" s="39"/>
      <c r="H20" s="35">
        <v>6</v>
      </c>
      <c r="I20" s="18">
        <f t="shared" si="0"/>
        <v>32</v>
      </c>
      <c r="J20" s="25">
        <f t="shared" si="1"/>
        <v>5.333333333333333</v>
      </c>
      <c r="K20" s="26">
        <f t="shared" si="2"/>
        <v>18</v>
      </c>
      <c r="L20" s="26">
        <f t="shared" si="3"/>
        <v>1</v>
      </c>
      <c r="M20" s="26">
        <f t="shared" si="4"/>
        <v>1</v>
      </c>
      <c r="N20" s="27">
        <f t="shared" si="5"/>
        <v>0.5625</v>
      </c>
      <c r="O20" s="27">
        <f t="shared" si="6"/>
        <v>3.125E-2</v>
      </c>
      <c r="P20" s="27">
        <f t="shared" si="7"/>
        <v>3.125E-2</v>
      </c>
      <c r="Q20" s="35">
        <v>18</v>
      </c>
      <c r="R20" s="35"/>
      <c r="S20" s="35">
        <v>1</v>
      </c>
      <c r="T20" s="35"/>
      <c r="U20" s="35"/>
      <c r="V20" s="35"/>
      <c r="W20" s="35">
        <v>1</v>
      </c>
      <c r="Y20" s="35"/>
      <c r="Z20" s="35"/>
      <c r="AA20" s="35">
        <v>1</v>
      </c>
      <c r="AB20" s="35"/>
      <c r="AC20" s="35"/>
      <c r="AD20" s="35">
        <v>7</v>
      </c>
      <c r="AE20" s="35"/>
      <c r="AF20" s="35"/>
      <c r="AG20" s="35"/>
      <c r="AH20" s="35"/>
      <c r="AI20" s="35">
        <v>2</v>
      </c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0"/>
      <c r="AY20" s="35"/>
      <c r="AZ20" s="35"/>
      <c r="BA20" s="35"/>
      <c r="BB20" s="35"/>
      <c r="BD20" s="35"/>
      <c r="BE20" s="35">
        <v>2</v>
      </c>
    </row>
    <row r="21" spans="1:57" s="42" customFormat="1" x14ac:dyDescent="0.2">
      <c r="A21" s="29">
        <v>2002</v>
      </c>
      <c r="B21" s="43" t="s">
        <v>89</v>
      </c>
      <c r="C21" s="36" t="s">
        <v>88</v>
      </c>
      <c r="D21" s="37" t="s">
        <v>80</v>
      </c>
      <c r="E21" s="38" t="s">
        <v>74</v>
      </c>
      <c r="F21" s="39"/>
      <c r="G21" s="39"/>
      <c r="H21" s="35">
        <v>6</v>
      </c>
      <c r="I21" s="18">
        <f t="shared" si="0"/>
        <v>28</v>
      </c>
      <c r="J21" s="25">
        <f t="shared" si="1"/>
        <v>4.666666666666667</v>
      </c>
      <c r="K21" s="26">
        <f t="shared" si="2"/>
        <v>16</v>
      </c>
      <c r="L21" s="26">
        <f t="shared" si="3"/>
        <v>0</v>
      </c>
      <c r="M21" s="26">
        <f t="shared" si="4"/>
        <v>0</v>
      </c>
      <c r="N21" s="27">
        <f t="shared" si="5"/>
        <v>0.5714285714285714</v>
      </c>
      <c r="O21" s="27">
        <f t="shared" si="6"/>
        <v>0</v>
      </c>
      <c r="P21" s="27">
        <f t="shared" si="7"/>
        <v>0</v>
      </c>
      <c r="Q21" s="35">
        <v>16</v>
      </c>
      <c r="R21" s="35"/>
      <c r="S21" s="35"/>
      <c r="T21" s="35"/>
      <c r="U21" s="35"/>
      <c r="V21" s="35"/>
      <c r="W21" s="35"/>
      <c r="Y21" s="35"/>
      <c r="Z21" s="35">
        <v>3</v>
      </c>
      <c r="AA21" s="35"/>
      <c r="AB21" s="35"/>
      <c r="AC21" s="35"/>
      <c r="AD21" s="35">
        <v>6</v>
      </c>
      <c r="AE21" s="35"/>
      <c r="AF21" s="35"/>
      <c r="AG21" s="35"/>
      <c r="AH21" s="35"/>
      <c r="AI21" s="35">
        <v>1</v>
      </c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0"/>
      <c r="AY21" s="35"/>
      <c r="AZ21" s="35"/>
      <c r="BA21" s="35"/>
      <c r="BB21" s="35"/>
      <c r="BD21" s="35"/>
      <c r="BE21" s="35">
        <v>2</v>
      </c>
    </row>
    <row r="22" spans="1:57" s="42" customFormat="1" x14ac:dyDescent="0.2">
      <c r="A22" s="29">
        <v>2002</v>
      </c>
      <c r="B22" s="43" t="s">
        <v>90</v>
      </c>
      <c r="C22" s="36" t="s">
        <v>91</v>
      </c>
      <c r="D22" s="37" t="s">
        <v>80</v>
      </c>
      <c r="E22" s="38" t="s">
        <v>74</v>
      </c>
      <c r="F22" s="39"/>
      <c r="G22" s="39"/>
      <c r="H22" s="35">
        <v>6</v>
      </c>
      <c r="I22" s="18">
        <f t="shared" si="0"/>
        <v>51</v>
      </c>
      <c r="J22" s="25">
        <f t="shared" si="1"/>
        <v>8.5</v>
      </c>
      <c r="K22" s="26">
        <f t="shared" si="2"/>
        <v>23</v>
      </c>
      <c r="L22" s="26">
        <f t="shared" si="3"/>
        <v>0</v>
      </c>
      <c r="M22" s="26">
        <f t="shared" si="4"/>
        <v>0</v>
      </c>
      <c r="N22" s="27">
        <f t="shared" si="5"/>
        <v>0.45098039215686275</v>
      </c>
      <c r="O22" s="27">
        <f t="shared" si="6"/>
        <v>0</v>
      </c>
      <c r="P22" s="27">
        <f t="shared" si="7"/>
        <v>0</v>
      </c>
      <c r="Q22" s="35">
        <v>22</v>
      </c>
      <c r="R22" s="35">
        <v>1</v>
      </c>
      <c r="S22" s="35"/>
      <c r="T22" s="35"/>
      <c r="U22" s="35"/>
      <c r="V22" s="35"/>
      <c r="W22" s="35"/>
      <c r="Y22" s="35">
        <v>1</v>
      </c>
      <c r="Z22" s="35">
        <v>1</v>
      </c>
      <c r="AA22" s="35">
        <v>4</v>
      </c>
      <c r="AB22" s="35"/>
      <c r="AC22" s="35"/>
      <c r="AD22" s="35">
        <v>14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0"/>
      <c r="AY22" s="35"/>
      <c r="AZ22" s="35"/>
      <c r="BA22" s="35"/>
      <c r="BB22" s="35"/>
      <c r="BD22" s="35"/>
      <c r="BE22" s="35">
        <v>8</v>
      </c>
    </row>
    <row r="23" spans="1:57" s="42" customFormat="1" x14ac:dyDescent="0.2">
      <c r="A23" s="29">
        <v>2002</v>
      </c>
      <c r="B23" s="43" t="s">
        <v>92</v>
      </c>
      <c r="C23" s="36" t="s">
        <v>93</v>
      </c>
      <c r="D23" s="37" t="s">
        <v>80</v>
      </c>
      <c r="E23" s="38" t="s">
        <v>74</v>
      </c>
      <c r="F23" s="39">
        <v>0.1</v>
      </c>
      <c r="G23" s="39"/>
      <c r="H23" s="35">
        <v>8</v>
      </c>
      <c r="I23" s="18">
        <f t="shared" si="0"/>
        <v>77</v>
      </c>
      <c r="J23" s="25">
        <f t="shared" si="1"/>
        <v>9.625</v>
      </c>
      <c r="K23" s="26">
        <f t="shared" si="2"/>
        <v>46</v>
      </c>
      <c r="L23" s="26">
        <f t="shared" si="3"/>
        <v>0</v>
      </c>
      <c r="M23" s="26">
        <f t="shared" si="4"/>
        <v>0</v>
      </c>
      <c r="N23" s="27">
        <f t="shared" si="5"/>
        <v>0.59740259740259738</v>
      </c>
      <c r="O23" s="27">
        <f t="shared" si="6"/>
        <v>0</v>
      </c>
      <c r="P23" s="27">
        <f t="shared" si="7"/>
        <v>0</v>
      </c>
      <c r="Q23" s="35">
        <v>27</v>
      </c>
      <c r="R23" s="35">
        <v>19</v>
      </c>
      <c r="S23" s="35"/>
      <c r="T23" s="35"/>
      <c r="U23" s="35"/>
      <c r="V23" s="35"/>
      <c r="W23" s="35"/>
      <c r="Y23" s="35">
        <v>1</v>
      </c>
      <c r="Z23" s="35"/>
      <c r="AA23" s="35">
        <v>15</v>
      </c>
      <c r="AB23" s="35"/>
      <c r="AC23" s="35"/>
      <c r="AD23" s="35">
        <v>8</v>
      </c>
      <c r="AE23" s="35"/>
      <c r="AF23" s="35"/>
      <c r="AG23" s="35"/>
      <c r="AH23" s="35"/>
      <c r="AI23" s="35">
        <v>1</v>
      </c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0"/>
      <c r="AY23" s="35"/>
      <c r="AZ23" s="35"/>
      <c r="BA23" s="35"/>
      <c r="BB23" s="35"/>
      <c r="BD23" s="35"/>
      <c r="BE23" s="35">
        <v>6</v>
      </c>
    </row>
    <row r="24" spans="1:57" s="42" customFormat="1" x14ac:dyDescent="0.2">
      <c r="A24" s="29">
        <v>2002</v>
      </c>
      <c r="B24" s="43" t="s">
        <v>94</v>
      </c>
      <c r="C24" s="36" t="s">
        <v>95</v>
      </c>
      <c r="D24" s="37" t="s">
        <v>80</v>
      </c>
      <c r="E24" s="38" t="s">
        <v>74</v>
      </c>
      <c r="F24" s="39">
        <v>0.1</v>
      </c>
      <c r="G24" s="39"/>
      <c r="H24" s="35">
        <v>4</v>
      </c>
      <c r="I24" s="18">
        <f t="shared" si="0"/>
        <v>82</v>
      </c>
      <c r="J24" s="25">
        <f t="shared" si="1"/>
        <v>20.5</v>
      </c>
      <c r="K24" s="26">
        <f t="shared" si="2"/>
        <v>45</v>
      </c>
      <c r="L24" s="26">
        <f t="shared" si="3"/>
        <v>1</v>
      </c>
      <c r="M24" s="26">
        <f t="shared" si="4"/>
        <v>3</v>
      </c>
      <c r="N24" s="27">
        <f t="shared" si="5"/>
        <v>0.54878048780487809</v>
      </c>
      <c r="O24" s="27">
        <f t="shared" si="6"/>
        <v>1.2195121951219513E-2</v>
      </c>
      <c r="P24" s="27">
        <f t="shared" si="7"/>
        <v>3.6585365853658534E-2</v>
      </c>
      <c r="Q24" s="35">
        <v>36</v>
      </c>
      <c r="R24" s="35">
        <v>9</v>
      </c>
      <c r="S24" s="35">
        <v>1</v>
      </c>
      <c r="T24" s="35"/>
      <c r="U24" s="35"/>
      <c r="V24" s="35"/>
      <c r="W24" s="35">
        <v>1</v>
      </c>
      <c r="Y24" s="35">
        <v>1</v>
      </c>
      <c r="Z24" s="35">
        <v>3</v>
      </c>
      <c r="AA24" s="35"/>
      <c r="AB24" s="35">
        <v>2</v>
      </c>
      <c r="AC24" s="35"/>
      <c r="AD24" s="35">
        <v>24</v>
      </c>
      <c r="AE24" s="35"/>
      <c r="AF24" s="35"/>
      <c r="AG24" s="35"/>
      <c r="AH24" s="35">
        <v>2</v>
      </c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0"/>
      <c r="AY24" s="35"/>
      <c r="AZ24" s="35"/>
      <c r="BA24" s="35"/>
      <c r="BB24" s="35"/>
      <c r="BD24" s="35"/>
      <c r="BE24" s="35">
        <v>3</v>
      </c>
    </row>
    <row r="25" spans="1:57" s="42" customFormat="1" x14ac:dyDescent="0.2">
      <c r="A25" s="29">
        <v>2002</v>
      </c>
      <c r="B25" s="43" t="s">
        <v>96</v>
      </c>
      <c r="C25" s="36" t="s">
        <v>97</v>
      </c>
      <c r="D25" s="37" t="s">
        <v>80</v>
      </c>
      <c r="E25" s="38" t="s">
        <v>74</v>
      </c>
      <c r="F25" s="39">
        <v>0.01</v>
      </c>
      <c r="G25" s="39"/>
      <c r="H25" s="35">
        <v>5</v>
      </c>
      <c r="I25" s="18">
        <f t="shared" si="0"/>
        <v>207</v>
      </c>
      <c r="J25" s="25">
        <f t="shared" si="1"/>
        <v>41.4</v>
      </c>
      <c r="K25" s="26">
        <f t="shared" si="2"/>
        <v>84</v>
      </c>
      <c r="L25" s="26">
        <f t="shared" si="3"/>
        <v>11</v>
      </c>
      <c r="M25" s="26">
        <f t="shared" si="4"/>
        <v>6</v>
      </c>
      <c r="N25" s="27">
        <f t="shared" si="5"/>
        <v>0.40579710144927539</v>
      </c>
      <c r="O25" s="27">
        <f t="shared" si="6"/>
        <v>5.3140096618357488E-2</v>
      </c>
      <c r="P25" s="27">
        <f t="shared" si="7"/>
        <v>2.8985507246376812E-2</v>
      </c>
      <c r="Q25" s="35">
        <v>82</v>
      </c>
      <c r="R25" s="35">
        <v>2</v>
      </c>
      <c r="S25" s="35">
        <v>11</v>
      </c>
      <c r="T25" s="35"/>
      <c r="U25" s="35"/>
      <c r="V25" s="35"/>
      <c r="W25" s="35">
        <v>2</v>
      </c>
      <c r="X25" s="35"/>
      <c r="Y25" s="35">
        <v>1</v>
      </c>
      <c r="Z25" s="35">
        <v>18</v>
      </c>
      <c r="AA25" s="35">
        <v>19</v>
      </c>
      <c r="AB25" s="35">
        <v>6</v>
      </c>
      <c r="AC25" s="35"/>
      <c r="AD25" s="35">
        <v>27</v>
      </c>
      <c r="AE25" s="35"/>
      <c r="AF25" s="35"/>
      <c r="AG25" s="35"/>
      <c r="AH25" s="35">
        <v>4</v>
      </c>
      <c r="AI25" s="35">
        <v>7</v>
      </c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0"/>
      <c r="AY25" s="35"/>
      <c r="AZ25" s="35"/>
      <c r="BA25" s="35"/>
      <c r="BB25" s="35"/>
      <c r="BC25" s="35"/>
      <c r="BD25" s="35"/>
      <c r="BE25" s="35">
        <v>28</v>
      </c>
    </row>
    <row r="26" spans="1:57" s="29" customFormat="1" x14ac:dyDescent="0.2">
      <c r="A26" s="29">
        <v>2006</v>
      </c>
      <c r="B26" s="29" t="s">
        <v>66</v>
      </c>
      <c r="C26" s="29" t="s">
        <v>98</v>
      </c>
      <c r="D26" s="29" t="s">
        <v>194</v>
      </c>
      <c r="E26" s="29" t="s">
        <v>74</v>
      </c>
      <c r="F26" s="29">
        <v>3.93</v>
      </c>
      <c r="H26" s="29">
        <v>6.5</v>
      </c>
      <c r="I26" s="18">
        <f t="shared" si="0"/>
        <v>5</v>
      </c>
      <c r="J26" s="25">
        <f t="shared" si="1"/>
        <v>0.76923076923076927</v>
      </c>
      <c r="K26" s="26">
        <f t="shared" si="2"/>
        <v>0</v>
      </c>
      <c r="L26" s="26">
        <f t="shared" si="3"/>
        <v>0</v>
      </c>
      <c r="M26" s="26">
        <f t="shared" si="4"/>
        <v>0</v>
      </c>
      <c r="N26" s="27">
        <f t="shared" si="5"/>
        <v>0</v>
      </c>
      <c r="O26" s="27">
        <f t="shared" si="6"/>
        <v>0</v>
      </c>
      <c r="P26" s="27">
        <f t="shared" si="7"/>
        <v>0</v>
      </c>
      <c r="Y26" s="29">
        <v>3</v>
      </c>
      <c r="AD26" s="29">
        <v>2</v>
      </c>
      <c r="AX26" s="30"/>
    </row>
    <row r="27" spans="1:57" s="29" customFormat="1" x14ac:dyDescent="0.2">
      <c r="A27" s="29">
        <v>2002</v>
      </c>
      <c r="B27" s="29" t="s">
        <v>99</v>
      </c>
      <c r="C27" s="29" t="s">
        <v>100</v>
      </c>
      <c r="D27" s="29" t="s">
        <v>101</v>
      </c>
      <c r="E27" s="29" t="s">
        <v>102</v>
      </c>
      <c r="G27" s="29">
        <v>0.8</v>
      </c>
      <c r="H27" s="29">
        <v>12</v>
      </c>
      <c r="I27" s="18">
        <f t="shared" si="0"/>
        <v>107</v>
      </c>
      <c r="J27" s="25">
        <f t="shared" si="1"/>
        <v>8.9166666666666661</v>
      </c>
      <c r="K27" s="26">
        <f t="shared" si="2"/>
        <v>56</v>
      </c>
      <c r="L27" s="26">
        <f t="shared" si="3"/>
        <v>3</v>
      </c>
      <c r="M27" s="26">
        <f t="shared" si="4"/>
        <v>6</v>
      </c>
      <c r="N27" s="27">
        <f t="shared" si="5"/>
        <v>0.52336448598130836</v>
      </c>
      <c r="O27" s="27">
        <f t="shared" si="6"/>
        <v>2.8037383177570093E-2</v>
      </c>
      <c r="P27" s="27">
        <f t="shared" si="7"/>
        <v>5.6074766355140186E-2</v>
      </c>
      <c r="Q27" s="29">
        <v>29</v>
      </c>
      <c r="R27" s="29">
        <v>27</v>
      </c>
      <c r="S27" s="29">
        <v>3</v>
      </c>
      <c r="W27" s="29">
        <v>6</v>
      </c>
      <c r="Y27" s="29">
        <v>12</v>
      </c>
      <c r="Z27" s="29">
        <v>6</v>
      </c>
      <c r="AB27" s="29">
        <v>4</v>
      </c>
      <c r="AD27" s="29">
        <v>10</v>
      </c>
      <c r="AI27" s="29">
        <v>7</v>
      </c>
      <c r="AV27" s="29">
        <v>1</v>
      </c>
      <c r="AX27" s="30"/>
      <c r="BE27" s="29">
        <v>2</v>
      </c>
    </row>
    <row r="28" spans="1:57" s="51" customFormat="1" x14ac:dyDescent="0.2">
      <c r="A28" s="29">
        <v>2002</v>
      </c>
      <c r="B28" s="44">
        <v>184</v>
      </c>
      <c r="C28" s="45" t="s">
        <v>103</v>
      </c>
      <c r="D28" s="44" t="s">
        <v>101</v>
      </c>
      <c r="E28" s="46" t="s">
        <v>64</v>
      </c>
      <c r="F28" s="47"/>
      <c r="G28" s="48">
        <v>0.34</v>
      </c>
      <c r="H28" s="49">
        <v>6</v>
      </c>
      <c r="I28" s="18">
        <f t="shared" si="0"/>
        <v>3</v>
      </c>
      <c r="J28" s="25">
        <f t="shared" si="1"/>
        <v>0.5</v>
      </c>
      <c r="K28" s="26">
        <f t="shared" si="2"/>
        <v>1</v>
      </c>
      <c r="L28" s="26">
        <f t="shared" si="3"/>
        <v>0</v>
      </c>
      <c r="M28" s="26">
        <f t="shared" si="4"/>
        <v>0</v>
      </c>
      <c r="N28" s="27">
        <f t="shared" si="5"/>
        <v>0.33333333333333331</v>
      </c>
      <c r="O28" s="27">
        <f t="shared" si="6"/>
        <v>0</v>
      </c>
      <c r="P28" s="27">
        <f t="shared" si="7"/>
        <v>0</v>
      </c>
      <c r="Q28" s="50">
        <v>1</v>
      </c>
      <c r="R28" s="50"/>
      <c r="S28" s="50"/>
      <c r="T28" s="50"/>
      <c r="U28" s="50"/>
      <c r="V28" s="50"/>
      <c r="W28" s="50"/>
      <c r="Y28" s="50"/>
      <c r="Z28" s="50"/>
      <c r="AA28" s="50">
        <v>2</v>
      </c>
      <c r="AB28" s="52"/>
      <c r="AC28" s="50"/>
      <c r="AD28" s="52"/>
      <c r="AE28" s="50"/>
      <c r="AF28" s="50"/>
      <c r="AG28" s="50"/>
      <c r="AH28" s="53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D28" s="52"/>
      <c r="BE28" s="52"/>
    </row>
    <row r="29" spans="1:57" s="51" customFormat="1" x14ac:dyDescent="0.2">
      <c r="A29" s="29">
        <v>2002</v>
      </c>
      <c r="B29" s="44">
        <v>206</v>
      </c>
      <c r="C29" s="45" t="s">
        <v>104</v>
      </c>
      <c r="D29" s="44" t="s">
        <v>101</v>
      </c>
      <c r="E29" s="46" t="s">
        <v>64</v>
      </c>
      <c r="F29" s="47"/>
      <c r="G29" s="48">
        <v>0.83</v>
      </c>
      <c r="H29" s="49">
        <v>6</v>
      </c>
      <c r="I29" s="18">
        <f t="shared" si="0"/>
        <v>363</v>
      </c>
      <c r="J29" s="25">
        <f t="shared" si="1"/>
        <v>60.5</v>
      </c>
      <c r="K29" s="26">
        <f t="shared" si="2"/>
        <v>97</v>
      </c>
      <c r="L29" s="26">
        <f t="shared" si="3"/>
        <v>1</v>
      </c>
      <c r="M29" s="26">
        <f t="shared" si="4"/>
        <v>7</v>
      </c>
      <c r="N29" s="27">
        <f t="shared" si="5"/>
        <v>0.26721763085399447</v>
      </c>
      <c r="O29" s="27">
        <f t="shared" si="6"/>
        <v>2.7548209366391185E-3</v>
      </c>
      <c r="P29" s="27">
        <f t="shared" si="7"/>
        <v>1.928374655647383E-2</v>
      </c>
      <c r="Q29" s="50">
        <v>82</v>
      </c>
      <c r="R29" s="50">
        <v>15</v>
      </c>
      <c r="S29" s="50">
        <v>1</v>
      </c>
      <c r="T29" s="50"/>
      <c r="U29" s="50"/>
      <c r="V29" s="50"/>
      <c r="W29" s="50">
        <v>2</v>
      </c>
      <c r="Y29" s="50"/>
      <c r="Z29" s="50">
        <v>71</v>
      </c>
      <c r="AA29" s="50">
        <v>24</v>
      </c>
      <c r="AB29" s="52"/>
      <c r="AC29" s="50">
        <v>5</v>
      </c>
      <c r="AD29" s="52">
        <v>145</v>
      </c>
      <c r="AE29" s="50">
        <v>2</v>
      </c>
      <c r="AF29" s="50"/>
      <c r="AG29" s="50"/>
      <c r="AH29" s="53">
        <v>5</v>
      </c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>
        <v>3</v>
      </c>
      <c r="AX29" s="50"/>
      <c r="AY29" s="50"/>
      <c r="AZ29" s="50"/>
      <c r="BA29" s="50"/>
      <c r="BB29" s="50">
        <v>1</v>
      </c>
      <c r="BD29" s="52"/>
      <c r="BE29" s="52">
        <v>7</v>
      </c>
    </row>
    <row r="30" spans="1:57" s="51" customFormat="1" x14ac:dyDescent="0.2">
      <c r="A30" s="29">
        <v>2002</v>
      </c>
      <c r="B30" s="44">
        <v>207</v>
      </c>
      <c r="C30" s="45" t="s">
        <v>105</v>
      </c>
      <c r="D30" s="44" t="s">
        <v>101</v>
      </c>
      <c r="E30" s="54" t="s">
        <v>64</v>
      </c>
      <c r="F30" s="47"/>
      <c r="G30" s="48">
        <v>0.4</v>
      </c>
      <c r="H30" s="49">
        <v>2</v>
      </c>
      <c r="I30" s="18">
        <f t="shared" si="0"/>
        <v>26</v>
      </c>
      <c r="J30" s="25">
        <f t="shared" si="1"/>
        <v>13</v>
      </c>
      <c r="K30" s="26">
        <f t="shared" si="2"/>
        <v>8</v>
      </c>
      <c r="L30" s="26">
        <f t="shared" si="3"/>
        <v>1</v>
      </c>
      <c r="M30" s="26">
        <f t="shared" si="4"/>
        <v>2</v>
      </c>
      <c r="N30" s="27">
        <f t="shared" si="5"/>
        <v>0.30769230769230771</v>
      </c>
      <c r="O30" s="27">
        <f t="shared" si="6"/>
        <v>3.8461538461538464E-2</v>
      </c>
      <c r="P30" s="27">
        <f t="shared" si="7"/>
        <v>7.6923076923076927E-2</v>
      </c>
      <c r="Q30" s="50">
        <v>8</v>
      </c>
      <c r="R30" s="50"/>
      <c r="S30" s="50">
        <v>1</v>
      </c>
      <c r="T30" s="50"/>
      <c r="U30" s="50"/>
      <c r="V30" s="50"/>
      <c r="W30" s="50"/>
      <c r="Y30" s="50"/>
      <c r="Z30" s="50"/>
      <c r="AA30" s="50">
        <v>4</v>
      </c>
      <c r="AB30" s="52"/>
      <c r="AC30" s="50"/>
      <c r="AD30" s="52">
        <v>4</v>
      </c>
      <c r="AE30" s="50"/>
      <c r="AF30" s="50"/>
      <c r="AG30" s="50"/>
      <c r="AH30" s="53">
        <v>2</v>
      </c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>
        <v>1</v>
      </c>
      <c r="AX30" s="50"/>
      <c r="AY30" s="50"/>
      <c r="AZ30" s="50"/>
      <c r="BA30" s="50"/>
      <c r="BB30" s="50"/>
      <c r="BD30" s="52"/>
      <c r="BE30" s="52">
        <v>6</v>
      </c>
    </row>
    <row r="31" spans="1:57" s="51" customFormat="1" x14ac:dyDescent="0.2">
      <c r="A31" s="29">
        <v>2002</v>
      </c>
      <c r="B31" s="44">
        <v>209</v>
      </c>
      <c r="C31" s="45" t="s">
        <v>106</v>
      </c>
      <c r="D31" s="44" t="s">
        <v>101</v>
      </c>
      <c r="E31" s="54" t="s">
        <v>64</v>
      </c>
      <c r="F31" s="47"/>
      <c r="G31" s="48">
        <v>0.94</v>
      </c>
      <c r="H31" s="49">
        <v>12</v>
      </c>
      <c r="I31" s="18">
        <f t="shared" si="0"/>
        <v>62</v>
      </c>
      <c r="J31" s="25">
        <f t="shared" si="1"/>
        <v>5.166666666666667</v>
      </c>
      <c r="K31" s="26">
        <f t="shared" si="2"/>
        <v>20</v>
      </c>
      <c r="L31" s="26">
        <f t="shared" si="3"/>
        <v>0</v>
      </c>
      <c r="M31" s="26">
        <f t="shared" si="4"/>
        <v>1</v>
      </c>
      <c r="N31" s="27">
        <f t="shared" si="5"/>
        <v>0.32258064516129031</v>
      </c>
      <c r="O31" s="27">
        <f t="shared" si="6"/>
        <v>0</v>
      </c>
      <c r="P31" s="27">
        <f t="shared" si="7"/>
        <v>1.6129032258064516E-2</v>
      </c>
      <c r="Q31" s="50">
        <v>20</v>
      </c>
      <c r="R31" s="50"/>
      <c r="S31" s="50"/>
      <c r="T31" s="50"/>
      <c r="U31" s="50"/>
      <c r="V31" s="50"/>
      <c r="W31" s="50">
        <v>1</v>
      </c>
      <c r="Y31" s="50"/>
      <c r="Z31" s="50">
        <v>12</v>
      </c>
      <c r="AA31" s="50">
        <v>2</v>
      </c>
      <c r="AB31" s="52"/>
      <c r="AC31" s="50"/>
      <c r="AD31" s="52">
        <v>19</v>
      </c>
      <c r="AE31" s="50">
        <v>2</v>
      </c>
      <c r="AF31" s="50"/>
      <c r="AG31" s="50"/>
      <c r="AH31" s="53"/>
      <c r="AI31" s="50">
        <v>3</v>
      </c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D31" s="52">
        <v>1</v>
      </c>
      <c r="BE31" s="52">
        <v>2</v>
      </c>
    </row>
    <row r="32" spans="1:57" s="51" customFormat="1" x14ac:dyDescent="0.2">
      <c r="A32" s="29">
        <v>2002</v>
      </c>
      <c r="B32" s="44">
        <v>190</v>
      </c>
      <c r="C32" s="45" t="s">
        <v>107</v>
      </c>
      <c r="D32" s="44" t="s">
        <v>101</v>
      </c>
      <c r="E32" s="46" t="s">
        <v>64</v>
      </c>
      <c r="F32" s="47"/>
      <c r="G32" s="48">
        <v>1.07</v>
      </c>
      <c r="H32" s="49">
        <v>3</v>
      </c>
      <c r="I32" s="18">
        <f t="shared" si="0"/>
        <v>31</v>
      </c>
      <c r="J32" s="25">
        <f t="shared" si="1"/>
        <v>10.333333333333334</v>
      </c>
      <c r="K32" s="26">
        <f t="shared" si="2"/>
        <v>6</v>
      </c>
      <c r="L32" s="26">
        <f t="shared" si="3"/>
        <v>1</v>
      </c>
      <c r="M32" s="26">
        <f t="shared" si="4"/>
        <v>11</v>
      </c>
      <c r="N32" s="27">
        <f t="shared" si="5"/>
        <v>0.19354838709677419</v>
      </c>
      <c r="O32" s="27">
        <f t="shared" si="6"/>
        <v>3.2258064516129031E-2</v>
      </c>
      <c r="P32" s="27">
        <f t="shared" si="7"/>
        <v>0.35483870967741937</v>
      </c>
      <c r="Q32" s="50">
        <v>6</v>
      </c>
      <c r="R32" s="50"/>
      <c r="S32" s="50">
        <v>1</v>
      </c>
      <c r="T32" s="50"/>
      <c r="U32" s="50"/>
      <c r="V32" s="50"/>
      <c r="W32" s="50">
        <v>6</v>
      </c>
      <c r="Y32" s="50"/>
      <c r="Z32" s="50">
        <v>6</v>
      </c>
      <c r="AA32" s="50"/>
      <c r="AB32" s="52">
        <v>3</v>
      </c>
      <c r="AC32" s="50"/>
      <c r="AD32" s="52">
        <v>1</v>
      </c>
      <c r="AE32" s="50"/>
      <c r="AF32" s="50"/>
      <c r="AG32" s="50"/>
      <c r="AH32" s="53">
        <v>5</v>
      </c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D32" s="52"/>
      <c r="BE32" s="52">
        <v>3</v>
      </c>
    </row>
    <row r="33" spans="1:57" s="51" customFormat="1" x14ac:dyDescent="0.2">
      <c r="A33" s="29">
        <v>2002</v>
      </c>
      <c r="B33" s="44">
        <v>192</v>
      </c>
      <c r="C33" s="45" t="s">
        <v>108</v>
      </c>
      <c r="D33" s="44" t="s">
        <v>101</v>
      </c>
      <c r="E33" s="54" t="s">
        <v>64</v>
      </c>
      <c r="F33" s="47"/>
      <c r="G33" s="48">
        <v>0.61</v>
      </c>
      <c r="H33" s="49">
        <v>9</v>
      </c>
      <c r="I33" s="18">
        <f t="shared" si="0"/>
        <v>41</v>
      </c>
      <c r="J33" s="25">
        <f t="shared" si="1"/>
        <v>4.5555555555555554</v>
      </c>
      <c r="K33" s="26">
        <f t="shared" si="2"/>
        <v>10</v>
      </c>
      <c r="L33" s="26">
        <f t="shared" si="3"/>
        <v>1</v>
      </c>
      <c r="M33" s="26">
        <f t="shared" si="4"/>
        <v>0</v>
      </c>
      <c r="N33" s="27">
        <f t="shared" si="5"/>
        <v>0.24390243902439024</v>
      </c>
      <c r="O33" s="27">
        <f t="shared" si="6"/>
        <v>2.4390243902439025E-2</v>
      </c>
      <c r="P33" s="27">
        <f t="shared" si="7"/>
        <v>0</v>
      </c>
      <c r="Q33" s="50">
        <v>10</v>
      </c>
      <c r="R33" s="50"/>
      <c r="S33" s="50">
        <v>1</v>
      </c>
      <c r="T33" s="50"/>
      <c r="U33" s="50"/>
      <c r="V33" s="50"/>
      <c r="W33" s="50"/>
      <c r="Y33" s="50"/>
      <c r="Z33" s="50">
        <v>3</v>
      </c>
      <c r="AA33" s="50"/>
      <c r="AB33" s="52">
        <v>15</v>
      </c>
      <c r="AC33" s="50"/>
      <c r="AD33" s="52">
        <v>9</v>
      </c>
      <c r="AE33" s="50"/>
      <c r="AF33" s="50"/>
      <c r="AG33" s="50"/>
      <c r="AH33" s="53"/>
      <c r="AI33" s="50">
        <v>3</v>
      </c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D33" s="52"/>
      <c r="BE33" s="52"/>
    </row>
    <row r="34" spans="1:57" s="51" customFormat="1" x14ac:dyDescent="0.2">
      <c r="A34" s="29">
        <v>2002</v>
      </c>
      <c r="B34" s="44">
        <v>196</v>
      </c>
      <c r="C34" s="45" t="s">
        <v>109</v>
      </c>
      <c r="D34" s="44" t="s">
        <v>101</v>
      </c>
      <c r="E34" s="54" t="s">
        <v>64</v>
      </c>
      <c r="F34" s="47"/>
      <c r="G34" s="48" t="s">
        <v>110</v>
      </c>
      <c r="H34" s="49">
        <v>1</v>
      </c>
      <c r="I34" s="18">
        <f t="shared" ref="I34:I97" si="8">SUM(Q34:BE34)</f>
        <v>4</v>
      </c>
      <c r="J34" s="25">
        <f t="shared" si="1"/>
        <v>4</v>
      </c>
      <c r="K34" s="26">
        <f t="shared" si="2"/>
        <v>1</v>
      </c>
      <c r="L34" s="26">
        <f t="shared" si="3"/>
        <v>0</v>
      </c>
      <c r="M34" s="26">
        <f t="shared" si="4"/>
        <v>0</v>
      </c>
      <c r="N34" s="27">
        <f t="shared" si="5"/>
        <v>0.25</v>
      </c>
      <c r="O34" s="27">
        <f t="shared" si="6"/>
        <v>0</v>
      </c>
      <c r="P34" s="27">
        <f t="shared" si="7"/>
        <v>0</v>
      </c>
      <c r="Q34" s="50">
        <v>1</v>
      </c>
      <c r="R34" s="50"/>
      <c r="S34" s="50"/>
      <c r="T34" s="50"/>
      <c r="U34" s="50"/>
      <c r="V34" s="50"/>
      <c r="W34" s="50"/>
      <c r="Y34" s="50"/>
      <c r="Z34" s="50">
        <v>1</v>
      </c>
      <c r="AA34" s="50"/>
      <c r="AB34" s="52"/>
      <c r="AC34" s="50"/>
      <c r="AD34" s="52">
        <v>1</v>
      </c>
      <c r="AE34" s="50"/>
      <c r="AF34" s="50"/>
      <c r="AG34" s="50"/>
      <c r="AH34" s="53"/>
      <c r="AI34" s="50">
        <v>1</v>
      </c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D34" s="52"/>
      <c r="BE34" s="52"/>
    </row>
    <row r="35" spans="1:57" s="51" customFormat="1" x14ac:dyDescent="0.2">
      <c r="A35" s="29">
        <v>2002</v>
      </c>
      <c r="B35" s="44">
        <v>210</v>
      </c>
      <c r="C35" s="45" t="s">
        <v>111</v>
      </c>
      <c r="D35" s="44" t="s">
        <v>101</v>
      </c>
      <c r="E35" s="54" t="s">
        <v>64</v>
      </c>
      <c r="F35" s="47"/>
      <c r="G35" s="48">
        <v>0.42</v>
      </c>
      <c r="H35" s="49">
        <v>7</v>
      </c>
      <c r="I35" s="18">
        <f t="shared" si="8"/>
        <v>12</v>
      </c>
      <c r="J35" s="25">
        <f t="shared" si="1"/>
        <v>1.7142857142857142</v>
      </c>
      <c r="K35" s="26">
        <f t="shared" si="2"/>
        <v>2</v>
      </c>
      <c r="L35" s="26">
        <f t="shared" si="3"/>
        <v>0</v>
      </c>
      <c r="M35" s="26">
        <f t="shared" si="4"/>
        <v>0</v>
      </c>
      <c r="N35" s="27">
        <f t="shared" si="5"/>
        <v>0.16666666666666666</v>
      </c>
      <c r="O35" s="27">
        <f t="shared" si="6"/>
        <v>0</v>
      </c>
      <c r="P35" s="27">
        <f t="shared" si="7"/>
        <v>0</v>
      </c>
      <c r="Q35" s="50">
        <v>2</v>
      </c>
      <c r="R35" s="50"/>
      <c r="S35" s="50"/>
      <c r="T35" s="50"/>
      <c r="U35" s="50"/>
      <c r="V35" s="50"/>
      <c r="W35" s="50"/>
      <c r="Y35" s="50"/>
      <c r="Z35" s="50">
        <v>1</v>
      </c>
      <c r="AA35" s="50"/>
      <c r="AB35" s="52"/>
      <c r="AC35" s="50"/>
      <c r="AD35" s="52">
        <v>3</v>
      </c>
      <c r="AE35" s="50"/>
      <c r="AF35" s="50"/>
      <c r="AG35" s="50"/>
      <c r="AH35" s="53"/>
      <c r="AI35" s="50">
        <v>2</v>
      </c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D35" s="52"/>
      <c r="BE35" s="52">
        <v>4</v>
      </c>
    </row>
    <row r="36" spans="1:57" s="51" customFormat="1" x14ac:dyDescent="0.2">
      <c r="A36" s="29">
        <v>2002</v>
      </c>
      <c r="B36" s="44">
        <v>215</v>
      </c>
      <c r="C36" s="45" t="s">
        <v>112</v>
      </c>
      <c r="D36" s="44" t="s">
        <v>101</v>
      </c>
      <c r="E36" s="54" t="s">
        <v>64</v>
      </c>
      <c r="F36" s="47"/>
      <c r="G36" s="48" t="s">
        <v>110</v>
      </c>
      <c r="H36" s="49">
        <v>6</v>
      </c>
      <c r="I36" s="18">
        <f t="shared" si="8"/>
        <v>11</v>
      </c>
      <c r="J36" s="25">
        <f t="shared" si="1"/>
        <v>1.8333333333333333</v>
      </c>
      <c r="K36" s="26">
        <f t="shared" si="2"/>
        <v>1</v>
      </c>
      <c r="L36" s="26">
        <f t="shared" si="3"/>
        <v>0</v>
      </c>
      <c r="M36" s="26">
        <f t="shared" si="4"/>
        <v>2</v>
      </c>
      <c r="N36" s="27">
        <f t="shared" si="5"/>
        <v>9.0909090909090912E-2</v>
      </c>
      <c r="O36" s="27">
        <f t="shared" si="6"/>
        <v>0</v>
      </c>
      <c r="P36" s="27">
        <f t="shared" si="7"/>
        <v>0.18181818181818182</v>
      </c>
      <c r="Q36" s="50">
        <v>1</v>
      </c>
      <c r="R36" s="50"/>
      <c r="S36" s="50"/>
      <c r="T36" s="50"/>
      <c r="U36" s="50"/>
      <c r="V36" s="50"/>
      <c r="W36" s="50">
        <v>2</v>
      </c>
      <c r="Y36" s="50"/>
      <c r="Z36" s="50">
        <v>1</v>
      </c>
      <c r="AA36" s="50"/>
      <c r="AB36" s="52"/>
      <c r="AC36" s="50"/>
      <c r="AD36" s="52">
        <v>4</v>
      </c>
      <c r="AE36" s="50"/>
      <c r="AF36" s="50"/>
      <c r="AG36" s="50"/>
      <c r="AH36" s="53"/>
      <c r="AI36" s="50">
        <v>2</v>
      </c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D36" s="52"/>
      <c r="BE36" s="52">
        <v>1</v>
      </c>
    </row>
    <row r="37" spans="1:57" s="51" customFormat="1" x14ac:dyDescent="0.2">
      <c r="A37" s="29">
        <v>2002</v>
      </c>
      <c r="B37" s="44">
        <v>219</v>
      </c>
      <c r="C37" s="45" t="s">
        <v>113</v>
      </c>
      <c r="D37" s="44" t="s">
        <v>101</v>
      </c>
      <c r="E37" s="54" t="s">
        <v>64</v>
      </c>
      <c r="F37" s="47"/>
      <c r="G37" s="48">
        <v>0.38</v>
      </c>
      <c r="H37" s="49">
        <v>9</v>
      </c>
      <c r="I37" s="18">
        <f t="shared" si="8"/>
        <v>28</v>
      </c>
      <c r="J37" s="25">
        <f t="shared" si="1"/>
        <v>3.1111111111111112</v>
      </c>
      <c r="K37" s="26">
        <f t="shared" si="2"/>
        <v>6</v>
      </c>
      <c r="L37" s="26">
        <f t="shared" si="3"/>
        <v>1</v>
      </c>
      <c r="M37" s="26">
        <f t="shared" si="4"/>
        <v>8</v>
      </c>
      <c r="N37" s="27">
        <f t="shared" si="5"/>
        <v>0.21428571428571427</v>
      </c>
      <c r="O37" s="27">
        <f t="shared" si="6"/>
        <v>3.5714285714285712E-2</v>
      </c>
      <c r="P37" s="27">
        <f t="shared" si="7"/>
        <v>0.2857142857142857</v>
      </c>
      <c r="Q37" s="50">
        <v>6</v>
      </c>
      <c r="R37" s="50"/>
      <c r="S37" s="50">
        <v>1</v>
      </c>
      <c r="T37" s="50"/>
      <c r="U37" s="50"/>
      <c r="V37" s="50"/>
      <c r="W37" s="50">
        <v>2</v>
      </c>
      <c r="Y37" s="50"/>
      <c r="Z37" s="50">
        <v>1</v>
      </c>
      <c r="AA37" s="50"/>
      <c r="AB37" s="52"/>
      <c r="AC37" s="50"/>
      <c r="AD37" s="52"/>
      <c r="AE37" s="50"/>
      <c r="AF37" s="50"/>
      <c r="AG37" s="50"/>
      <c r="AH37" s="53">
        <v>6</v>
      </c>
      <c r="AI37" s="50">
        <v>4</v>
      </c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D37" s="52"/>
      <c r="BE37" s="52">
        <v>8</v>
      </c>
    </row>
    <row r="38" spans="1:57" s="51" customFormat="1" x14ac:dyDescent="0.2">
      <c r="A38" s="29">
        <v>2002</v>
      </c>
      <c r="B38" s="44">
        <v>220</v>
      </c>
      <c r="C38" s="45" t="s">
        <v>114</v>
      </c>
      <c r="D38" s="44" t="s">
        <v>101</v>
      </c>
      <c r="E38" s="54" t="s">
        <v>64</v>
      </c>
      <c r="F38" s="47"/>
      <c r="G38" s="48">
        <v>0.26</v>
      </c>
      <c r="H38" s="49">
        <v>4</v>
      </c>
      <c r="I38" s="18">
        <f t="shared" si="8"/>
        <v>6</v>
      </c>
      <c r="J38" s="25">
        <f t="shared" si="1"/>
        <v>1.5</v>
      </c>
      <c r="K38" s="26">
        <f t="shared" si="2"/>
        <v>1</v>
      </c>
      <c r="L38" s="26">
        <f t="shared" si="3"/>
        <v>0</v>
      </c>
      <c r="M38" s="26">
        <f t="shared" si="4"/>
        <v>1</v>
      </c>
      <c r="N38" s="27">
        <f t="shared" si="5"/>
        <v>0.16666666666666666</v>
      </c>
      <c r="O38" s="27">
        <f t="shared" si="6"/>
        <v>0</v>
      </c>
      <c r="P38" s="27">
        <f t="shared" si="7"/>
        <v>0.16666666666666666</v>
      </c>
      <c r="Q38" s="50"/>
      <c r="R38" s="50">
        <v>1</v>
      </c>
      <c r="S38" s="50"/>
      <c r="T38" s="50"/>
      <c r="U38" s="50"/>
      <c r="V38" s="50"/>
      <c r="W38" s="50"/>
      <c r="Y38" s="50"/>
      <c r="Z38" s="50"/>
      <c r="AA38" s="50">
        <v>1</v>
      </c>
      <c r="AB38" s="52"/>
      <c r="AC38" s="50"/>
      <c r="AD38" s="52">
        <v>1</v>
      </c>
      <c r="AE38" s="50"/>
      <c r="AF38" s="50"/>
      <c r="AG38" s="50"/>
      <c r="AH38" s="53">
        <v>1</v>
      </c>
      <c r="AI38" s="50">
        <v>1</v>
      </c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>
        <v>1</v>
      </c>
      <c r="AX38" s="50"/>
      <c r="AY38" s="50"/>
      <c r="AZ38" s="50"/>
      <c r="BA38" s="50"/>
      <c r="BB38" s="50"/>
      <c r="BD38" s="52"/>
      <c r="BE38" s="52"/>
    </row>
    <row r="39" spans="1:57" s="51" customFormat="1" x14ac:dyDescent="0.2">
      <c r="A39" s="29">
        <v>2002</v>
      </c>
      <c r="B39" s="44">
        <v>227</v>
      </c>
      <c r="C39" s="45" t="s">
        <v>115</v>
      </c>
      <c r="D39" s="44" t="s">
        <v>101</v>
      </c>
      <c r="E39" s="46" t="s">
        <v>64</v>
      </c>
      <c r="F39" s="47"/>
      <c r="G39" s="48">
        <v>0.02</v>
      </c>
      <c r="H39" s="49">
        <v>3</v>
      </c>
      <c r="I39" s="18">
        <f t="shared" si="8"/>
        <v>11</v>
      </c>
      <c r="J39" s="25">
        <f t="shared" si="1"/>
        <v>3.6666666666666665</v>
      </c>
      <c r="K39" s="26">
        <f t="shared" si="2"/>
        <v>3</v>
      </c>
      <c r="L39" s="26">
        <f t="shared" si="3"/>
        <v>1</v>
      </c>
      <c r="M39" s="26">
        <f t="shared" si="4"/>
        <v>0</v>
      </c>
      <c r="N39" s="27">
        <f t="shared" si="5"/>
        <v>0.27272727272727271</v>
      </c>
      <c r="O39" s="27">
        <f t="shared" si="6"/>
        <v>9.0909090909090912E-2</v>
      </c>
      <c r="P39" s="27">
        <f t="shared" si="7"/>
        <v>0</v>
      </c>
      <c r="Q39" s="50">
        <v>3</v>
      </c>
      <c r="R39" s="50"/>
      <c r="S39" s="50">
        <v>1</v>
      </c>
      <c r="T39" s="50"/>
      <c r="U39" s="50"/>
      <c r="V39" s="50"/>
      <c r="W39" s="50"/>
      <c r="Y39" s="50"/>
      <c r="Z39" s="50"/>
      <c r="AA39" s="50"/>
      <c r="AB39" s="52"/>
      <c r="AC39" s="50"/>
      <c r="AD39" s="52">
        <v>1</v>
      </c>
      <c r="AE39" s="50"/>
      <c r="AF39" s="50"/>
      <c r="AG39" s="50"/>
      <c r="AH39" s="53"/>
      <c r="AI39" s="50">
        <v>6</v>
      </c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D39" s="52"/>
      <c r="BE39" s="52"/>
    </row>
    <row r="40" spans="1:57" s="51" customFormat="1" x14ac:dyDescent="0.2">
      <c r="A40" s="29">
        <v>2002</v>
      </c>
      <c r="B40" s="44">
        <v>250</v>
      </c>
      <c r="C40" s="45" t="s">
        <v>116</v>
      </c>
      <c r="D40" s="44" t="s">
        <v>101</v>
      </c>
      <c r="E40" s="46" t="s">
        <v>64</v>
      </c>
      <c r="F40" s="47"/>
      <c r="G40" s="48">
        <v>0.91</v>
      </c>
      <c r="H40" s="49">
        <v>4</v>
      </c>
      <c r="I40" s="18">
        <f t="shared" si="8"/>
        <v>85</v>
      </c>
      <c r="J40" s="25">
        <f t="shared" si="1"/>
        <v>21.25</v>
      </c>
      <c r="K40" s="26">
        <f t="shared" si="2"/>
        <v>27</v>
      </c>
      <c r="L40" s="26">
        <f t="shared" si="3"/>
        <v>0</v>
      </c>
      <c r="M40" s="26">
        <f t="shared" si="4"/>
        <v>1</v>
      </c>
      <c r="N40" s="27">
        <f t="shared" si="5"/>
        <v>0.31764705882352939</v>
      </c>
      <c r="O40" s="27">
        <f t="shared" si="6"/>
        <v>0</v>
      </c>
      <c r="P40" s="27">
        <f t="shared" si="7"/>
        <v>1.1764705882352941E-2</v>
      </c>
      <c r="Q40" s="50">
        <v>25</v>
      </c>
      <c r="R40" s="50">
        <v>2</v>
      </c>
      <c r="S40" s="50"/>
      <c r="T40" s="50"/>
      <c r="U40" s="50"/>
      <c r="V40" s="50"/>
      <c r="W40" s="50"/>
      <c r="Y40" s="50"/>
      <c r="Z40" s="50">
        <v>15</v>
      </c>
      <c r="AA40" s="50"/>
      <c r="AB40" s="52"/>
      <c r="AC40" s="50"/>
      <c r="AD40" s="52">
        <v>27</v>
      </c>
      <c r="AE40" s="50">
        <v>1</v>
      </c>
      <c r="AF40" s="50"/>
      <c r="AG40" s="50"/>
      <c r="AH40" s="53">
        <v>1</v>
      </c>
      <c r="AI40" s="50">
        <v>5</v>
      </c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>
        <v>1</v>
      </c>
      <c r="AZ40" s="50"/>
      <c r="BA40" s="50"/>
      <c r="BB40" s="50"/>
      <c r="BD40" s="52">
        <v>1</v>
      </c>
      <c r="BE40" s="52">
        <v>7</v>
      </c>
    </row>
    <row r="41" spans="1:57" s="51" customFormat="1" x14ac:dyDescent="0.2">
      <c r="A41" s="29">
        <v>2002</v>
      </c>
      <c r="B41" s="44">
        <v>255</v>
      </c>
      <c r="C41" s="45" t="s">
        <v>107</v>
      </c>
      <c r="D41" s="44" t="s">
        <v>101</v>
      </c>
      <c r="E41" s="46" t="s">
        <v>64</v>
      </c>
      <c r="F41" s="47"/>
      <c r="G41" s="48">
        <v>0.09</v>
      </c>
      <c r="H41" s="49">
        <v>6</v>
      </c>
      <c r="I41" s="18">
        <f t="shared" si="8"/>
        <v>29</v>
      </c>
      <c r="J41" s="25">
        <f t="shared" si="1"/>
        <v>4.833333333333333</v>
      </c>
      <c r="K41" s="26">
        <f t="shared" si="2"/>
        <v>11</v>
      </c>
      <c r="L41" s="26">
        <f t="shared" si="3"/>
        <v>0</v>
      </c>
      <c r="M41" s="26">
        <f t="shared" si="4"/>
        <v>0</v>
      </c>
      <c r="N41" s="27">
        <f t="shared" si="5"/>
        <v>0.37931034482758619</v>
      </c>
      <c r="O41" s="27">
        <f t="shared" si="6"/>
        <v>0</v>
      </c>
      <c r="P41" s="27">
        <f t="shared" si="7"/>
        <v>0</v>
      </c>
      <c r="Q41" s="50">
        <v>10</v>
      </c>
      <c r="R41" s="50">
        <v>1</v>
      </c>
      <c r="S41" s="50"/>
      <c r="T41" s="50"/>
      <c r="U41" s="50"/>
      <c r="V41" s="50"/>
      <c r="W41" s="50"/>
      <c r="Y41" s="50"/>
      <c r="Z41" s="50">
        <v>8</v>
      </c>
      <c r="AA41" s="50"/>
      <c r="AB41" s="52"/>
      <c r="AC41" s="50"/>
      <c r="AD41" s="52">
        <v>8</v>
      </c>
      <c r="AE41" s="50"/>
      <c r="AF41" s="50"/>
      <c r="AG41" s="50"/>
      <c r="AH41" s="53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D41" s="52">
        <v>1</v>
      </c>
      <c r="BE41" s="52">
        <v>1</v>
      </c>
    </row>
    <row r="42" spans="1:57" s="51" customFormat="1" x14ac:dyDescent="0.2">
      <c r="A42" s="29">
        <v>2000</v>
      </c>
      <c r="B42" s="44">
        <v>23</v>
      </c>
      <c r="C42" s="45" t="s">
        <v>117</v>
      </c>
      <c r="D42" s="44" t="s">
        <v>101</v>
      </c>
      <c r="E42" s="46" t="s">
        <v>70</v>
      </c>
      <c r="F42" s="47"/>
      <c r="G42" s="48">
        <v>0.78</v>
      </c>
      <c r="H42" s="49">
        <v>3</v>
      </c>
      <c r="I42" s="18">
        <f t="shared" si="8"/>
        <v>5</v>
      </c>
      <c r="J42" s="25">
        <f t="shared" si="1"/>
        <v>1.6666666666666667</v>
      </c>
      <c r="K42" s="26">
        <f t="shared" si="2"/>
        <v>5</v>
      </c>
      <c r="L42" s="26">
        <f t="shared" si="3"/>
        <v>0</v>
      </c>
      <c r="M42" s="26">
        <f t="shared" si="4"/>
        <v>0</v>
      </c>
      <c r="N42" s="27">
        <f t="shared" si="5"/>
        <v>1</v>
      </c>
      <c r="O42" s="27">
        <f t="shared" si="6"/>
        <v>0</v>
      </c>
      <c r="P42" s="27">
        <f t="shared" si="7"/>
        <v>0</v>
      </c>
      <c r="Q42" s="50">
        <v>5</v>
      </c>
      <c r="R42" s="50"/>
      <c r="S42" s="50"/>
      <c r="T42" s="50"/>
      <c r="U42" s="50"/>
      <c r="V42" s="50"/>
      <c r="W42" s="50"/>
      <c r="Y42" s="50"/>
      <c r="Z42" s="50"/>
      <c r="AA42" s="50"/>
      <c r="AB42" s="52"/>
      <c r="AC42" s="50"/>
      <c r="AD42" s="52"/>
      <c r="AE42" s="50"/>
      <c r="AF42" s="50"/>
      <c r="AG42" s="50"/>
      <c r="AH42" s="53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D42" s="52"/>
      <c r="BE42" s="52"/>
    </row>
    <row r="43" spans="1:57" s="51" customFormat="1" x14ac:dyDescent="0.2">
      <c r="A43" s="29">
        <v>2000</v>
      </c>
      <c r="B43" s="44">
        <v>18</v>
      </c>
      <c r="C43" s="45" t="s">
        <v>118</v>
      </c>
      <c r="D43" s="44" t="s">
        <v>101</v>
      </c>
      <c r="E43" s="54" t="s">
        <v>70</v>
      </c>
      <c r="F43" s="47"/>
      <c r="G43" s="48">
        <v>8.7799999999999994</v>
      </c>
      <c r="H43" s="49">
        <v>14.1</v>
      </c>
      <c r="I43" s="18">
        <f t="shared" si="8"/>
        <v>369</v>
      </c>
      <c r="J43" s="25">
        <f t="shared" si="1"/>
        <v>26.170212765957448</v>
      </c>
      <c r="K43" s="26">
        <f t="shared" si="2"/>
        <v>274</v>
      </c>
      <c r="L43" s="26">
        <f t="shared" si="3"/>
        <v>1</v>
      </c>
      <c r="M43" s="26">
        <f t="shared" si="4"/>
        <v>1</v>
      </c>
      <c r="N43" s="27">
        <f t="shared" si="5"/>
        <v>0.74254742547425479</v>
      </c>
      <c r="O43" s="27">
        <f t="shared" si="6"/>
        <v>2.7100271002710027E-3</v>
      </c>
      <c r="P43" s="27">
        <f t="shared" si="7"/>
        <v>2.7100271002710027E-3</v>
      </c>
      <c r="Q43" s="50">
        <v>268</v>
      </c>
      <c r="R43" s="50">
        <v>6</v>
      </c>
      <c r="S43" s="50">
        <v>1</v>
      </c>
      <c r="T43" s="50"/>
      <c r="U43" s="50"/>
      <c r="V43" s="50"/>
      <c r="W43" s="50">
        <v>1</v>
      </c>
      <c r="Y43" s="50"/>
      <c r="Z43" s="50">
        <v>49</v>
      </c>
      <c r="AA43" s="50"/>
      <c r="AB43" s="52">
        <v>12</v>
      </c>
      <c r="AC43" s="50"/>
      <c r="AD43" s="52">
        <v>30</v>
      </c>
      <c r="AE43" s="50"/>
      <c r="AF43" s="50"/>
      <c r="AG43" s="50"/>
      <c r="AH43" s="53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D43" s="52"/>
      <c r="BE43" s="52">
        <v>2</v>
      </c>
    </row>
    <row r="44" spans="1:57" s="51" customFormat="1" x14ac:dyDescent="0.2">
      <c r="A44" s="29">
        <v>2000</v>
      </c>
      <c r="B44" s="44">
        <v>26</v>
      </c>
      <c r="C44" s="45" t="s">
        <v>119</v>
      </c>
      <c r="D44" s="44" t="s">
        <v>101</v>
      </c>
      <c r="E44" s="54" t="s">
        <v>70</v>
      </c>
      <c r="F44" s="47"/>
      <c r="G44" s="48">
        <v>0.93</v>
      </c>
      <c r="H44" s="49">
        <v>9.1</v>
      </c>
      <c r="I44" s="18">
        <f t="shared" si="8"/>
        <v>118</v>
      </c>
      <c r="J44" s="25">
        <f t="shared" si="1"/>
        <v>12.967032967032967</v>
      </c>
      <c r="K44" s="26">
        <f t="shared" si="2"/>
        <v>37</v>
      </c>
      <c r="L44" s="26">
        <f t="shared" si="3"/>
        <v>0</v>
      </c>
      <c r="M44" s="26">
        <f t="shared" si="4"/>
        <v>1</v>
      </c>
      <c r="N44" s="27">
        <f t="shared" si="5"/>
        <v>0.3135593220338983</v>
      </c>
      <c r="O44" s="27">
        <f t="shared" si="6"/>
        <v>0</v>
      </c>
      <c r="P44" s="27">
        <f t="shared" si="7"/>
        <v>8.4745762711864406E-3</v>
      </c>
      <c r="Q44" s="50">
        <v>35</v>
      </c>
      <c r="R44" s="50">
        <v>2</v>
      </c>
      <c r="S44" s="50"/>
      <c r="T44" s="50"/>
      <c r="U44" s="50"/>
      <c r="V44" s="50"/>
      <c r="W44" s="50"/>
      <c r="Y44" s="50"/>
      <c r="Z44" s="50">
        <v>33</v>
      </c>
      <c r="AA44" s="50"/>
      <c r="AB44" s="52">
        <v>1</v>
      </c>
      <c r="AC44" s="50"/>
      <c r="AD44" s="52">
        <v>31</v>
      </c>
      <c r="AE44" s="50"/>
      <c r="AF44" s="50">
        <v>1</v>
      </c>
      <c r="AG44" s="50"/>
      <c r="AH44" s="53"/>
      <c r="AI44" s="50">
        <v>13</v>
      </c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D44" s="52"/>
      <c r="BE44" s="52">
        <v>2</v>
      </c>
    </row>
    <row r="45" spans="1:57" s="51" customFormat="1" x14ac:dyDescent="0.2">
      <c r="A45" s="29">
        <v>2000</v>
      </c>
      <c r="B45" s="44">
        <v>27</v>
      </c>
      <c r="C45" s="45" t="s">
        <v>120</v>
      </c>
      <c r="D45" s="44" t="s">
        <v>101</v>
      </c>
      <c r="E45" s="54" t="s">
        <v>70</v>
      </c>
      <c r="F45" s="47"/>
      <c r="G45" s="48">
        <v>1.27</v>
      </c>
      <c r="H45" s="49">
        <v>8.6</v>
      </c>
      <c r="I45" s="18">
        <f t="shared" si="8"/>
        <v>296</v>
      </c>
      <c r="J45" s="25">
        <f t="shared" si="1"/>
        <v>34.418604651162795</v>
      </c>
      <c r="K45" s="26">
        <f t="shared" si="2"/>
        <v>179</v>
      </c>
      <c r="L45" s="26">
        <f t="shared" si="3"/>
        <v>1</v>
      </c>
      <c r="M45" s="26">
        <f t="shared" si="4"/>
        <v>6</v>
      </c>
      <c r="N45" s="27">
        <f t="shared" si="5"/>
        <v>0.60472972972972971</v>
      </c>
      <c r="O45" s="27">
        <f t="shared" si="6"/>
        <v>3.3783783783783786E-3</v>
      </c>
      <c r="P45" s="27">
        <f t="shared" si="7"/>
        <v>2.0270270270270271E-2</v>
      </c>
      <c r="Q45" s="50">
        <v>174</v>
      </c>
      <c r="R45" s="50">
        <v>5</v>
      </c>
      <c r="S45" s="50">
        <v>1</v>
      </c>
      <c r="T45" s="50"/>
      <c r="U45" s="50"/>
      <c r="V45" s="50"/>
      <c r="W45" s="50">
        <v>1</v>
      </c>
      <c r="Y45" s="50"/>
      <c r="Z45" s="50">
        <v>56</v>
      </c>
      <c r="AA45" s="50"/>
      <c r="AB45" s="52"/>
      <c r="AC45" s="50"/>
      <c r="AD45" s="52">
        <v>53</v>
      </c>
      <c r="AE45" s="50"/>
      <c r="AF45" s="50"/>
      <c r="AG45" s="50"/>
      <c r="AH45" s="53">
        <v>5</v>
      </c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D45" s="52"/>
      <c r="BE45" s="52">
        <v>1</v>
      </c>
    </row>
    <row r="46" spans="1:57" s="51" customFormat="1" x14ac:dyDescent="0.2">
      <c r="A46" s="29">
        <v>2002</v>
      </c>
      <c r="B46" s="44">
        <v>173</v>
      </c>
      <c r="C46" s="45" t="s">
        <v>121</v>
      </c>
      <c r="D46" s="44" t="s">
        <v>101</v>
      </c>
      <c r="E46" s="54" t="s">
        <v>70</v>
      </c>
      <c r="F46" s="47"/>
      <c r="G46" s="48">
        <v>0.04</v>
      </c>
      <c r="H46" s="49">
        <v>2</v>
      </c>
      <c r="I46" s="18">
        <f t="shared" si="8"/>
        <v>11</v>
      </c>
      <c r="J46" s="25">
        <f t="shared" si="1"/>
        <v>5.5</v>
      </c>
      <c r="K46" s="26">
        <f t="shared" si="2"/>
        <v>0</v>
      </c>
      <c r="L46" s="26">
        <f t="shared" si="3"/>
        <v>0</v>
      </c>
      <c r="M46" s="26">
        <f t="shared" si="4"/>
        <v>1</v>
      </c>
      <c r="N46" s="27">
        <f t="shared" si="5"/>
        <v>0</v>
      </c>
      <c r="O46" s="27">
        <f t="shared" si="6"/>
        <v>0</v>
      </c>
      <c r="P46" s="27">
        <f t="shared" si="7"/>
        <v>9.0909090909090912E-2</v>
      </c>
      <c r="Q46" s="50"/>
      <c r="R46" s="50"/>
      <c r="S46" s="50"/>
      <c r="T46" s="50"/>
      <c r="U46" s="50"/>
      <c r="V46" s="50"/>
      <c r="W46" s="50"/>
      <c r="Y46" s="50"/>
      <c r="Z46" s="50"/>
      <c r="AA46" s="50"/>
      <c r="AB46" s="52"/>
      <c r="AC46" s="50"/>
      <c r="AD46" s="52">
        <v>6</v>
      </c>
      <c r="AE46" s="50">
        <v>2</v>
      </c>
      <c r="AF46" s="50"/>
      <c r="AG46" s="50"/>
      <c r="AH46" s="53">
        <v>1</v>
      </c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D46" s="52"/>
      <c r="BE46" s="52">
        <v>2</v>
      </c>
    </row>
    <row r="47" spans="1:57" s="51" customFormat="1" x14ac:dyDescent="0.2">
      <c r="A47" s="29">
        <v>2002</v>
      </c>
      <c r="B47" s="44">
        <v>175</v>
      </c>
      <c r="C47" s="45" t="s">
        <v>122</v>
      </c>
      <c r="D47" s="44" t="s">
        <v>101</v>
      </c>
      <c r="E47" s="54" t="s">
        <v>70</v>
      </c>
      <c r="F47" s="47"/>
      <c r="G47" s="48">
        <v>7.0000000000000007E-2</v>
      </c>
      <c r="H47" s="49">
        <v>13</v>
      </c>
      <c r="I47" s="18">
        <f t="shared" si="8"/>
        <v>16</v>
      </c>
      <c r="J47" s="25">
        <f t="shared" si="1"/>
        <v>1.2307692307692308</v>
      </c>
      <c r="K47" s="26">
        <f t="shared" si="2"/>
        <v>2</v>
      </c>
      <c r="L47" s="26">
        <f t="shared" si="3"/>
        <v>0</v>
      </c>
      <c r="M47" s="26">
        <f t="shared" si="4"/>
        <v>1</v>
      </c>
      <c r="N47" s="27">
        <f t="shared" si="5"/>
        <v>0.125</v>
      </c>
      <c r="O47" s="27">
        <f t="shared" si="6"/>
        <v>0</v>
      </c>
      <c r="P47" s="27">
        <f t="shared" si="7"/>
        <v>6.25E-2</v>
      </c>
      <c r="Q47" s="50">
        <v>2</v>
      </c>
      <c r="R47" s="50"/>
      <c r="S47" s="50"/>
      <c r="T47" s="50"/>
      <c r="U47" s="50"/>
      <c r="V47" s="50"/>
      <c r="W47" s="50">
        <v>1</v>
      </c>
      <c r="Y47" s="50"/>
      <c r="Z47" s="50">
        <v>1</v>
      </c>
      <c r="AA47" s="50"/>
      <c r="AB47" s="52"/>
      <c r="AC47" s="50"/>
      <c r="AD47" s="52">
        <v>1</v>
      </c>
      <c r="AE47" s="50"/>
      <c r="AF47" s="50"/>
      <c r="AG47" s="50"/>
      <c r="AH47" s="53"/>
      <c r="AI47" s="50">
        <v>1</v>
      </c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D47" s="52"/>
      <c r="BE47" s="52">
        <v>10</v>
      </c>
    </row>
    <row r="48" spans="1:57" s="51" customFormat="1" x14ac:dyDescent="0.2">
      <c r="A48" s="29">
        <v>2002</v>
      </c>
      <c r="B48" s="44">
        <v>198</v>
      </c>
      <c r="C48" s="45" t="s">
        <v>123</v>
      </c>
      <c r="D48" s="44" t="s">
        <v>101</v>
      </c>
      <c r="E48" s="46" t="s">
        <v>70</v>
      </c>
      <c r="F48" s="47"/>
      <c r="G48" s="48">
        <v>0.5</v>
      </c>
      <c r="H48" s="49">
        <v>15</v>
      </c>
      <c r="I48" s="18">
        <f t="shared" si="8"/>
        <v>45</v>
      </c>
      <c r="J48" s="25">
        <f t="shared" si="1"/>
        <v>3</v>
      </c>
      <c r="K48" s="26">
        <f t="shared" si="2"/>
        <v>9</v>
      </c>
      <c r="L48" s="26">
        <f t="shared" si="3"/>
        <v>0</v>
      </c>
      <c r="M48" s="26">
        <f t="shared" si="4"/>
        <v>0</v>
      </c>
      <c r="N48" s="27">
        <f t="shared" si="5"/>
        <v>0.2</v>
      </c>
      <c r="O48" s="27">
        <f t="shared" si="6"/>
        <v>0</v>
      </c>
      <c r="P48" s="27">
        <f t="shared" si="7"/>
        <v>0</v>
      </c>
      <c r="Q48" s="50">
        <v>9</v>
      </c>
      <c r="R48" s="50"/>
      <c r="S48" s="50"/>
      <c r="T48" s="50"/>
      <c r="U48" s="50"/>
      <c r="V48" s="50"/>
      <c r="W48" s="50"/>
      <c r="Y48" s="50"/>
      <c r="Z48" s="50">
        <v>6</v>
      </c>
      <c r="AA48" s="50">
        <v>3</v>
      </c>
      <c r="AB48" s="52"/>
      <c r="AC48" s="50"/>
      <c r="AD48" s="52">
        <v>16</v>
      </c>
      <c r="AE48" s="50"/>
      <c r="AF48" s="50"/>
      <c r="AG48" s="50"/>
      <c r="AH48" s="53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D48" s="52"/>
      <c r="BE48" s="52">
        <v>11</v>
      </c>
    </row>
    <row r="49" spans="1:57" s="51" customFormat="1" x14ac:dyDescent="0.2">
      <c r="A49" s="29">
        <v>2002</v>
      </c>
      <c r="B49" s="44">
        <v>199</v>
      </c>
      <c r="C49" s="45" t="s">
        <v>124</v>
      </c>
      <c r="D49" s="44" t="s">
        <v>101</v>
      </c>
      <c r="E49" s="46" t="s">
        <v>70</v>
      </c>
      <c r="F49" s="47"/>
      <c r="G49" s="48">
        <v>0.16</v>
      </c>
      <c r="H49" s="49">
        <v>6</v>
      </c>
      <c r="I49" s="18">
        <f t="shared" si="8"/>
        <v>34</v>
      </c>
      <c r="J49" s="25">
        <f t="shared" si="1"/>
        <v>5.666666666666667</v>
      </c>
      <c r="K49" s="26">
        <f t="shared" si="2"/>
        <v>8</v>
      </c>
      <c r="L49" s="26">
        <f t="shared" si="3"/>
        <v>0</v>
      </c>
      <c r="M49" s="26">
        <f t="shared" si="4"/>
        <v>1</v>
      </c>
      <c r="N49" s="27">
        <f t="shared" si="5"/>
        <v>0.23529411764705882</v>
      </c>
      <c r="O49" s="27">
        <f t="shared" si="6"/>
        <v>0</v>
      </c>
      <c r="P49" s="27">
        <f t="shared" si="7"/>
        <v>2.9411764705882353E-2</v>
      </c>
      <c r="Q49" s="50">
        <v>8</v>
      </c>
      <c r="R49" s="50"/>
      <c r="S49" s="50"/>
      <c r="T49" s="50"/>
      <c r="U49" s="50"/>
      <c r="V49" s="50"/>
      <c r="W49" s="50">
        <v>1</v>
      </c>
      <c r="Y49" s="50"/>
      <c r="Z49" s="50">
        <v>5</v>
      </c>
      <c r="AA49" s="50"/>
      <c r="AB49" s="52"/>
      <c r="AC49" s="50"/>
      <c r="AD49" s="52">
        <v>14</v>
      </c>
      <c r="AE49" s="50"/>
      <c r="AF49" s="50"/>
      <c r="AG49" s="50"/>
      <c r="AH49" s="53"/>
      <c r="AI49" s="50">
        <v>2</v>
      </c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D49" s="52"/>
      <c r="BE49" s="52">
        <v>4</v>
      </c>
    </row>
    <row r="50" spans="1:57" s="51" customFormat="1" x14ac:dyDescent="0.2">
      <c r="A50" s="29">
        <v>2002</v>
      </c>
      <c r="B50" s="44">
        <v>200</v>
      </c>
      <c r="C50" s="45" t="s">
        <v>125</v>
      </c>
      <c r="D50" s="44" t="s">
        <v>101</v>
      </c>
      <c r="E50" s="46" t="s">
        <v>70</v>
      </c>
      <c r="F50" s="47"/>
      <c r="G50" s="48">
        <v>0.9</v>
      </c>
      <c r="H50" s="49">
        <v>8</v>
      </c>
      <c r="I50" s="18">
        <f t="shared" si="8"/>
        <v>21</v>
      </c>
      <c r="J50" s="25">
        <f t="shared" si="1"/>
        <v>2.625</v>
      </c>
      <c r="K50" s="26">
        <f t="shared" si="2"/>
        <v>3</v>
      </c>
      <c r="L50" s="26">
        <f t="shared" si="3"/>
        <v>0</v>
      </c>
      <c r="M50" s="26">
        <f t="shared" si="4"/>
        <v>1</v>
      </c>
      <c r="N50" s="27">
        <f t="shared" si="5"/>
        <v>0.14285714285714285</v>
      </c>
      <c r="O50" s="27">
        <f t="shared" si="6"/>
        <v>0</v>
      </c>
      <c r="P50" s="27">
        <f t="shared" si="7"/>
        <v>4.7619047619047616E-2</v>
      </c>
      <c r="Q50" s="50">
        <v>3</v>
      </c>
      <c r="R50" s="50"/>
      <c r="S50" s="50"/>
      <c r="T50" s="50"/>
      <c r="U50" s="50"/>
      <c r="V50" s="50"/>
      <c r="W50" s="50"/>
      <c r="Y50" s="50"/>
      <c r="Z50" s="50">
        <v>2</v>
      </c>
      <c r="AA50" s="50">
        <v>2</v>
      </c>
      <c r="AB50" s="52"/>
      <c r="AC50" s="50"/>
      <c r="AD50" s="52">
        <v>9</v>
      </c>
      <c r="AE50" s="50"/>
      <c r="AF50" s="50"/>
      <c r="AG50" s="50"/>
      <c r="AH50" s="53">
        <v>1</v>
      </c>
      <c r="AI50" s="50">
        <v>2</v>
      </c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D50" s="52"/>
      <c r="BE50" s="52">
        <v>2</v>
      </c>
    </row>
    <row r="51" spans="1:57" s="51" customFormat="1" x14ac:dyDescent="0.2">
      <c r="A51" s="29">
        <v>2002</v>
      </c>
      <c r="B51" s="44">
        <v>201</v>
      </c>
      <c r="C51" s="45" t="s">
        <v>126</v>
      </c>
      <c r="D51" s="44" t="s">
        <v>101</v>
      </c>
      <c r="E51" s="46" t="s">
        <v>70</v>
      </c>
      <c r="F51" s="47"/>
      <c r="G51" s="48">
        <v>0.06</v>
      </c>
      <c r="H51" s="49">
        <v>5</v>
      </c>
      <c r="I51" s="18">
        <f t="shared" si="8"/>
        <v>23</v>
      </c>
      <c r="J51" s="25">
        <f t="shared" si="1"/>
        <v>4.5999999999999996</v>
      </c>
      <c r="K51" s="26">
        <f t="shared" si="2"/>
        <v>1</v>
      </c>
      <c r="L51" s="26">
        <f t="shared" si="3"/>
        <v>0</v>
      </c>
      <c r="M51" s="26">
        <f t="shared" si="4"/>
        <v>2</v>
      </c>
      <c r="N51" s="27">
        <f t="shared" si="5"/>
        <v>4.3478260869565216E-2</v>
      </c>
      <c r="O51" s="27">
        <f t="shared" si="6"/>
        <v>0</v>
      </c>
      <c r="P51" s="27">
        <f t="shared" si="7"/>
        <v>8.6956521739130432E-2</v>
      </c>
      <c r="Q51" s="50"/>
      <c r="R51" s="50">
        <v>1</v>
      </c>
      <c r="S51" s="50"/>
      <c r="T51" s="50"/>
      <c r="U51" s="50"/>
      <c r="V51" s="50"/>
      <c r="W51" s="50"/>
      <c r="Y51" s="50"/>
      <c r="Z51" s="50">
        <v>3</v>
      </c>
      <c r="AA51" s="50">
        <v>2</v>
      </c>
      <c r="AB51" s="52"/>
      <c r="AC51" s="50"/>
      <c r="AD51" s="52">
        <v>9</v>
      </c>
      <c r="AE51" s="50"/>
      <c r="AF51" s="50"/>
      <c r="AG51" s="50"/>
      <c r="AH51" s="53">
        <v>2</v>
      </c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D51" s="52">
        <v>2</v>
      </c>
      <c r="BE51" s="52">
        <v>4</v>
      </c>
    </row>
    <row r="52" spans="1:57" s="51" customFormat="1" x14ac:dyDescent="0.2">
      <c r="A52" s="29">
        <v>2002</v>
      </c>
      <c r="B52" s="44">
        <v>202</v>
      </c>
      <c r="C52" s="45" t="s">
        <v>127</v>
      </c>
      <c r="D52" s="44" t="s">
        <v>101</v>
      </c>
      <c r="E52" s="46" t="s">
        <v>70</v>
      </c>
      <c r="F52" s="47"/>
      <c r="G52" s="48">
        <v>0.14000000000000001</v>
      </c>
      <c r="H52" s="49">
        <v>1</v>
      </c>
      <c r="I52" s="18">
        <f t="shared" si="8"/>
        <v>50</v>
      </c>
      <c r="J52" s="25">
        <f t="shared" si="1"/>
        <v>50</v>
      </c>
      <c r="K52" s="26">
        <f t="shared" si="2"/>
        <v>18</v>
      </c>
      <c r="L52" s="26">
        <f t="shared" si="3"/>
        <v>0</v>
      </c>
      <c r="M52" s="26">
        <f t="shared" si="4"/>
        <v>2</v>
      </c>
      <c r="N52" s="27">
        <f t="shared" si="5"/>
        <v>0.36</v>
      </c>
      <c r="O52" s="27">
        <f t="shared" si="6"/>
        <v>0</v>
      </c>
      <c r="P52" s="27">
        <f t="shared" si="7"/>
        <v>0.04</v>
      </c>
      <c r="Q52" s="50">
        <v>13</v>
      </c>
      <c r="R52" s="50">
        <v>5</v>
      </c>
      <c r="S52" s="50"/>
      <c r="T52" s="50"/>
      <c r="U52" s="50"/>
      <c r="V52" s="50"/>
      <c r="W52" s="50"/>
      <c r="Y52" s="50"/>
      <c r="Z52" s="50"/>
      <c r="AA52" s="50">
        <v>14</v>
      </c>
      <c r="AB52" s="52"/>
      <c r="AC52" s="50"/>
      <c r="AD52" s="52">
        <v>13</v>
      </c>
      <c r="AE52" s="50"/>
      <c r="AF52" s="50"/>
      <c r="AG52" s="50"/>
      <c r="AH52" s="53">
        <v>2</v>
      </c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D52" s="52"/>
      <c r="BE52" s="52">
        <v>3</v>
      </c>
    </row>
    <row r="53" spans="1:57" s="51" customFormat="1" x14ac:dyDescent="0.2">
      <c r="A53" s="29">
        <v>2002</v>
      </c>
      <c r="B53" s="44">
        <v>222</v>
      </c>
      <c r="C53" s="45" t="s">
        <v>128</v>
      </c>
      <c r="D53" s="44" t="s">
        <v>101</v>
      </c>
      <c r="E53" s="46" t="s">
        <v>70</v>
      </c>
      <c r="F53" s="47"/>
      <c r="G53" s="48">
        <v>0.09</v>
      </c>
      <c r="H53" s="49">
        <v>3</v>
      </c>
      <c r="I53" s="18">
        <f t="shared" si="8"/>
        <v>18</v>
      </c>
      <c r="J53" s="25">
        <f t="shared" si="1"/>
        <v>6</v>
      </c>
      <c r="K53" s="26">
        <f t="shared" si="2"/>
        <v>4</v>
      </c>
      <c r="L53" s="26">
        <f t="shared" si="3"/>
        <v>0</v>
      </c>
      <c r="M53" s="26">
        <f t="shared" si="4"/>
        <v>0</v>
      </c>
      <c r="N53" s="27">
        <f t="shared" si="5"/>
        <v>0.22222222222222221</v>
      </c>
      <c r="O53" s="27">
        <f t="shared" si="6"/>
        <v>0</v>
      </c>
      <c r="P53" s="27">
        <f t="shared" si="7"/>
        <v>0</v>
      </c>
      <c r="Q53" s="50">
        <v>4</v>
      </c>
      <c r="R53" s="50"/>
      <c r="S53" s="50"/>
      <c r="T53" s="50"/>
      <c r="U53" s="50"/>
      <c r="V53" s="50"/>
      <c r="W53" s="50"/>
      <c r="Y53" s="50"/>
      <c r="Z53" s="50">
        <v>4</v>
      </c>
      <c r="AA53" s="50"/>
      <c r="AB53" s="52"/>
      <c r="AC53" s="50">
        <v>1</v>
      </c>
      <c r="AD53" s="52">
        <v>8</v>
      </c>
      <c r="AE53" s="50"/>
      <c r="AF53" s="50"/>
      <c r="AG53" s="50"/>
      <c r="AH53" s="53"/>
      <c r="AI53" s="50">
        <v>1</v>
      </c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D53" s="52"/>
      <c r="BE53" s="52"/>
    </row>
    <row r="54" spans="1:57" s="51" customFormat="1" x14ac:dyDescent="0.2">
      <c r="A54" s="29">
        <v>2002</v>
      </c>
      <c r="B54" s="44">
        <v>223</v>
      </c>
      <c r="C54" s="45" t="s">
        <v>129</v>
      </c>
      <c r="D54" s="44" t="s">
        <v>101</v>
      </c>
      <c r="E54" s="54" t="s">
        <v>70</v>
      </c>
      <c r="F54" s="47"/>
      <c r="G54" s="48">
        <v>0.12</v>
      </c>
      <c r="H54" s="49">
        <v>5</v>
      </c>
      <c r="I54" s="18">
        <f t="shared" si="8"/>
        <v>7</v>
      </c>
      <c r="J54" s="25">
        <f t="shared" si="1"/>
        <v>1.4</v>
      </c>
      <c r="K54" s="26">
        <f t="shared" si="2"/>
        <v>1</v>
      </c>
      <c r="L54" s="26">
        <f t="shared" si="3"/>
        <v>0</v>
      </c>
      <c r="M54" s="26">
        <f t="shared" si="4"/>
        <v>0</v>
      </c>
      <c r="N54" s="27">
        <f t="shared" si="5"/>
        <v>0.14285714285714285</v>
      </c>
      <c r="O54" s="27">
        <f t="shared" si="6"/>
        <v>0</v>
      </c>
      <c r="P54" s="27">
        <f t="shared" si="7"/>
        <v>0</v>
      </c>
      <c r="Q54" s="50">
        <v>1</v>
      </c>
      <c r="R54" s="50"/>
      <c r="S54" s="50"/>
      <c r="T54" s="50"/>
      <c r="U54" s="50"/>
      <c r="V54" s="50"/>
      <c r="W54" s="50"/>
      <c r="Y54" s="50"/>
      <c r="Z54" s="50"/>
      <c r="AA54" s="50"/>
      <c r="AB54" s="52"/>
      <c r="AC54" s="50"/>
      <c r="AD54" s="52">
        <v>2</v>
      </c>
      <c r="AE54" s="50"/>
      <c r="AF54" s="50"/>
      <c r="AG54" s="50"/>
      <c r="AH54" s="53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D54" s="52"/>
      <c r="BE54" s="52">
        <v>4</v>
      </c>
    </row>
    <row r="55" spans="1:57" s="51" customFormat="1" x14ac:dyDescent="0.2">
      <c r="A55" s="29">
        <v>2002</v>
      </c>
      <c r="B55" s="44">
        <v>224</v>
      </c>
      <c r="C55" s="45" t="s">
        <v>130</v>
      </c>
      <c r="D55" s="44" t="s">
        <v>101</v>
      </c>
      <c r="E55" s="54" t="s">
        <v>70</v>
      </c>
      <c r="F55" s="47"/>
      <c r="G55" s="48">
        <v>0.14000000000000001</v>
      </c>
      <c r="H55" s="49">
        <v>5</v>
      </c>
      <c r="I55" s="18">
        <f t="shared" si="8"/>
        <v>57</v>
      </c>
      <c r="J55" s="25">
        <f t="shared" si="1"/>
        <v>11.4</v>
      </c>
      <c r="K55" s="26">
        <f t="shared" si="2"/>
        <v>1</v>
      </c>
      <c r="L55" s="26">
        <f t="shared" si="3"/>
        <v>0</v>
      </c>
      <c r="M55" s="26">
        <f t="shared" si="4"/>
        <v>5</v>
      </c>
      <c r="N55" s="27">
        <f t="shared" si="5"/>
        <v>1.7543859649122806E-2</v>
      </c>
      <c r="O55" s="27">
        <f t="shared" si="6"/>
        <v>0</v>
      </c>
      <c r="P55" s="27">
        <f t="shared" si="7"/>
        <v>8.771929824561403E-2</v>
      </c>
      <c r="Q55" s="50">
        <v>1</v>
      </c>
      <c r="R55" s="50"/>
      <c r="S55" s="50"/>
      <c r="T55" s="50"/>
      <c r="U55" s="50"/>
      <c r="V55" s="50"/>
      <c r="W55" s="50"/>
      <c r="Y55" s="50"/>
      <c r="Z55" s="50">
        <v>2</v>
      </c>
      <c r="AA55" s="50">
        <v>2</v>
      </c>
      <c r="AB55" s="52"/>
      <c r="AC55" s="50"/>
      <c r="AD55" s="52"/>
      <c r="AE55" s="50">
        <v>2</v>
      </c>
      <c r="AF55" s="50"/>
      <c r="AG55" s="50"/>
      <c r="AH55" s="53">
        <v>5</v>
      </c>
      <c r="AI55" s="50">
        <v>34</v>
      </c>
      <c r="AJ55" s="50">
        <v>1</v>
      </c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D55" s="52"/>
      <c r="BE55" s="52">
        <v>10</v>
      </c>
    </row>
    <row r="56" spans="1:57" s="51" customFormat="1" x14ac:dyDescent="0.2">
      <c r="A56" s="29">
        <v>2002</v>
      </c>
      <c r="B56" s="44">
        <v>225</v>
      </c>
      <c r="C56" s="45" t="s">
        <v>131</v>
      </c>
      <c r="D56" s="44" t="s">
        <v>101</v>
      </c>
      <c r="E56" s="54" t="s">
        <v>70</v>
      </c>
      <c r="F56" s="47"/>
      <c r="G56" s="48"/>
      <c r="H56" s="49">
        <v>6</v>
      </c>
      <c r="I56" s="18">
        <f t="shared" si="8"/>
        <v>42</v>
      </c>
      <c r="J56" s="25">
        <f t="shared" si="1"/>
        <v>7</v>
      </c>
      <c r="K56" s="26">
        <f t="shared" si="2"/>
        <v>3</v>
      </c>
      <c r="L56" s="26">
        <f t="shared" si="3"/>
        <v>0</v>
      </c>
      <c r="M56" s="26">
        <f t="shared" si="4"/>
        <v>0</v>
      </c>
      <c r="N56" s="27">
        <f t="shared" si="5"/>
        <v>7.1428571428571425E-2</v>
      </c>
      <c r="O56" s="27">
        <f t="shared" si="6"/>
        <v>0</v>
      </c>
      <c r="P56" s="27">
        <f t="shared" si="7"/>
        <v>0</v>
      </c>
      <c r="Q56" s="50">
        <v>3</v>
      </c>
      <c r="R56" s="50"/>
      <c r="S56" s="50"/>
      <c r="T56" s="50"/>
      <c r="U56" s="50"/>
      <c r="V56" s="50"/>
      <c r="W56" s="50"/>
      <c r="Y56" s="50"/>
      <c r="Z56" s="50">
        <v>7</v>
      </c>
      <c r="AA56" s="50"/>
      <c r="AB56" s="52"/>
      <c r="AC56" s="50"/>
      <c r="AD56" s="52">
        <v>3</v>
      </c>
      <c r="AE56" s="50"/>
      <c r="AF56" s="50"/>
      <c r="AG56" s="50"/>
      <c r="AH56" s="53"/>
      <c r="AI56" s="50">
        <v>21</v>
      </c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>
        <v>1</v>
      </c>
      <c r="AX56" s="50"/>
      <c r="AY56" s="50"/>
      <c r="AZ56" s="50"/>
      <c r="BA56" s="50"/>
      <c r="BB56" s="50"/>
      <c r="BD56" s="52"/>
      <c r="BE56" s="52">
        <v>7</v>
      </c>
    </row>
    <row r="57" spans="1:57" s="51" customFormat="1" x14ac:dyDescent="0.2">
      <c r="A57" s="29">
        <v>2002</v>
      </c>
      <c r="B57" s="55">
        <v>168</v>
      </c>
      <c r="C57" s="56" t="s">
        <v>132</v>
      </c>
      <c r="D57" s="55" t="s">
        <v>101</v>
      </c>
      <c r="E57" s="54" t="s">
        <v>70</v>
      </c>
      <c r="F57" s="57"/>
      <c r="G57" s="58">
        <v>0.01</v>
      </c>
      <c r="H57" s="59">
        <v>2</v>
      </c>
      <c r="I57" s="18">
        <f t="shared" si="8"/>
        <v>8</v>
      </c>
      <c r="J57" s="25">
        <f t="shared" si="1"/>
        <v>4</v>
      </c>
      <c r="K57" s="26">
        <f t="shared" si="2"/>
        <v>1</v>
      </c>
      <c r="L57" s="26">
        <f t="shared" si="3"/>
        <v>0</v>
      </c>
      <c r="M57" s="26">
        <f t="shared" si="4"/>
        <v>0</v>
      </c>
      <c r="N57" s="27">
        <f t="shared" si="5"/>
        <v>0.125</v>
      </c>
      <c r="O57" s="27">
        <f t="shared" si="6"/>
        <v>0</v>
      </c>
      <c r="P57" s="27">
        <f t="shared" si="7"/>
        <v>0</v>
      </c>
      <c r="Q57" s="60">
        <v>1</v>
      </c>
      <c r="R57" s="60"/>
      <c r="S57" s="60"/>
      <c r="T57" s="60"/>
      <c r="U57" s="60"/>
      <c r="V57" s="60"/>
      <c r="W57" s="60"/>
      <c r="X57" s="61"/>
      <c r="Y57" s="60"/>
      <c r="Z57" s="60">
        <v>3</v>
      </c>
      <c r="AA57" s="60"/>
      <c r="AB57" s="62"/>
      <c r="AC57" s="60"/>
      <c r="AD57" s="62">
        <v>3</v>
      </c>
      <c r="AE57" s="60"/>
      <c r="AF57" s="60"/>
      <c r="AG57" s="60"/>
      <c r="AH57" s="63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50"/>
      <c r="AY57" s="60"/>
      <c r="AZ57" s="60"/>
      <c r="BA57" s="60"/>
      <c r="BB57" s="60"/>
      <c r="BC57" s="61"/>
      <c r="BD57" s="62"/>
      <c r="BE57" s="62">
        <v>1</v>
      </c>
    </row>
    <row r="58" spans="1:57" s="51" customFormat="1" x14ac:dyDescent="0.2">
      <c r="A58" s="29">
        <v>2002</v>
      </c>
      <c r="B58" s="55">
        <v>170</v>
      </c>
      <c r="C58" s="56" t="s">
        <v>133</v>
      </c>
      <c r="D58" s="55" t="s">
        <v>101</v>
      </c>
      <c r="E58" s="54" t="s">
        <v>70</v>
      </c>
      <c r="F58" s="57"/>
      <c r="G58" s="58">
        <v>0.11</v>
      </c>
      <c r="H58" s="59">
        <v>6</v>
      </c>
      <c r="I58" s="18">
        <f t="shared" si="8"/>
        <v>26</v>
      </c>
      <c r="J58" s="25">
        <f t="shared" si="1"/>
        <v>4.333333333333333</v>
      </c>
      <c r="K58" s="26">
        <f t="shared" si="2"/>
        <v>6</v>
      </c>
      <c r="L58" s="26">
        <f t="shared" si="3"/>
        <v>0</v>
      </c>
      <c r="M58" s="26">
        <f t="shared" si="4"/>
        <v>1</v>
      </c>
      <c r="N58" s="27">
        <f t="shared" si="5"/>
        <v>0.23076923076923078</v>
      </c>
      <c r="O58" s="27">
        <f t="shared" si="6"/>
        <v>0</v>
      </c>
      <c r="P58" s="27">
        <f t="shared" si="7"/>
        <v>3.8461538461538464E-2</v>
      </c>
      <c r="Q58" s="60">
        <v>5</v>
      </c>
      <c r="R58" s="60">
        <v>1</v>
      </c>
      <c r="S58" s="60"/>
      <c r="T58" s="60"/>
      <c r="U58" s="60"/>
      <c r="V58" s="60"/>
      <c r="W58" s="60"/>
      <c r="X58" s="61"/>
      <c r="Y58" s="60"/>
      <c r="Z58" s="60">
        <v>4</v>
      </c>
      <c r="AA58" s="60"/>
      <c r="AB58" s="62"/>
      <c r="AC58" s="60"/>
      <c r="AD58" s="62">
        <v>11</v>
      </c>
      <c r="AE58" s="60">
        <v>1</v>
      </c>
      <c r="AF58" s="60"/>
      <c r="AG58" s="60"/>
      <c r="AH58" s="63">
        <v>1</v>
      </c>
      <c r="AI58" s="60">
        <v>2</v>
      </c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>
        <v>1</v>
      </c>
      <c r="AX58" s="50"/>
      <c r="AY58" s="60"/>
      <c r="AZ58" s="60"/>
      <c r="BA58" s="60"/>
      <c r="BB58" s="60"/>
      <c r="BC58" s="61"/>
      <c r="BD58" s="62"/>
      <c r="BE58" s="62"/>
    </row>
    <row r="59" spans="1:57" s="51" customFormat="1" x14ac:dyDescent="0.2">
      <c r="A59" s="29">
        <v>2002</v>
      </c>
      <c r="B59" s="55">
        <v>171</v>
      </c>
      <c r="C59" s="56" t="s">
        <v>134</v>
      </c>
      <c r="D59" s="55" t="s">
        <v>101</v>
      </c>
      <c r="E59" s="54" t="s">
        <v>70</v>
      </c>
      <c r="F59" s="57"/>
      <c r="G59" s="58">
        <v>0.01</v>
      </c>
      <c r="H59" s="59">
        <v>1</v>
      </c>
      <c r="I59" s="18">
        <f t="shared" si="8"/>
        <v>28</v>
      </c>
      <c r="J59" s="25">
        <f t="shared" si="1"/>
        <v>28</v>
      </c>
      <c r="K59" s="26">
        <f t="shared" si="2"/>
        <v>9</v>
      </c>
      <c r="L59" s="26">
        <f t="shared" si="3"/>
        <v>0</v>
      </c>
      <c r="M59" s="26">
        <f t="shared" si="4"/>
        <v>3</v>
      </c>
      <c r="N59" s="27">
        <f t="shared" si="5"/>
        <v>0.32142857142857145</v>
      </c>
      <c r="O59" s="27">
        <f t="shared" si="6"/>
        <v>0</v>
      </c>
      <c r="P59" s="27">
        <f t="shared" si="7"/>
        <v>0.10714285714285714</v>
      </c>
      <c r="Q59" s="60">
        <v>9</v>
      </c>
      <c r="R59" s="60"/>
      <c r="S59" s="60"/>
      <c r="T59" s="60"/>
      <c r="U59" s="60"/>
      <c r="V59" s="60"/>
      <c r="W59" s="60"/>
      <c r="X59" s="61"/>
      <c r="Y59" s="60"/>
      <c r="Z59" s="60"/>
      <c r="AA59" s="60"/>
      <c r="AB59" s="62"/>
      <c r="AC59" s="60"/>
      <c r="AD59" s="62">
        <v>2</v>
      </c>
      <c r="AE59" s="60">
        <v>1</v>
      </c>
      <c r="AF59" s="60"/>
      <c r="AG59" s="60"/>
      <c r="AH59" s="63">
        <v>3</v>
      </c>
      <c r="AI59" s="60">
        <v>11</v>
      </c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>
        <v>1</v>
      </c>
      <c r="AX59" s="50"/>
      <c r="AY59" s="60"/>
      <c r="AZ59" s="60"/>
      <c r="BA59" s="60"/>
      <c r="BB59" s="60"/>
      <c r="BC59" s="61"/>
      <c r="BD59" s="62"/>
      <c r="BE59" s="62">
        <v>1</v>
      </c>
    </row>
    <row r="60" spans="1:57" s="51" customFormat="1" x14ac:dyDescent="0.2">
      <c r="A60" s="29">
        <v>2002</v>
      </c>
      <c r="B60" s="55">
        <v>172</v>
      </c>
      <c r="C60" s="56" t="s">
        <v>135</v>
      </c>
      <c r="D60" s="55" t="s">
        <v>101</v>
      </c>
      <c r="E60" s="54" t="s">
        <v>70</v>
      </c>
      <c r="F60" s="57"/>
      <c r="G60" s="58">
        <v>0.11</v>
      </c>
      <c r="H60" s="59">
        <v>10</v>
      </c>
      <c r="I60" s="18">
        <f t="shared" si="8"/>
        <v>31</v>
      </c>
      <c r="J60" s="25">
        <f t="shared" si="1"/>
        <v>3.1</v>
      </c>
      <c r="K60" s="26">
        <f t="shared" si="2"/>
        <v>7</v>
      </c>
      <c r="L60" s="26">
        <f t="shared" si="3"/>
        <v>0</v>
      </c>
      <c r="M60" s="26">
        <f t="shared" si="4"/>
        <v>0</v>
      </c>
      <c r="N60" s="27">
        <f t="shared" si="5"/>
        <v>0.22580645161290322</v>
      </c>
      <c r="O60" s="27">
        <f t="shared" si="6"/>
        <v>0</v>
      </c>
      <c r="P60" s="27">
        <f t="shared" si="7"/>
        <v>0</v>
      </c>
      <c r="Q60" s="60">
        <v>7</v>
      </c>
      <c r="R60" s="60"/>
      <c r="S60" s="60"/>
      <c r="T60" s="60"/>
      <c r="U60" s="60"/>
      <c r="V60" s="60"/>
      <c r="W60" s="60"/>
      <c r="X60" s="61"/>
      <c r="Y60" s="60"/>
      <c r="Z60" s="60">
        <v>5</v>
      </c>
      <c r="AA60" s="60">
        <v>2</v>
      </c>
      <c r="AB60" s="62">
        <v>1</v>
      </c>
      <c r="AC60" s="60"/>
      <c r="AD60" s="62">
        <v>14</v>
      </c>
      <c r="AE60" s="60"/>
      <c r="AF60" s="60"/>
      <c r="AG60" s="60"/>
      <c r="AH60" s="63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50"/>
      <c r="AY60" s="60"/>
      <c r="AZ60" s="60"/>
      <c r="BA60" s="60"/>
      <c r="BB60" s="60"/>
      <c r="BC60" s="61"/>
      <c r="BD60" s="62"/>
      <c r="BE60" s="62">
        <v>2</v>
      </c>
    </row>
    <row r="61" spans="1:57" s="51" customFormat="1" x14ac:dyDescent="0.2">
      <c r="A61" s="29">
        <v>2002</v>
      </c>
      <c r="B61" s="55">
        <v>168</v>
      </c>
      <c r="C61" s="56" t="s">
        <v>132</v>
      </c>
      <c r="D61" s="55" t="s">
        <v>101</v>
      </c>
      <c r="E61" s="54" t="s">
        <v>70</v>
      </c>
      <c r="F61" s="57"/>
      <c r="G61" s="58">
        <v>0.01</v>
      </c>
      <c r="H61" s="59">
        <v>2</v>
      </c>
      <c r="I61" s="18">
        <f t="shared" si="8"/>
        <v>8</v>
      </c>
      <c r="J61" s="25">
        <f t="shared" si="1"/>
        <v>4</v>
      </c>
      <c r="K61" s="26">
        <f t="shared" si="2"/>
        <v>1</v>
      </c>
      <c r="L61" s="26">
        <f t="shared" si="3"/>
        <v>0</v>
      </c>
      <c r="M61" s="26">
        <f t="shared" si="4"/>
        <v>0</v>
      </c>
      <c r="N61" s="27">
        <f t="shared" si="5"/>
        <v>0.125</v>
      </c>
      <c r="O61" s="27">
        <f t="shared" si="6"/>
        <v>0</v>
      </c>
      <c r="P61" s="27">
        <f t="shared" si="7"/>
        <v>0</v>
      </c>
      <c r="Q61" s="60">
        <v>1</v>
      </c>
      <c r="R61" s="60"/>
      <c r="S61" s="60"/>
      <c r="T61" s="60"/>
      <c r="U61" s="60"/>
      <c r="V61" s="60"/>
      <c r="W61" s="60"/>
      <c r="X61" s="61"/>
      <c r="Y61" s="60"/>
      <c r="Z61" s="60">
        <v>3</v>
      </c>
      <c r="AA61" s="60"/>
      <c r="AB61" s="62"/>
      <c r="AC61" s="60"/>
      <c r="AD61" s="62">
        <v>3</v>
      </c>
      <c r="AE61" s="60"/>
      <c r="AF61" s="60"/>
      <c r="AG61" s="60"/>
      <c r="AH61" s="63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50"/>
      <c r="AY61" s="60"/>
      <c r="AZ61" s="60"/>
      <c r="BA61" s="60"/>
      <c r="BB61" s="60"/>
      <c r="BC61" s="61"/>
      <c r="BD61" s="62"/>
      <c r="BE61" s="62">
        <v>1</v>
      </c>
    </row>
    <row r="62" spans="1:57" s="51" customFormat="1" x14ac:dyDescent="0.2">
      <c r="A62" s="29">
        <v>2002</v>
      </c>
      <c r="B62" s="55">
        <v>170</v>
      </c>
      <c r="C62" s="56" t="s">
        <v>133</v>
      </c>
      <c r="D62" s="55" t="s">
        <v>101</v>
      </c>
      <c r="E62" s="54" t="s">
        <v>70</v>
      </c>
      <c r="F62" s="57"/>
      <c r="G62" s="58">
        <v>0.11</v>
      </c>
      <c r="H62" s="59">
        <v>6</v>
      </c>
      <c r="I62" s="18">
        <f t="shared" si="8"/>
        <v>26</v>
      </c>
      <c r="J62" s="25">
        <f t="shared" si="1"/>
        <v>4.333333333333333</v>
      </c>
      <c r="K62" s="26">
        <f t="shared" si="2"/>
        <v>6</v>
      </c>
      <c r="L62" s="26">
        <f t="shared" si="3"/>
        <v>0</v>
      </c>
      <c r="M62" s="26">
        <f t="shared" si="4"/>
        <v>1</v>
      </c>
      <c r="N62" s="27">
        <f t="shared" si="5"/>
        <v>0.23076923076923078</v>
      </c>
      <c r="O62" s="27">
        <f t="shared" si="6"/>
        <v>0</v>
      </c>
      <c r="P62" s="27">
        <f t="shared" si="7"/>
        <v>3.8461538461538464E-2</v>
      </c>
      <c r="Q62" s="60">
        <v>5</v>
      </c>
      <c r="R62" s="60">
        <v>1</v>
      </c>
      <c r="S62" s="60"/>
      <c r="T62" s="60"/>
      <c r="U62" s="60"/>
      <c r="V62" s="60"/>
      <c r="W62" s="60"/>
      <c r="X62" s="61"/>
      <c r="Y62" s="60"/>
      <c r="Z62" s="60">
        <v>4</v>
      </c>
      <c r="AA62" s="60"/>
      <c r="AB62" s="62"/>
      <c r="AC62" s="60"/>
      <c r="AD62" s="62">
        <v>11</v>
      </c>
      <c r="AE62" s="60">
        <v>1</v>
      </c>
      <c r="AF62" s="60"/>
      <c r="AG62" s="60"/>
      <c r="AH62" s="63">
        <v>1</v>
      </c>
      <c r="AI62" s="60">
        <v>2</v>
      </c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>
        <v>1</v>
      </c>
      <c r="AX62" s="50"/>
      <c r="AY62" s="60"/>
      <c r="AZ62" s="60"/>
      <c r="BA62" s="60"/>
      <c r="BB62" s="60"/>
      <c r="BC62" s="61"/>
      <c r="BD62" s="62"/>
      <c r="BE62" s="62"/>
    </row>
    <row r="63" spans="1:57" s="51" customFormat="1" x14ac:dyDescent="0.2">
      <c r="A63" s="29">
        <v>2002</v>
      </c>
      <c r="B63" s="55">
        <v>171</v>
      </c>
      <c r="C63" s="56" t="s">
        <v>134</v>
      </c>
      <c r="D63" s="55" t="s">
        <v>101</v>
      </c>
      <c r="E63" s="54" t="s">
        <v>70</v>
      </c>
      <c r="F63" s="57"/>
      <c r="G63" s="58">
        <v>0.01</v>
      </c>
      <c r="H63" s="59">
        <v>1</v>
      </c>
      <c r="I63" s="18">
        <f t="shared" si="8"/>
        <v>28</v>
      </c>
      <c r="J63" s="25">
        <f t="shared" si="1"/>
        <v>28</v>
      </c>
      <c r="K63" s="26">
        <f t="shared" si="2"/>
        <v>9</v>
      </c>
      <c r="L63" s="26">
        <f t="shared" si="3"/>
        <v>0</v>
      </c>
      <c r="M63" s="26">
        <f t="shared" si="4"/>
        <v>3</v>
      </c>
      <c r="N63" s="27">
        <f t="shared" si="5"/>
        <v>0.32142857142857145</v>
      </c>
      <c r="O63" s="27">
        <f t="shared" si="6"/>
        <v>0</v>
      </c>
      <c r="P63" s="27">
        <f t="shared" si="7"/>
        <v>0.10714285714285714</v>
      </c>
      <c r="Q63" s="60">
        <v>9</v>
      </c>
      <c r="R63" s="60"/>
      <c r="S63" s="60"/>
      <c r="T63" s="60"/>
      <c r="U63" s="60"/>
      <c r="V63" s="60"/>
      <c r="W63" s="60"/>
      <c r="X63" s="61"/>
      <c r="Y63" s="60"/>
      <c r="Z63" s="60"/>
      <c r="AA63" s="60"/>
      <c r="AB63" s="62"/>
      <c r="AC63" s="60"/>
      <c r="AD63" s="62">
        <v>2</v>
      </c>
      <c r="AE63" s="60">
        <v>1</v>
      </c>
      <c r="AF63" s="60"/>
      <c r="AG63" s="60"/>
      <c r="AH63" s="63">
        <v>3</v>
      </c>
      <c r="AI63" s="60">
        <v>11</v>
      </c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>
        <v>1</v>
      </c>
      <c r="AX63" s="50"/>
      <c r="AY63" s="60"/>
      <c r="AZ63" s="60"/>
      <c r="BA63" s="60"/>
      <c r="BB63" s="60"/>
      <c r="BC63" s="61"/>
      <c r="BD63" s="62"/>
      <c r="BE63" s="62">
        <v>1</v>
      </c>
    </row>
    <row r="64" spans="1:57" s="51" customFormat="1" x14ac:dyDescent="0.2">
      <c r="A64" s="29">
        <v>2002</v>
      </c>
      <c r="B64" s="55">
        <v>172</v>
      </c>
      <c r="C64" s="56" t="s">
        <v>135</v>
      </c>
      <c r="D64" s="55" t="s">
        <v>101</v>
      </c>
      <c r="E64" s="54" t="s">
        <v>70</v>
      </c>
      <c r="F64" s="57"/>
      <c r="G64" s="58">
        <v>0.11</v>
      </c>
      <c r="H64" s="59">
        <v>10</v>
      </c>
      <c r="I64" s="18">
        <f t="shared" si="8"/>
        <v>31</v>
      </c>
      <c r="J64" s="25">
        <f t="shared" si="1"/>
        <v>3.1</v>
      </c>
      <c r="K64" s="26">
        <f t="shared" si="2"/>
        <v>7</v>
      </c>
      <c r="L64" s="26">
        <f t="shared" si="3"/>
        <v>0</v>
      </c>
      <c r="M64" s="26">
        <f t="shared" si="4"/>
        <v>0</v>
      </c>
      <c r="N64" s="27">
        <f t="shared" si="5"/>
        <v>0.22580645161290322</v>
      </c>
      <c r="O64" s="27">
        <f t="shared" si="6"/>
        <v>0</v>
      </c>
      <c r="P64" s="27">
        <f t="shared" si="7"/>
        <v>0</v>
      </c>
      <c r="Q64" s="60">
        <v>7</v>
      </c>
      <c r="R64" s="60"/>
      <c r="S64" s="60"/>
      <c r="T64" s="60"/>
      <c r="U64" s="60"/>
      <c r="V64" s="60"/>
      <c r="W64" s="60"/>
      <c r="X64" s="61"/>
      <c r="Y64" s="60"/>
      <c r="Z64" s="60">
        <v>5</v>
      </c>
      <c r="AA64" s="60">
        <v>2</v>
      </c>
      <c r="AB64" s="62">
        <v>1</v>
      </c>
      <c r="AC64" s="60"/>
      <c r="AD64" s="62">
        <v>14</v>
      </c>
      <c r="AE64" s="60"/>
      <c r="AF64" s="60"/>
      <c r="AG64" s="60"/>
      <c r="AH64" s="63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50"/>
      <c r="AY64" s="60"/>
      <c r="AZ64" s="60"/>
      <c r="BA64" s="60"/>
      <c r="BB64" s="60"/>
      <c r="BC64" s="61"/>
      <c r="BD64" s="62"/>
      <c r="BE64" s="62">
        <v>2</v>
      </c>
    </row>
    <row r="65" spans="1:57" s="51" customFormat="1" x14ac:dyDescent="0.2">
      <c r="A65" s="29">
        <v>2002</v>
      </c>
      <c r="B65" s="44">
        <v>168</v>
      </c>
      <c r="C65" s="45" t="s">
        <v>132</v>
      </c>
      <c r="D65" s="44" t="s">
        <v>101</v>
      </c>
      <c r="E65" s="54" t="s">
        <v>70</v>
      </c>
      <c r="F65" s="47"/>
      <c r="G65" s="48">
        <v>0.01</v>
      </c>
      <c r="H65" s="49">
        <v>2</v>
      </c>
      <c r="I65" s="18">
        <f t="shared" si="8"/>
        <v>8</v>
      </c>
      <c r="J65" s="25">
        <f t="shared" si="1"/>
        <v>4</v>
      </c>
      <c r="K65" s="26">
        <f t="shared" si="2"/>
        <v>1</v>
      </c>
      <c r="L65" s="26">
        <f t="shared" si="3"/>
        <v>0</v>
      </c>
      <c r="M65" s="26">
        <f t="shared" si="4"/>
        <v>0</v>
      </c>
      <c r="N65" s="27">
        <f t="shared" si="5"/>
        <v>0.125</v>
      </c>
      <c r="O65" s="27">
        <f t="shared" si="6"/>
        <v>0</v>
      </c>
      <c r="P65" s="27">
        <f t="shared" si="7"/>
        <v>0</v>
      </c>
      <c r="Q65" s="50">
        <v>1</v>
      </c>
      <c r="R65" s="50"/>
      <c r="S65" s="50"/>
      <c r="T65" s="50"/>
      <c r="U65" s="50"/>
      <c r="V65" s="50"/>
      <c r="W65" s="50"/>
      <c r="Y65" s="50"/>
      <c r="Z65" s="50">
        <v>3</v>
      </c>
      <c r="AA65" s="50"/>
      <c r="AB65" s="52"/>
      <c r="AC65" s="50"/>
      <c r="AD65" s="52">
        <v>3</v>
      </c>
      <c r="AE65" s="50"/>
      <c r="AF65" s="50"/>
      <c r="AG65" s="50"/>
      <c r="AH65" s="53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D65" s="52"/>
      <c r="BE65" s="52">
        <v>1</v>
      </c>
    </row>
    <row r="66" spans="1:57" s="51" customFormat="1" x14ac:dyDescent="0.2">
      <c r="A66" s="29">
        <v>2002</v>
      </c>
      <c r="B66" s="44">
        <v>170</v>
      </c>
      <c r="C66" s="45" t="s">
        <v>133</v>
      </c>
      <c r="D66" s="44" t="s">
        <v>101</v>
      </c>
      <c r="E66" s="54" t="s">
        <v>70</v>
      </c>
      <c r="F66" s="47"/>
      <c r="G66" s="48">
        <v>0.11</v>
      </c>
      <c r="H66" s="49">
        <v>6</v>
      </c>
      <c r="I66" s="18">
        <f t="shared" si="8"/>
        <v>26</v>
      </c>
      <c r="J66" s="25">
        <f t="shared" si="1"/>
        <v>4.333333333333333</v>
      </c>
      <c r="K66" s="26">
        <f t="shared" si="2"/>
        <v>6</v>
      </c>
      <c r="L66" s="26">
        <f t="shared" si="3"/>
        <v>0</v>
      </c>
      <c r="M66" s="26">
        <f t="shared" si="4"/>
        <v>1</v>
      </c>
      <c r="N66" s="27">
        <f t="shared" si="5"/>
        <v>0.23076923076923078</v>
      </c>
      <c r="O66" s="27">
        <f t="shared" si="6"/>
        <v>0</v>
      </c>
      <c r="P66" s="27">
        <f t="shared" si="7"/>
        <v>3.8461538461538464E-2</v>
      </c>
      <c r="Q66" s="50">
        <v>5</v>
      </c>
      <c r="R66" s="50">
        <v>1</v>
      </c>
      <c r="S66" s="50"/>
      <c r="T66" s="50"/>
      <c r="U66" s="50"/>
      <c r="V66" s="50"/>
      <c r="W66" s="50"/>
      <c r="Y66" s="50"/>
      <c r="Z66" s="50">
        <v>4</v>
      </c>
      <c r="AA66" s="50"/>
      <c r="AB66" s="52"/>
      <c r="AC66" s="50"/>
      <c r="AD66" s="52">
        <v>11</v>
      </c>
      <c r="AE66" s="50">
        <v>1</v>
      </c>
      <c r="AF66" s="50"/>
      <c r="AG66" s="50"/>
      <c r="AH66" s="53">
        <v>1</v>
      </c>
      <c r="AI66" s="50">
        <v>2</v>
      </c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>
        <v>1</v>
      </c>
      <c r="AX66" s="50"/>
      <c r="AY66" s="50"/>
      <c r="AZ66" s="50"/>
      <c r="BA66" s="50"/>
      <c r="BB66" s="50"/>
      <c r="BD66" s="52"/>
      <c r="BE66" s="52"/>
    </row>
    <row r="67" spans="1:57" s="51" customFormat="1" x14ac:dyDescent="0.2">
      <c r="A67" s="29">
        <v>2002</v>
      </c>
      <c r="B67" s="44">
        <v>171</v>
      </c>
      <c r="C67" s="45" t="s">
        <v>134</v>
      </c>
      <c r="D67" s="44" t="s">
        <v>101</v>
      </c>
      <c r="E67" s="54" t="s">
        <v>70</v>
      </c>
      <c r="F67" s="47"/>
      <c r="G67" s="48">
        <v>0.01</v>
      </c>
      <c r="H67" s="49">
        <v>1</v>
      </c>
      <c r="I67" s="18">
        <f t="shared" si="8"/>
        <v>28</v>
      </c>
      <c r="J67" s="25">
        <f t="shared" ref="J67:J127" si="9">I67/H67</f>
        <v>28</v>
      </c>
      <c r="K67" s="26">
        <f t="shared" ref="K67:K127" si="10">Q67+R67</f>
        <v>9</v>
      </c>
      <c r="L67" s="26">
        <f t="shared" ref="L67:L127" si="11">S67+T67+U67</f>
        <v>0</v>
      </c>
      <c r="M67" s="26">
        <f t="shared" ref="M67:M127" si="12">W67+X67+AF67+AG67+AH67</f>
        <v>3</v>
      </c>
      <c r="N67" s="27">
        <f t="shared" ref="N67:N127" si="13">K67/I67</f>
        <v>0.32142857142857145</v>
      </c>
      <c r="O67" s="27">
        <f t="shared" ref="O67:O127" si="14">L67/I67</f>
        <v>0</v>
      </c>
      <c r="P67" s="27">
        <f t="shared" ref="P67:P127" si="15">M67/I67</f>
        <v>0.10714285714285714</v>
      </c>
      <c r="Q67" s="50">
        <v>9</v>
      </c>
      <c r="R67" s="50"/>
      <c r="S67" s="50"/>
      <c r="T67" s="50"/>
      <c r="U67" s="50"/>
      <c r="V67" s="50"/>
      <c r="W67" s="50"/>
      <c r="Y67" s="50"/>
      <c r="Z67" s="50"/>
      <c r="AA67" s="50"/>
      <c r="AB67" s="52"/>
      <c r="AC67" s="50"/>
      <c r="AD67" s="52">
        <v>2</v>
      </c>
      <c r="AE67" s="50">
        <v>1</v>
      </c>
      <c r="AF67" s="50"/>
      <c r="AG67" s="50"/>
      <c r="AH67" s="53">
        <v>3</v>
      </c>
      <c r="AI67" s="50">
        <v>11</v>
      </c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>
        <v>1</v>
      </c>
      <c r="AX67" s="50"/>
      <c r="AY67" s="50"/>
      <c r="AZ67" s="50"/>
      <c r="BA67" s="50"/>
      <c r="BB67" s="50"/>
      <c r="BD67" s="52"/>
      <c r="BE67" s="52">
        <v>1</v>
      </c>
    </row>
    <row r="68" spans="1:57" s="51" customFormat="1" x14ac:dyDescent="0.2">
      <c r="A68" s="29">
        <v>2002</v>
      </c>
      <c r="B68" s="44">
        <v>172</v>
      </c>
      <c r="C68" s="45" t="s">
        <v>135</v>
      </c>
      <c r="D68" s="44" t="s">
        <v>101</v>
      </c>
      <c r="E68" s="54" t="s">
        <v>70</v>
      </c>
      <c r="F68" s="47"/>
      <c r="G68" s="48">
        <v>0.11</v>
      </c>
      <c r="H68" s="49">
        <v>10</v>
      </c>
      <c r="I68" s="18">
        <f t="shared" si="8"/>
        <v>31</v>
      </c>
      <c r="J68" s="25">
        <f t="shared" si="9"/>
        <v>3.1</v>
      </c>
      <c r="K68" s="26">
        <f t="shared" si="10"/>
        <v>7</v>
      </c>
      <c r="L68" s="26">
        <f t="shared" si="11"/>
        <v>0</v>
      </c>
      <c r="M68" s="26">
        <f t="shared" si="12"/>
        <v>0</v>
      </c>
      <c r="N68" s="27">
        <f t="shared" si="13"/>
        <v>0.22580645161290322</v>
      </c>
      <c r="O68" s="27">
        <f t="shared" si="14"/>
        <v>0</v>
      </c>
      <c r="P68" s="27">
        <f t="shared" si="15"/>
        <v>0</v>
      </c>
      <c r="Q68" s="50">
        <v>7</v>
      </c>
      <c r="R68" s="50"/>
      <c r="S68" s="50"/>
      <c r="T68" s="50"/>
      <c r="U68" s="50"/>
      <c r="V68" s="50"/>
      <c r="W68" s="50"/>
      <c r="Y68" s="50"/>
      <c r="Z68" s="50">
        <v>5</v>
      </c>
      <c r="AA68" s="50">
        <v>2</v>
      </c>
      <c r="AB68" s="52">
        <v>1</v>
      </c>
      <c r="AC68" s="50"/>
      <c r="AD68" s="52">
        <v>14</v>
      </c>
      <c r="AE68" s="50"/>
      <c r="AF68" s="50"/>
      <c r="AG68" s="50"/>
      <c r="AH68" s="53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D68" s="52"/>
      <c r="BE68" s="52">
        <v>2</v>
      </c>
    </row>
    <row r="69" spans="1:57" s="51" customFormat="1" x14ac:dyDescent="0.2">
      <c r="A69" s="29">
        <v>2002</v>
      </c>
      <c r="B69" s="44">
        <v>263</v>
      </c>
      <c r="C69" s="45" t="s">
        <v>136</v>
      </c>
      <c r="D69" s="44" t="s">
        <v>101</v>
      </c>
      <c r="E69" s="54" t="s">
        <v>70</v>
      </c>
      <c r="F69" s="47"/>
      <c r="G69" s="48">
        <v>0.09</v>
      </c>
      <c r="H69" s="49">
        <v>8</v>
      </c>
      <c r="I69" s="18">
        <f t="shared" si="8"/>
        <v>10</v>
      </c>
      <c r="J69" s="25">
        <f t="shared" si="9"/>
        <v>1.25</v>
      </c>
      <c r="K69" s="26">
        <f t="shared" si="10"/>
        <v>1</v>
      </c>
      <c r="L69" s="26">
        <f t="shared" si="11"/>
        <v>0</v>
      </c>
      <c r="M69" s="26">
        <f t="shared" si="12"/>
        <v>1</v>
      </c>
      <c r="N69" s="27">
        <f t="shared" si="13"/>
        <v>0.1</v>
      </c>
      <c r="O69" s="27">
        <f t="shared" si="14"/>
        <v>0</v>
      </c>
      <c r="P69" s="27">
        <f t="shared" si="15"/>
        <v>0.1</v>
      </c>
      <c r="Q69" s="50"/>
      <c r="R69" s="50">
        <v>1</v>
      </c>
      <c r="S69" s="50"/>
      <c r="T69" s="50"/>
      <c r="U69" s="50"/>
      <c r="V69" s="50"/>
      <c r="W69" s="50">
        <v>1</v>
      </c>
      <c r="Y69" s="50"/>
      <c r="Z69" s="50"/>
      <c r="AA69" s="50"/>
      <c r="AB69" s="52"/>
      <c r="AC69" s="50"/>
      <c r="AD69" s="52">
        <v>2</v>
      </c>
      <c r="AE69" s="50"/>
      <c r="AF69" s="50"/>
      <c r="AG69" s="50"/>
      <c r="AH69" s="53"/>
      <c r="AI69" s="50">
        <v>2</v>
      </c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D69" s="52"/>
      <c r="BE69" s="52">
        <v>4</v>
      </c>
    </row>
    <row r="70" spans="1:57" s="51" customFormat="1" x14ac:dyDescent="0.2">
      <c r="A70" s="29">
        <v>2002</v>
      </c>
      <c r="B70" s="44">
        <v>75</v>
      </c>
      <c r="C70" s="45" t="s">
        <v>137</v>
      </c>
      <c r="D70" s="44" t="s">
        <v>101</v>
      </c>
      <c r="E70" s="46" t="s">
        <v>70</v>
      </c>
      <c r="F70" s="47"/>
      <c r="G70" s="48">
        <v>0.78</v>
      </c>
      <c r="H70" s="49">
        <v>7</v>
      </c>
      <c r="I70" s="18">
        <f t="shared" si="8"/>
        <v>311</v>
      </c>
      <c r="J70" s="25">
        <f t="shared" si="9"/>
        <v>44.428571428571431</v>
      </c>
      <c r="K70" s="26">
        <f t="shared" si="10"/>
        <v>83</v>
      </c>
      <c r="L70" s="26">
        <f t="shared" si="11"/>
        <v>6</v>
      </c>
      <c r="M70" s="26">
        <f t="shared" si="12"/>
        <v>0</v>
      </c>
      <c r="N70" s="27">
        <f t="shared" si="13"/>
        <v>0.26688102893890675</v>
      </c>
      <c r="O70" s="27">
        <f t="shared" si="14"/>
        <v>1.9292604501607719E-2</v>
      </c>
      <c r="P70" s="27">
        <f t="shared" si="15"/>
        <v>0</v>
      </c>
      <c r="Q70" s="50">
        <v>80</v>
      </c>
      <c r="R70" s="50">
        <v>3</v>
      </c>
      <c r="S70" s="50">
        <v>6</v>
      </c>
      <c r="T70" s="50"/>
      <c r="U70" s="50"/>
      <c r="V70" s="50"/>
      <c r="W70" s="50"/>
      <c r="Y70" s="50"/>
      <c r="Z70" s="50">
        <v>44</v>
      </c>
      <c r="AA70" s="50">
        <v>1</v>
      </c>
      <c r="AB70" s="52"/>
      <c r="AC70" s="50"/>
      <c r="AD70" s="52">
        <v>138</v>
      </c>
      <c r="AE70" s="50"/>
      <c r="AF70" s="50"/>
      <c r="AG70" s="50"/>
      <c r="AH70" s="53"/>
      <c r="AI70" s="50">
        <v>2</v>
      </c>
      <c r="AJ70" s="50">
        <v>1</v>
      </c>
      <c r="AK70" s="50"/>
      <c r="AL70" s="50"/>
      <c r="AM70" s="50">
        <v>30</v>
      </c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D70" s="52"/>
      <c r="BE70" s="52">
        <v>6</v>
      </c>
    </row>
    <row r="71" spans="1:57" s="51" customFormat="1" x14ac:dyDescent="0.2">
      <c r="A71" s="29">
        <v>2002</v>
      </c>
      <c r="B71" s="44">
        <v>134</v>
      </c>
      <c r="C71" s="45" t="s">
        <v>138</v>
      </c>
      <c r="D71" s="44" t="s">
        <v>101</v>
      </c>
      <c r="E71" s="46" t="s">
        <v>70</v>
      </c>
      <c r="F71" s="47"/>
      <c r="G71" s="48">
        <v>1.34</v>
      </c>
      <c r="H71" s="49">
        <v>5</v>
      </c>
      <c r="I71" s="18">
        <f t="shared" si="8"/>
        <v>144</v>
      </c>
      <c r="J71" s="25">
        <f t="shared" si="9"/>
        <v>28.8</v>
      </c>
      <c r="K71" s="26">
        <f t="shared" si="10"/>
        <v>47</v>
      </c>
      <c r="L71" s="26">
        <f t="shared" si="11"/>
        <v>0</v>
      </c>
      <c r="M71" s="26">
        <f t="shared" si="12"/>
        <v>0</v>
      </c>
      <c r="N71" s="27">
        <f t="shared" si="13"/>
        <v>0.3263888888888889</v>
      </c>
      <c r="O71" s="27">
        <f t="shared" si="14"/>
        <v>0</v>
      </c>
      <c r="P71" s="27">
        <f t="shared" si="15"/>
        <v>0</v>
      </c>
      <c r="Q71" s="50">
        <v>45</v>
      </c>
      <c r="R71" s="50">
        <v>2</v>
      </c>
      <c r="S71" s="50"/>
      <c r="T71" s="50"/>
      <c r="U71" s="50"/>
      <c r="V71" s="50"/>
      <c r="W71" s="50"/>
      <c r="Y71" s="50"/>
      <c r="Z71" s="50">
        <v>23</v>
      </c>
      <c r="AA71" s="50">
        <v>5</v>
      </c>
      <c r="AB71" s="52">
        <v>2</v>
      </c>
      <c r="AC71" s="50"/>
      <c r="AD71" s="52">
        <v>62</v>
      </c>
      <c r="AE71" s="50"/>
      <c r="AF71" s="50"/>
      <c r="AG71" s="50"/>
      <c r="AH71" s="53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D71" s="52"/>
      <c r="BE71" s="52">
        <v>5</v>
      </c>
    </row>
    <row r="72" spans="1:57" s="51" customFormat="1" x14ac:dyDescent="0.2">
      <c r="A72" s="29">
        <v>2002</v>
      </c>
      <c r="B72" s="44">
        <v>156</v>
      </c>
      <c r="C72" s="45" t="s">
        <v>139</v>
      </c>
      <c r="D72" s="44" t="s">
        <v>101</v>
      </c>
      <c r="E72" s="46" t="s">
        <v>70</v>
      </c>
      <c r="F72" s="47"/>
      <c r="G72" s="48">
        <v>0.87</v>
      </c>
      <c r="H72" s="49">
        <v>6</v>
      </c>
      <c r="I72" s="18">
        <f t="shared" si="8"/>
        <v>19</v>
      </c>
      <c r="J72" s="25">
        <f t="shared" si="9"/>
        <v>3.1666666666666665</v>
      </c>
      <c r="K72" s="26">
        <f t="shared" si="10"/>
        <v>7</v>
      </c>
      <c r="L72" s="26">
        <f t="shared" si="11"/>
        <v>1</v>
      </c>
      <c r="M72" s="26">
        <f t="shared" si="12"/>
        <v>0</v>
      </c>
      <c r="N72" s="27">
        <f t="shared" si="13"/>
        <v>0.36842105263157893</v>
      </c>
      <c r="O72" s="27">
        <f t="shared" si="14"/>
        <v>5.2631578947368418E-2</v>
      </c>
      <c r="P72" s="27">
        <f t="shared" si="15"/>
        <v>0</v>
      </c>
      <c r="Q72" s="50">
        <v>6</v>
      </c>
      <c r="R72" s="50">
        <v>1</v>
      </c>
      <c r="S72" s="50">
        <v>1</v>
      </c>
      <c r="T72" s="50"/>
      <c r="U72" s="50"/>
      <c r="V72" s="50"/>
      <c r="W72" s="50"/>
      <c r="Y72" s="50"/>
      <c r="Z72" s="50">
        <v>2</v>
      </c>
      <c r="AA72" s="50"/>
      <c r="AB72" s="52"/>
      <c r="AC72" s="50"/>
      <c r="AD72" s="52">
        <v>7</v>
      </c>
      <c r="AE72" s="50"/>
      <c r="AF72" s="50"/>
      <c r="AG72" s="50"/>
      <c r="AH72" s="53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D72" s="52"/>
      <c r="BE72" s="52">
        <v>2</v>
      </c>
    </row>
    <row r="73" spans="1:57" s="51" customFormat="1" x14ac:dyDescent="0.2">
      <c r="A73" s="29">
        <v>2002</v>
      </c>
      <c r="B73" s="44">
        <v>158</v>
      </c>
      <c r="C73" s="45" t="s">
        <v>137</v>
      </c>
      <c r="D73" s="44" t="s">
        <v>101</v>
      </c>
      <c r="E73" s="46" t="s">
        <v>70</v>
      </c>
      <c r="F73" s="47"/>
      <c r="G73" s="48">
        <v>1</v>
      </c>
      <c r="H73" s="49">
        <v>6</v>
      </c>
      <c r="I73" s="18">
        <f t="shared" si="8"/>
        <v>86</v>
      </c>
      <c r="J73" s="25">
        <f t="shared" si="9"/>
        <v>14.333333333333334</v>
      </c>
      <c r="K73" s="26">
        <f t="shared" si="10"/>
        <v>40</v>
      </c>
      <c r="L73" s="26">
        <f t="shared" si="11"/>
        <v>0</v>
      </c>
      <c r="M73" s="26">
        <f t="shared" si="12"/>
        <v>1</v>
      </c>
      <c r="N73" s="27">
        <f t="shared" si="13"/>
        <v>0.46511627906976744</v>
      </c>
      <c r="O73" s="27">
        <f t="shared" si="14"/>
        <v>0</v>
      </c>
      <c r="P73" s="27">
        <f t="shared" si="15"/>
        <v>1.1627906976744186E-2</v>
      </c>
      <c r="Q73" s="50">
        <v>38</v>
      </c>
      <c r="R73" s="50">
        <v>2</v>
      </c>
      <c r="S73" s="50"/>
      <c r="T73" s="50"/>
      <c r="U73" s="50"/>
      <c r="V73" s="50"/>
      <c r="W73" s="50"/>
      <c r="Y73" s="50"/>
      <c r="Z73" s="50">
        <v>17</v>
      </c>
      <c r="AA73" s="50">
        <v>14</v>
      </c>
      <c r="AB73" s="52"/>
      <c r="AC73" s="50"/>
      <c r="AD73" s="52">
        <v>6</v>
      </c>
      <c r="AE73" s="50"/>
      <c r="AF73" s="50"/>
      <c r="AG73" s="50"/>
      <c r="AH73" s="53">
        <v>1</v>
      </c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>
        <v>1</v>
      </c>
      <c r="AX73" s="50"/>
      <c r="AY73" s="50"/>
      <c r="AZ73" s="50"/>
      <c r="BA73" s="50"/>
      <c r="BB73" s="50"/>
      <c r="BD73" s="52"/>
      <c r="BE73" s="52">
        <v>7</v>
      </c>
    </row>
    <row r="74" spans="1:57" s="51" customFormat="1" x14ac:dyDescent="0.2">
      <c r="A74" s="29">
        <v>2002</v>
      </c>
      <c r="B74" s="44">
        <v>296</v>
      </c>
      <c r="C74" s="45" t="s">
        <v>140</v>
      </c>
      <c r="D74" s="44" t="s">
        <v>101</v>
      </c>
      <c r="E74" s="46" t="s">
        <v>70</v>
      </c>
      <c r="F74" s="47"/>
      <c r="G74" s="48">
        <v>2.88</v>
      </c>
      <c r="H74" s="49">
        <v>8</v>
      </c>
      <c r="I74" s="18">
        <f t="shared" si="8"/>
        <v>31</v>
      </c>
      <c r="J74" s="25">
        <f t="shared" si="9"/>
        <v>3.875</v>
      </c>
      <c r="K74" s="26">
        <f t="shared" si="10"/>
        <v>1</v>
      </c>
      <c r="L74" s="26">
        <f t="shared" si="11"/>
        <v>0</v>
      </c>
      <c r="M74" s="26">
        <f t="shared" si="12"/>
        <v>0</v>
      </c>
      <c r="N74" s="27">
        <f t="shared" si="13"/>
        <v>3.2258064516129031E-2</v>
      </c>
      <c r="O74" s="27">
        <f t="shared" si="14"/>
        <v>0</v>
      </c>
      <c r="P74" s="27">
        <f t="shared" si="15"/>
        <v>0</v>
      </c>
      <c r="Q74" s="50">
        <v>1</v>
      </c>
      <c r="R74" s="50"/>
      <c r="S74" s="50"/>
      <c r="T74" s="50"/>
      <c r="U74" s="50"/>
      <c r="V74" s="50"/>
      <c r="W74" s="50"/>
      <c r="Y74" s="50"/>
      <c r="Z74" s="50"/>
      <c r="AA74" s="50"/>
      <c r="AB74" s="52"/>
      <c r="AC74" s="50"/>
      <c r="AD74" s="52">
        <v>9</v>
      </c>
      <c r="AE74" s="50"/>
      <c r="AF74" s="50"/>
      <c r="AG74" s="50"/>
      <c r="AH74" s="53"/>
      <c r="AI74" s="50">
        <v>1</v>
      </c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>
        <v>1</v>
      </c>
      <c r="AX74" s="50"/>
      <c r="AY74" s="50"/>
      <c r="AZ74" s="50"/>
      <c r="BA74" s="50"/>
      <c r="BB74" s="50"/>
      <c r="BD74" s="52"/>
      <c r="BE74" s="52">
        <v>19</v>
      </c>
    </row>
    <row r="75" spans="1:57" s="51" customFormat="1" x14ac:dyDescent="0.2">
      <c r="A75" s="29">
        <v>2002</v>
      </c>
      <c r="B75" s="44">
        <v>297</v>
      </c>
      <c r="C75" s="45" t="s">
        <v>140</v>
      </c>
      <c r="D75" s="44" t="s">
        <v>101</v>
      </c>
      <c r="E75" s="46" t="s">
        <v>70</v>
      </c>
      <c r="F75" s="47"/>
      <c r="G75" s="48">
        <v>0.48</v>
      </c>
      <c r="H75" s="49">
        <v>4</v>
      </c>
      <c r="I75" s="18">
        <f t="shared" si="8"/>
        <v>68</v>
      </c>
      <c r="J75" s="25">
        <f t="shared" si="9"/>
        <v>17</v>
      </c>
      <c r="K75" s="26">
        <f t="shared" si="10"/>
        <v>17</v>
      </c>
      <c r="L75" s="26">
        <f t="shared" si="11"/>
        <v>1</v>
      </c>
      <c r="M75" s="26">
        <f t="shared" si="12"/>
        <v>0</v>
      </c>
      <c r="N75" s="27">
        <f t="shared" si="13"/>
        <v>0.25</v>
      </c>
      <c r="O75" s="27">
        <f t="shared" si="14"/>
        <v>1.4705882352941176E-2</v>
      </c>
      <c r="P75" s="27">
        <f t="shared" si="15"/>
        <v>0</v>
      </c>
      <c r="Q75" s="50">
        <v>17</v>
      </c>
      <c r="R75" s="50"/>
      <c r="S75" s="50">
        <v>1</v>
      </c>
      <c r="T75" s="50"/>
      <c r="U75" s="50"/>
      <c r="V75" s="50"/>
      <c r="W75" s="50"/>
      <c r="Y75" s="50"/>
      <c r="Z75" s="50">
        <v>15</v>
      </c>
      <c r="AA75" s="50"/>
      <c r="AB75" s="52"/>
      <c r="AC75" s="50"/>
      <c r="AD75" s="52">
        <v>34</v>
      </c>
      <c r="AE75" s="50"/>
      <c r="AF75" s="50"/>
      <c r="AG75" s="50"/>
      <c r="AH75" s="53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>
        <v>1</v>
      </c>
      <c r="AX75" s="50"/>
      <c r="AY75" s="50"/>
      <c r="AZ75" s="50"/>
      <c r="BA75" s="50"/>
      <c r="BB75" s="50"/>
      <c r="BD75" s="52"/>
      <c r="BE75" s="52"/>
    </row>
    <row r="76" spans="1:57" s="51" customFormat="1" x14ac:dyDescent="0.2">
      <c r="A76" s="29">
        <v>2002</v>
      </c>
      <c r="B76" s="44">
        <v>312</v>
      </c>
      <c r="C76" s="45" t="s">
        <v>141</v>
      </c>
      <c r="D76" s="44" t="s">
        <v>101</v>
      </c>
      <c r="E76" s="46" t="s">
        <v>70</v>
      </c>
      <c r="F76" s="47"/>
      <c r="G76" s="48">
        <v>0.28000000000000003</v>
      </c>
      <c r="H76" s="49">
        <v>5</v>
      </c>
      <c r="I76" s="18">
        <f t="shared" si="8"/>
        <v>259</v>
      </c>
      <c r="J76" s="25">
        <f t="shared" si="9"/>
        <v>51.8</v>
      </c>
      <c r="K76" s="26">
        <f t="shared" si="10"/>
        <v>107</v>
      </c>
      <c r="L76" s="26">
        <f t="shared" si="11"/>
        <v>2</v>
      </c>
      <c r="M76" s="26">
        <f t="shared" si="12"/>
        <v>1</v>
      </c>
      <c r="N76" s="27">
        <f t="shared" si="13"/>
        <v>0.41312741312741313</v>
      </c>
      <c r="O76" s="27">
        <f t="shared" si="14"/>
        <v>7.7220077220077222E-3</v>
      </c>
      <c r="P76" s="27">
        <f t="shared" si="15"/>
        <v>3.8610038610038611E-3</v>
      </c>
      <c r="Q76" s="50">
        <v>105</v>
      </c>
      <c r="R76" s="50">
        <v>2</v>
      </c>
      <c r="S76" s="50">
        <v>2</v>
      </c>
      <c r="T76" s="50"/>
      <c r="U76" s="50"/>
      <c r="V76" s="50"/>
      <c r="W76" s="50">
        <v>1</v>
      </c>
      <c r="Y76" s="50"/>
      <c r="Z76" s="50">
        <v>63</v>
      </c>
      <c r="AA76" s="50"/>
      <c r="AB76" s="52"/>
      <c r="AC76" s="50"/>
      <c r="AD76" s="52">
        <v>59</v>
      </c>
      <c r="AE76" s="50"/>
      <c r="AF76" s="50"/>
      <c r="AG76" s="50"/>
      <c r="AH76" s="53"/>
      <c r="AI76" s="50">
        <v>3</v>
      </c>
      <c r="AJ76" s="50"/>
      <c r="AK76" s="50"/>
      <c r="AL76" s="50"/>
      <c r="AM76" s="50">
        <v>16</v>
      </c>
      <c r="AN76" s="50"/>
      <c r="AO76" s="50"/>
      <c r="AP76" s="50"/>
      <c r="AQ76" s="50"/>
      <c r="AR76" s="50"/>
      <c r="AS76" s="50"/>
      <c r="AT76" s="50"/>
      <c r="AU76" s="50"/>
      <c r="AV76" s="50"/>
      <c r="AW76" s="50">
        <v>1</v>
      </c>
      <c r="AX76" s="50"/>
      <c r="AY76" s="50"/>
      <c r="AZ76" s="50"/>
      <c r="BA76" s="50"/>
      <c r="BB76" s="50"/>
      <c r="BD76" s="52"/>
      <c r="BE76" s="52">
        <v>7</v>
      </c>
    </row>
    <row r="77" spans="1:57" s="51" customFormat="1" x14ac:dyDescent="0.2">
      <c r="A77" s="29">
        <v>2002</v>
      </c>
      <c r="B77" s="44">
        <v>321</v>
      </c>
      <c r="C77" s="45" t="s">
        <v>142</v>
      </c>
      <c r="D77" s="44" t="s">
        <v>101</v>
      </c>
      <c r="E77" s="46" t="s">
        <v>70</v>
      </c>
      <c r="F77" s="47"/>
      <c r="G77" s="48">
        <v>0.1</v>
      </c>
      <c r="H77" s="49">
        <v>6</v>
      </c>
      <c r="I77" s="18">
        <f t="shared" si="8"/>
        <v>44</v>
      </c>
      <c r="J77" s="25">
        <f t="shared" si="9"/>
        <v>7.333333333333333</v>
      </c>
      <c r="K77" s="26">
        <f t="shared" si="10"/>
        <v>18</v>
      </c>
      <c r="L77" s="26">
        <f t="shared" si="11"/>
        <v>1</v>
      </c>
      <c r="M77" s="26">
        <f t="shared" si="12"/>
        <v>0</v>
      </c>
      <c r="N77" s="27">
        <f t="shared" si="13"/>
        <v>0.40909090909090912</v>
      </c>
      <c r="O77" s="27">
        <f t="shared" si="14"/>
        <v>2.2727272727272728E-2</v>
      </c>
      <c r="P77" s="27">
        <f t="shared" si="15"/>
        <v>0</v>
      </c>
      <c r="Q77" s="50">
        <v>15</v>
      </c>
      <c r="R77" s="50">
        <v>3</v>
      </c>
      <c r="S77" s="50">
        <v>1</v>
      </c>
      <c r="T77" s="50"/>
      <c r="U77" s="50"/>
      <c r="V77" s="50"/>
      <c r="W77" s="50"/>
      <c r="Y77" s="50"/>
      <c r="Z77" s="50">
        <v>4</v>
      </c>
      <c r="AA77" s="50"/>
      <c r="AB77" s="52">
        <v>1</v>
      </c>
      <c r="AC77" s="50"/>
      <c r="AD77" s="52">
        <v>15</v>
      </c>
      <c r="AE77" s="50"/>
      <c r="AF77" s="50"/>
      <c r="AG77" s="50"/>
      <c r="AH77" s="53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D77" s="52"/>
      <c r="BE77" s="52">
        <v>5</v>
      </c>
    </row>
    <row r="78" spans="1:57" s="51" customFormat="1" x14ac:dyDescent="0.2">
      <c r="A78" s="29">
        <v>2002</v>
      </c>
      <c r="B78" s="64">
        <v>331</v>
      </c>
      <c r="C78" s="45" t="s">
        <v>143</v>
      </c>
      <c r="D78" s="44" t="s">
        <v>101</v>
      </c>
      <c r="E78" s="46" t="s">
        <v>70</v>
      </c>
      <c r="F78" s="47"/>
      <c r="G78" s="48">
        <v>0.15</v>
      </c>
      <c r="H78" s="49">
        <v>1</v>
      </c>
      <c r="I78" s="18">
        <f t="shared" si="8"/>
        <v>24</v>
      </c>
      <c r="J78" s="25">
        <f t="shared" si="9"/>
        <v>24</v>
      </c>
      <c r="K78" s="26">
        <f t="shared" si="10"/>
        <v>15</v>
      </c>
      <c r="L78" s="26">
        <f t="shared" si="11"/>
        <v>1</v>
      </c>
      <c r="M78" s="26">
        <f t="shared" si="12"/>
        <v>0</v>
      </c>
      <c r="N78" s="27">
        <f t="shared" si="13"/>
        <v>0.625</v>
      </c>
      <c r="O78" s="27">
        <f t="shared" si="14"/>
        <v>4.1666666666666664E-2</v>
      </c>
      <c r="P78" s="27">
        <f t="shared" si="15"/>
        <v>0</v>
      </c>
      <c r="Q78" s="50">
        <v>15</v>
      </c>
      <c r="R78" s="50"/>
      <c r="S78" s="50">
        <v>1</v>
      </c>
      <c r="T78" s="50"/>
      <c r="U78" s="50"/>
      <c r="V78" s="50"/>
      <c r="W78" s="50"/>
      <c r="Y78" s="50"/>
      <c r="Z78" s="50">
        <v>4</v>
      </c>
      <c r="AA78" s="50"/>
      <c r="AB78" s="52"/>
      <c r="AC78" s="50"/>
      <c r="AD78" s="52">
        <v>1</v>
      </c>
      <c r="AE78" s="50"/>
      <c r="AF78" s="50"/>
      <c r="AG78" s="50"/>
      <c r="AH78" s="53"/>
      <c r="AI78" s="50">
        <v>3</v>
      </c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D78" s="52"/>
      <c r="BE78" s="52"/>
    </row>
    <row r="79" spans="1:57" s="51" customFormat="1" x14ac:dyDescent="0.2">
      <c r="A79" s="29">
        <v>2002</v>
      </c>
      <c r="B79" s="64">
        <v>350</v>
      </c>
      <c r="C79" s="45" t="s">
        <v>140</v>
      </c>
      <c r="D79" s="44" t="s">
        <v>101</v>
      </c>
      <c r="E79" s="46" t="s">
        <v>70</v>
      </c>
      <c r="F79" s="47"/>
      <c r="G79" s="48">
        <v>0.11</v>
      </c>
      <c r="H79" s="49">
        <v>7</v>
      </c>
      <c r="I79" s="18">
        <f t="shared" si="8"/>
        <v>61</v>
      </c>
      <c r="J79" s="25">
        <f t="shared" si="9"/>
        <v>8.7142857142857135</v>
      </c>
      <c r="K79" s="26">
        <f t="shared" si="10"/>
        <v>37</v>
      </c>
      <c r="L79" s="26">
        <f t="shared" si="11"/>
        <v>5</v>
      </c>
      <c r="M79" s="26">
        <f t="shared" si="12"/>
        <v>0</v>
      </c>
      <c r="N79" s="27">
        <f t="shared" si="13"/>
        <v>0.60655737704918034</v>
      </c>
      <c r="O79" s="27">
        <f t="shared" si="14"/>
        <v>8.1967213114754092E-2</v>
      </c>
      <c r="P79" s="27">
        <f t="shared" si="15"/>
        <v>0</v>
      </c>
      <c r="Q79" s="50">
        <v>34</v>
      </c>
      <c r="R79" s="50">
        <v>3</v>
      </c>
      <c r="S79" s="50">
        <v>5</v>
      </c>
      <c r="T79" s="50"/>
      <c r="U79" s="50"/>
      <c r="V79" s="50"/>
      <c r="W79" s="50"/>
      <c r="Y79" s="50"/>
      <c r="Z79" s="50">
        <v>5</v>
      </c>
      <c r="AA79" s="50"/>
      <c r="AB79" s="52">
        <v>1</v>
      </c>
      <c r="AC79" s="50"/>
      <c r="AD79" s="52">
        <v>11</v>
      </c>
      <c r="AE79" s="50"/>
      <c r="AF79" s="50"/>
      <c r="AG79" s="50"/>
      <c r="AH79" s="53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D79" s="52"/>
      <c r="BE79" s="52">
        <v>2</v>
      </c>
    </row>
    <row r="80" spans="1:57" s="51" customFormat="1" x14ac:dyDescent="0.2">
      <c r="A80" s="29">
        <v>2002</v>
      </c>
      <c r="B80" s="64">
        <v>352</v>
      </c>
      <c r="C80" s="45" t="s">
        <v>144</v>
      </c>
      <c r="D80" s="44" t="s">
        <v>101</v>
      </c>
      <c r="E80" s="46" t="s">
        <v>70</v>
      </c>
      <c r="F80" s="47"/>
      <c r="G80" s="48">
        <v>0.46</v>
      </c>
      <c r="H80" s="49">
        <v>2</v>
      </c>
      <c r="I80" s="18">
        <f t="shared" si="8"/>
        <v>13</v>
      </c>
      <c r="J80" s="25">
        <f t="shared" si="9"/>
        <v>6.5</v>
      </c>
      <c r="K80" s="26">
        <f t="shared" si="10"/>
        <v>9</v>
      </c>
      <c r="L80" s="26">
        <f t="shared" si="11"/>
        <v>0</v>
      </c>
      <c r="M80" s="26">
        <f t="shared" si="12"/>
        <v>0</v>
      </c>
      <c r="N80" s="27">
        <f t="shared" si="13"/>
        <v>0.69230769230769229</v>
      </c>
      <c r="O80" s="27">
        <f t="shared" si="14"/>
        <v>0</v>
      </c>
      <c r="P80" s="27">
        <f t="shared" si="15"/>
        <v>0</v>
      </c>
      <c r="Q80" s="50">
        <v>9</v>
      </c>
      <c r="R80" s="50"/>
      <c r="S80" s="50"/>
      <c r="T80" s="50"/>
      <c r="U80" s="50"/>
      <c r="V80" s="50"/>
      <c r="W80" s="50"/>
      <c r="Y80" s="50"/>
      <c r="Z80" s="50"/>
      <c r="AA80" s="50"/>
      <c r="AB80" s="52"/>
      <c r="AC80" s="50"/>
      <c r="AD80" s="52">
        <v>4</v>
      </c>
      <c r="AE80" s="50"/>
      <c r="AF80" s="50"/>
      <c r="AG80" s="50"/>
      <c r="AH80" s="53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D80" s="52"/>
      <c r="BE80" s="52"/>
    </row>
    <row r="81" spans="1:57" s="51" customFormat="1" x14ac:dyDescent="0.2">
      <c r="A81" s="29">
        <v>2002</v>
      </c>
      <c r="B81" s="64">
        <v>363</v>
      </c>
      <c r="C81" s="45" t="s">
        <v>145</v>
      </c>
      <c r="D81" s="44" t="s">
        <v>101</v>
      </c>
      <c r="E81" s="46" t="s">
        <v>70</v>
      </c>
      <c r="F81" s="47"/>
      <c r="G81" s="48">
        <v>0.3</v>
      </c>
      <c r="H81" s="49">
        <v>5</v>
      </c>
      <c r="I81" s="18">
        <f t="shared" si="8"/>
        <v>7</v>
      </c>
      <c r="J81" s="25">
        <f t="shared" si="9"/>
        <v>1.4</v>
      </c>
      <c r="K81" s="26">
        <f t="shared" si="10"/>
        <v>0</v>
      </c>
      <c r="L81" s="26">
        <f t="shared" si="11"/>
        <v>0</v>
      </c>
      <c r="M81" s="26">
        <f t="shared" si="12"/>
        <v>0</v>
      </c>
      <c r="N81" s="27">
        <f t="shared" si="13"/>
        <v>0</v>
      </c>
      <c r="O81" s="27">
        <f t="shared" si="14"/>
        <v>0</v>
      </c>
      <c r="P81" s="27">
        <f t="shared" si="15"/>
        <v>0</v>
      </c>
      <c r="Q81" s="50"/>
      <c r="R81" s="50"/>
      <c r="S81" s="50"/>
      <c r="T81" s="50"/>
      <c r="U81" s="50"/>
      <c r="V81" s="50"/>
      <c r="W81" s="50"/>
      <c r="Y81" s="50"/>
      <c r="Z81" s="50">
        <v>2</v>
      </c>
      <c r="AA81" s="50"/>
      <c r="AB81" s="52"/>
      <c r="AC81" s="50"/>
      <c r="AD81" s="52">
        <v>4</v>
      </c>
      <c r="AE81" s="50"/>
      <c r="AF81" s="50"/>
      <c r="AG81" s="50"/>
      <c r="AH81" s="53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D81" s="52"/>
      <c r="BE81" s="52">
        <v>1</v>
      </c>
    </row>
    <row r="82" spans="1:57" s="51" customFormat="1" x14ac:dyDescent="0.2">
      <c r="A82" s="29">
        <v>2002</v>
      </c>
      <c r="B82" s="64">
        <v>357</v>
      </c>
      <c r="C82" s="45" t="s">
        <v>146</v>
      </c>
      <c r="D82" s="44" t="s">
        <v>101</v>
      </c>
      <c r="E82" s="46" t="s">
        <v>70</v>
      </c>
      <c r="F82" s="47"/>
      <c r="G82" s="48">
        <v>7.0000000000000007E-2</v>
      </c>
      <c r="H82" s="49">
        <v>6</v>
      </c>
      <c r="I82" s="18">
        <f t="shared" si="8"/>
        <v>81</v>
      </c>
      <c r="J82" s="25">
        <f t="shared" si="9"/>
        <v>13.5</v>
      </c>
      <c r="K82" s="26">
        <f t="shared" si="10"/>
        <v>43</v>
      </c>
      <c r="L82" s="26">
        <f t="shared" si="11"/>
        <v>1</v>
      </c>
      <c r="M82" s="26">
        <f t="shared" si="12"/>
        <v>0</v>
      </c>
      <c r="N82" s="27">
        <f t="shared" si="13"/>
        <v>0.53086419753086422</v>
      </c>
      <c r="O82" s="27">
        <f t="shared" si="14"/>
        <v>1.2345679012345678E-2</v>
      </c>
      <c r="P82" s="27">
        <f t="shared" si="15"/>
        <v>0</v>
      </c>
      <c r="Q82" s="50">
        <v>41</v>
      </c>
      <c r="R82" s="50">
        <v>2</v>
      </c>
      <c r="S82" s="50">
        <v>1</v>
      </c>
      <c r="T82" s="50"/>
      <c r="U82" s="50"/>
      <c r="V82" s="50"/>
      <c r="W82" s="50"/>
      <c r="Y82" s="50"/>
      <c r="Z82" s="50">
        <v>8</v>
      </c>
      <c r="AA82" s="50"/>
      <c r="AB82" s="52"/>
      <c r="AC82" s="50">
        <v>1</v>
      </c>
      <c r="AD82" s="52">
        <v>24</v>
      </c>
      <c r="AE82" s="50"/>
      <c r="AF82" s="50"/>
      <c r="AG82" s="50"/>
      <c r="AH82" s="53"/>
      <c r="AI82" s="50">
        <v>1</v>
      </c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D82" s="52"/>
      <c r="BE82" s="52">
        <v>3</v>
      </c>
    </row>
    <row r="83" spans="1:57" s="51" customFormat="1" x14ac:dyDescent="0.2">
      <c r="A83" s="29">
        <v>2002</v>
      </c>
      <c r="B83" s="55">
        <v>146</v>
      </c>
      <c r="C83" s="56" t="s">
        <v>147</v>
      </c>
      <c r="D83" s="55" t="s">
        <v>101</v>
      </c>
      <c r="E83" s="46" t="s">
        <v>148</v>
      </c>
      <c r="F83" s="57"/>
      <c r="G83" s="58"/>
      <c r="H83" s="59">
        <v>6</v>
      </c>
      <c r="I83" s="18">
        <f t="shared" si="8"/>
        <v>40</v>
      </c>
      <c r="J83" s="25">
        <f t="shared" si="9"/>
        <v>6.666666666666667</v>
      </c>
      <c r="K83" s="26">
        <f t="shared" si="10"/>
        <v>13</v>
      </c>
      <c r="L83" s="26">
        <f t="shared" si="11"/>
        <v>0</v>
      </c>
      <c r="M83" s="26">
        <f t="shared" si="12"/>
        <v>2</v>
      </c>
      <c r="N83" s="27">
        <f t="shared" si="13"/>
        <v>0.32500000000000001</v>
      </c>
      <c r="O83" s="27">
        <f t="shared" si="14"/>
        <v>0</v>
      </c>
      <c r="P83" s="27">
        <f t="shared" si="15"/>
        <v>0.05</v>
      </c>
      <c r="Q83" s="60">
        <v>13</v>
      </c>
      <c r="R83" s="60"/>
      <c r="S83" s="60"/>
      <c r="T83" s="60"/>
      <c r="U83" s="60"/>
      <c r="V83" s="60"/>
      <c r="W83" s="60"/>
      <c r="X83" s="61"/>
      <c r="Y83" s="60"/>
      <c r="Z83" s="60">
        <v>10</v>
      </c>
      <c r="AA83" s="60">
        <v>1</v>
      </c>
      <c r="AB83" s="62"/>
      <c r="AC83" s="60"/>
      <c r="AD83" s="62">
        <v>13</v>
      </c>
      <c r="AE83" s="60"/>
      <c r="AF83" s="60"/>
      <c r="AG83" s="60"/>
      <c r="AH83" s="63">
        <v>2</v>
      </c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1"/>
      <c r="BD83" s="62"/>
      <c r="BE83" s="62">
        <v>1</v>
      </c>
    </row>
    <row r="84" spans="1:57" s="51" customFormat="1" x14ac:dyDescent="0.2">
      <c r="A84" s="29">
        <v>2002</v>
      </c>
      <c r="B84" s="65">
        <v>320</v>
      </c>
      <c r="C84" s="45" t="s">
        <v>149</v>
      </c>
      <c r="D84" s="64" t="s">
        <v>101</v>
      </c>
      <c r="E84" s="46" t="s">
        <v>74</v>
      </c>
      <c r="F84" s="47"/>
      <c r="G84" s="47"/>
      <c r="H84" s="50">
        <v>9</v>
      </c>
      <c r="I84" s="18">
        <f t="shared" si="8"/>
        <v>25</v>
      </c>
      <c r="J84" s="25">
        <f t="shared" si="9"/>
        <v>2.7777777777777777</v>
      </c>
      <c r="K84" s="26">
        <f t="shared" si="10"/>
        <v>9</v>
      </c>
      <c r="L84" s="26">
        <f t="shared" si="11"/>
        <v>0</v>
      </c>
      <c r="M84" s="26">
        <f t="shared" si="12"/>
        <v>2</v>
      </c>
      <c r="N84" s="27">
        <f t="shared" si="13"/>
        <v>0.36</v>
      </c>
      <c r="O84" s="27">
        <f t="shared" si="14"/>
        <v>0</v>
      </c>
      <c r="P84" s="27">
        <f t="shared" si="15"/>
        <v>0.08</v>
      </c>
      <c r="Q84" s="50">
        <v>9</v>
      </c>
      <c r="R84" s="50"/>
      <c r="S84" s="50"/>
      <c r="T84" s="50"/>
      <c r="U84" s="50"/>
      <c r="V84" s="50"/>
      <c r="W84" s="50">
        <v>2</v>
      </c>
      <c r="Y84" s="50"/>
      <c r="Z84" s="50"/>
      <c r="AA84" s="50">
        <v>3</v>
      </c>
      <c r="AB84" s="50"/>
      <c r="AC84" s="52"/>
      <c r="AD84" s="50">
        <v>8</v>
      </c>
      <c r="AE84" s="50"/>
      <c r="AF84" s="52"/>
      <c r="AG84" s="52"/>
      <c r="AH84" s="50"/>
      <c r="AI84" s="50"/>
      <c r="AJ84" s="50"/>
      <c r="AK84" s="50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30"/>
      <c r="AY84" s="52"/>
      <c r="AZ84" s="52"/>
      <c r="BA84" s="52"/>
      <c r="BB84" s="52"/>
      <c r="BC84" s="52"/>
      <c r="BD84" s="52"/>
      <c r="BE84" s="50">
        <v>3</v>
      </c>
    </row>
    <row r="85" spans="1:57" s="51" customFormat="1" x14ac:dyDescent="0.2">
      <c r="A85" s="29">
        <v>2002</v>
      </c>
      <c r="B85" s="44">
        <v>179</v>
      </c>
      <c r="C85" s="45" t="s">
        <v>150</v>
      </c>
      <c r="D85" s="44" t="s">
        <v>101</v>
      </c>
      <c r="E85" s="46" t="s">
        <v>74</v>
      </c>
      <c r="F85" s="47"/>
      <c r="G85" s="48">
        <v>0.1</v>
      </c>
      <c r="H85" s="49">
        <v>4</v>
      </c>
      <c r="I85" s="18">
        <f t="shared" si="8"/>
        <v>5</v>
      </c>
      <c r="J85" s="25">
        <f t="shared" si="9"/>
        <v>1.25</v>
      </c>
      <c r="K85" s="26">
        <f t="shared" si="10"/>
        <v>0</v>
      </c>
      <c r="L85" s="26">
        <f t="shared" si="11"/>
        <v>0</v>
      </c>
      <c r="M85" s="26">
        <f t="shared" si="12"/>
        <v>0</v>
      </c>
      <c r="N85" s="27">
        <f t="shared" si="13"/>
        <v>0</v>
      </c>
      <c r="O85" s="27">
        <f t="shared" si="14"/>
        <v>0</v>
      </c>
      <c r="P85" s="27">
        <f t="shared" si="15"/>
        <v>0</v>
      </c>
      <c r="Q85" s="50"/>
      <c r="R85" s="50"/>
      <c r="S85" s="50"/>
      <c r="T85" s="50"/>
      <c r="U85" s="50"/>
      <c r="V85" s="50"/>
      <c r="W85" s="50"/>
      <c r="Y85" s="50"/>
      <c r="Z85" s="50">
        <v>1</v>
      </c>
      <c r="AA85" s="50"/>
      <c r="AB85" s="52"/>
      <c r="AC85" s="50"/>
      <c r="AD85" s="52"/>
      <c r="AE85" s="50"/>
      <c r="AF85" s="50"/>
      <c r="AG85" s="50"/>
      <c r="AH85" s="53"/>
      <c r="AI85" s="50">
        <v>2</v>
      </c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30"/>
      <c r="AY85" s="50"/>
      <c r="AZ85" s="50"/>
      <c r="BA85" s="50"/>
      <c r="BB85" s="50"/>
      <c r="BD85" s="52"/>
      <c r="BE85" s="52">
        <v>2</v>
      </c>
    </row>
    <row r="86" spans="1:57" s="51" customFormat="1" x14ac:dyDescent="0.2">
      <c r="A86" s="29">
        <v>2002</v>
      </c>
      <c r="B86" s="44">
        <v>180</v>
      </c>
      <c r="C86" s="45" t="s">
        <v>151</v>
      </c>
      <c r="D86" s="44" t="s">
        <v>101</v>
      </c>
      <c r="E86" s="46" t="s">
        <v>74</v>
      </c>
      <c r="F86" s="47"/>
      <c r="G86" s="48">
        <v>0.16</v>
      </c>
      <c r="H86" s="49">
        <v>5</v>
      </c>
      <c r="I86" s="18">
        <f t="shared" si="8"/>
        <v>4</v>
      </c>
      <c r="J86" s="25">
        <f t="shared" si="9"/>
        <v>0.8</v>
      </c>
      <c r="K86" s="26">
        <f t="shared" si="10"/>
        <v>2</v>
      </c>
      <c r="L86" s="26">
        <f t="shared" si="11"/>
        <v>1</v>
      </c>
      <c r="M86" s="26">
        <f t="shared" si="12"/>
        <v>0</v>
      </c>
      <c r="N86" s="27">
        <f t="shared" si="13"/>
        <v>0.5</v>
      </c>
      <c r="O86" s="27">
        <f t="shared" si="14"/>
        <v>0.25</v>
      </c>
      <c r="P86" s="27">
        <f t="shared" si="15"/>
        <v>0</v>
      </c>
      <c r="Q86" s="50">
        <v>1</v>
      </c>
      <c r="R86" s="50">
        <v>1</v>
      </c>
      <c r="S86" s="50"/>
      <c r="T86" s="50">
        <v>1</v>
      </c>
      <c r="U86" s="50"/>
      <c r="V86" s="50"/>
      <c r="W86" s="50"/>
      <c r="Y86" s="50"/>
      <c r="Z86" s="50"/>
      <c r="AA86" s="50"/>
      <c r="AB86" s="52"/>
      <c r="AC86" s="50"/>
      <c r="AD86" s="52"/>
      <c r="AE86" s="50"/>
      <c r="AF86" s="50"/>
      <c r="AG86" s="50"/>
      <c r="AH86" s="53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30"/>
      <c r="AY86" s="50"/>
      <c r="AZ86" s="50"/>
      <c r="BA86" s="50"/>
      <c r="BB86" s="50"/>
      <c r="BD86" s="52"/>
      <c r="BE86" s="52">
        <v>1</v>
      </c>
    </row>
    <row r="87" spans="1:57" s="51" customFormat="1" x14ac:dyDescent="0.2">
      <c r="A87" s="29">
        <v>2002</v>
      </c>
      <c r="B87" s="44">
        <v>182</v>
      </c>
      <c r="C87" s="45" t="s">
        <v>152</v>
      </c>
      <c r="D87" s="44" t="s">
        <v>101</v>
      </c>
      <c r="E87" s="54" t="s">
        <v>74</v>
      </c>
      <c r="F87" s="47"/>
      <c r="G87" s="48"/>
      <c r="H87" s="49">
        <v>2</v>
      </c>
      <c r="I87" s="18">
        <f t="shared" si="8"/>
        <v>26</v>
      </c>
      <c r="J87" s="25">
        <f t="shared" si="9"/>
        <v>13</v>
      </c>
      <c r="K87" s="26">
        <f t="shared" si="10"/>
        <v>4</v>
      </c>
      <c r="L87" s="26">
        <f t="shared" si="11"/>
        <v>0</v>
      </c>
      <c r="M87" s="26">
        <f t="shared" si="12"/>
        <v>4</v>
      </c>
      <c r="N87" s="27">
        <f t="shared" si="13"/>
        <v>0.15384615384615385</v>
      </c>
      <c r="O87" s="27">
        <f t="shared" si="14"/>
        <v>0</v>
      </c>
      <c r="P87" s="27">
        <f t="shared" si="15"/>
        <v>0.15384615384615385</v>
      </c>
      <c r="Q87" s="50">
        <v>4</v>
      </c>
      <c r="R87" s="50"/>
      <c r="S87" s="50"/>
      <c r="T87" s="50"/>
      <c r="U87" s="50"/>
      <c r="V87" s="50"/>
      <c r="W87" s="50">
        <v>4</v>
      </c>
      <c r="Y87" s="50"/>
      <c r="Z87" s="50">
        <v>3</v>
      </c>
      <c r="AA87" s="50"/>
      <c r="AB87" s="52"/>
      <c r="AC87" s="50"/>
      <c r="AD87" s="52">
        <v>6</v>
      </c>
      <c r="AE87" s="50">
        <v>1</v>
      </c>
      <c r="AF87" s="50"/>
      <c r="AG87" s="50"/>
      <c r="AH87" s="53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30"/>
      <c r="AY87" s="50"/>
      <c r="AZ87" s="50"/>
      <c r="BA87" s="50"/>
      <c r="BB87" s="50"/>
      <c r="BD87" s="52">
        <v>1</v>
      </c>
      <c r="BE87" s="52">
        <v>7</v>
      </c>
    </row>
    <row r="88" spans="1:57" s="51" customFormat="1" x14ac:dyDescent="0.2">
      <c r="A88" s="29">
        <v>2002</v>
      </c>
      <c r="B88" s="44">
        <v>183</v>
      </c>
      <c r="C88" s="45" t="s">
        <v>153</v>
      </c>
      <c r="D88" s="44" t="s">
        <v>101</v>
      </c>
      <c r="E88" s="54" t="s">
        <v>74</v>
      </c>
      <c r="F88" s="47"/>
      <c r="G88" s="48">
        <v>0.87</v>
      </c>
      <c r="H88" s="49">
        <v>12</v>
      </c>
      <c r="I88" s="18">
        <f t="shared" si="8"/>
        <v>38</v>
      </c>
      <c r="J88" s="25">
        <f t="shared" si="9"/>
        <v>3.1666666666666665</v>
      </c>
      <c r="K88" s="26">
        <f t="shared" si="10"/>
        <v>11</v>
      </c>
      <c r="L88" s="26">
        <f t="shared" si="11"/>
        <v>0</v>
      </c>
      <c r="M88" s="26">
        <f t="shared" si="12"/>
        <v>13</v>
      </c>
      <c r="N88" s="27">
        <f t="shared" si="13"/>
        <v>0.28947368421052633</v>
      </c>
      <c r="O88" s="27">
        <f t="shared" si="14"/>
        <v>0</v>
      </c>
      <c r="P88" s="27">
        <f t="shared" si="15"/>
        <v>0.34210526315789475</v>
      </c>
      <c r="Q88" s="50">
        <v>11</v>
      </c>
      <c r="R88" s="50"/>
      <c r="S88" s="50"/>
      <c r="T88" s="50"/>
      <c r="U88" s="50"/>
      <c r="V88" s="50"/>
      <c r="W88" s="50">
        <v>8</v>
      </c>
      <c r="Y88" s="50"/>
      <c r="Z88" s="50">
        <v>1</v>
      </c>
      <c r="AA88" s="50"/>
      <c r="AB88" s="52"/>
      <c r="AC88" s="50"/>
      <c r="AD88" s="52">
        <v>3</v>
      </c>
      <c r="AE88" s="50"/>
      <c r="AF88" s="50"/>
      <c r="AG88" s="50"/>
      <c r="AH88" s="53">
        <v>5</v>
      </c>
      <c r="AI88" s="50">
        <v>3</v>
      </c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30"/>
      <c r="AY88" s="50"/>
      <c r="AZ88" s="50"/>
      <c r="BA88" s="50"/>
      <c r="BB88" s="50"/>
      <c r="BD88" s="52"/>
      <c r="BE88" s="52">
        <v>7</v>
      </c>
    </row>
    <row r="89" spans="1:57" s="51" customFormat="1" x14ac:dyDescent="0.2">
      <c r="A89" s="29">
        <v>2002</v>
      </c>
      <c r="B89" s="44">
        <v>187</v>
      </c>
      <c r="C89" s="45" t="s">
        <v>154</v>
      </c>
      <c r="D89" s="44" t="s">
        <v>101</v>
      </c>
      <c r="E89" s="46" t="s">
        <v>74</v>
      </c>
      <c r="F89" s="47"/>
      <c r="G89" s="48">
        <v>0.2</v>
      </c>
      <c r="H89" s="49">
        <v>8</v>
      </c>
      <c r="I89" s="18">
        <f t="shared" si="8"/>
        <v>35</v>
      </c>
      <c r="J89" s="25">
        <f t="shared" si="9"/>
        <v>4.375</v>
      </c>
      <c r="K89" s="26">
        <f t="shared" si="10"/>
        <v>12</v>
      </c>
      <c r="L89" s="26">
        <f t="shared" si="11"/>
        <v>0</v>
      </c>
      <c r="M89" s="26">
        <f t="shared" si="12"/>
        <v>0</v>
      </c>
      <c r="N89" s="27">
        <f t="shared" si="13"/>
        <v>0.34285714285714286</v>
      </c>
      <c r="O89" s="27">
        <f t="shared" si="14"/>
        <v>0</v>
      </c>
      <c r="P89" s="27">
        <f t="shared" si="15"/>
        <v>0</v>
      </c>
      <c r="Q89" s="50">
        <v>12</v>
      </c>
      <c r="R89" s="50"/>
      <c r="S89" s="50"/>
      <c r="T89" s="50"/>
      <c r="U89" s="50"/>
      <c r="V89" s="50"/>
      <c r="W89" s="50"/>
      <c r="Y89" s="50"/>
      <c r="Z89" s="50">
        <v>3</v>
      </c>
      <c r="AA89" s="50">
        <v>1</v>
      </c>
      <c r="AB89" s="52"/>
      <c r="AC89" s="50"/>
      <c r="AD89" s="52">
        <v>10</v>
      </c>
      <c r="AE89" s="50"/>
      <c r="AF89" s="50"/>
      <c r="AG89" s="50"/>
      <c r="AH89" s="53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30"/>
      <c r="AY89" s="50"/>
      <c r="AZ89" s="50"/>
      <c r="BA89" s="50"/>
      <c r="BB89" s="50"/>
      <c r="BD89" s="52"/>
      <c r="BE89" s="52">
        <v>9</v>
      </c>
    </row>
    <row r="90" spans="1:57" s="51" customFormat="1" x14ac:dyDescent="0.2">
      <c r="A90" s="29">
        <v>2002</v>
      </c>
      <c r="B90" s="44">
        <v>191</v>
      </c>
      <c r="C90" s="45" t="s">
        <v>155</v>
      </c>
      <c r="D90" s="44" t="s">
        <v>101</v>
      </c>
      <c r="E90" s="46" t="s">
        <v>74</v>
      </c>
      <c r="F90" s="47"/>
      <c r="G90" s="48">
        <v>0.98</v>
      </c>
      <c r="H90" s="49">
        <v>8</v>
      </c>
      <c r="I90" s="18">
        <f t="shared" si="8"/>
        <v>59</v>
      </c>
      <c r="J90" s="25">
        <f t="shared" si="9"/>
        <v>7.375</v>
      </c>
      <c r="K90" s="26">
        <f t="shared" si="10"/>
        <v>20</v>
      </c>
      <c r="L90" s="26">
        <f t="shared" si="11"/>
        <v>1</v>
      </c>
      <c r="M90" s="26">
        <f t="shared" si="12"/>
        <v>1</v>
      </c>
      <c r="N90" s="27">
        <f t="shared" si="13"/>
        <v>0.33898305084745761</v>
      </c>
      <c r="O90" s="27">
        <f t="shared" si="14"/>
        <v>1.6949152542372881E-2</v>
      </c>
      <c r="P90" s="27">
        <f t="shared" si="15"/>
        <v>1.6949152542372881E-2</v>
      </c>
      <c r="Q90" s="50">
        <v>19</v>
      </c>
      <c r="R90" s="50">
        <v>1</v>
      </c>
      <c r="S90" s="50">
        <v>1</v>
      </c>
      <c r="T90" s="50"/>
      <c r="U90" s="50"/>
      <c r="V90" s="50"/>
      <c r="W90" s="50"/>
      <c r="Y90" s="50"/>
      <c r="Z90" s="50">
        <v>1</v>
      </c>
      <c r="AA90" s="50"/>
      <c r="AB90" s="52"/>
      <c r="AC90" s="50"/>
      <c r="AD90" s="52">
        <v>13</v>
      </c>
      <c r="AE90" s="50">
        <v>2</v>
      </c>
      <c r="AF90" s="50"/>
      <c r="AG90" s="50"/>
      <c r="AH90" s="53">
        <v>1</v>
      </c>
      <c r="AI90" s="50">
        <v>9</v>
      </c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30"/>
      <c r="AY90" s="50"/>
      <c r="AZ90" s="50"/>
      <c r="BA90" s="50"/>
      <c r="BB90" s="50"/>
      <c r="BD90" s="52"/>
      <c r="BE90" s="52">
        <v>12</v>
      </c>
    </row>
    <row r="91" spans="1:57" s="51" customFormat="1" x14ac:dyDescent="0.2">
      <c r="A91" s="29">
        <v>2002</v>
      </c>
      <c r="B91" s="44">
        <v>193</v>
      </c>
      <c r="C91" s="45" t="s">
        <v>156</v>
      </c>
      <c r="D91" s="44" t="s">
        <v>101</v>
      </c>
      <c r="E91" s="46" t="s">
        <v>74</v>
      </c>
      <c r="F91" s="47"/>
      <c r="G91" s="48">
        <v>0.08</v>
      </c>
      <c r="H91" s="49">
        <v>5</v>
      </c>
      <c r="I91" s="18">
        <f t="shared" si="8"/>
        <v>89</v>
      </c>
      <c r="J91" s="25">
        <f t="shared" si="9"/>
        <v>17.8</v>
      </c>
      <c r="K91" s="26">
        <f t="shared" si="10"/>
        <v>32</v>
      </c>
      <c r="L91" s="26">
        <f t="shared" si="11"/>
        <v>3</v>
      </c>
      <c r="M91" s="26">
        <f t="shared" si="12"/>
        <v>3</v>
      </c>
      <c r="N91" s="27">
        <f t="shared" si="13"/>
        <v>0.3595505617977528</v>
      </c>
      <c r="O91" s="27">
        <f t="shared" si="14"/>
        <v>3.3707865168539325E-2</v>
      </c>
      <c r="P91" s="27">
        <f t="shared" si="15"/>
        <v>3.3707865168539325E-2</v>
      </c>
      <c r="Q91" s="50">
        <v>6</v>
      </c>
      <c r="R91" s="50">
        <v>26</v>
      </c>
      <c r="S91" s="50">
        <v>3</v>
      </c>
      <c r="T91" s="50"/>
      <c r="U91" s="50"/>
      <c r="V91" s="50"/>
      <c r="W91" s="50"/>
      <c r="Y91" s="50"/>
      <c r="Z91" s="50">
        <v>7</v>
      </c>
      <c r="AA91" s="50">
        <v>19</v>
      </c>
      <c r="AB91" s="52"/>
      <c r="AC91" s="50"/>
      <c r="AD91" s="52">
        <v>16</v>
      </c>
      <c r="AE91" s="50">
        <v>1</v>
      </c>
      <c r="AF91" s="50"/>
      <c r="AG91" s="50"/>
      <c r="AH91" s="53">
        <v>3</v>
      </c>
      <c r="AI91" s="50">
        <v>1</v>
      </c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30"/>
      <c r="AY91" s="50"/>
      <c r="AZ91" s="50"/>
      <c r="BA91" s="50"/>
      <c r="BB91" s="50"/>
      <c r="BD91" s="52"/>
      <c r="BE91" s="52">
        <v>7</v>
      </c>
    </row>
    <row r="92" spans="1:57" s="51" customFormat="1" x14ac:dyDescent="0.2">
      <c r="A92" s="29">
        <v>2002</v>
      </c>
      <c r="B92" s="44">
        <v>194</v>
      </c>
      <c r="C92" s="45" t="s">
        <v>157</v>
      </c>
      <c r="D92" s="44" t="s">
        <v>101</v>
      </c>
      <c r="E92" s="46" t="s">
        <v>74</v>
      </c>
      <c r="F92" s="47"/>
      <c r="G92" s="48">
        <v>0.3</v>
      </c>
      <c r="H92" s="49">
        <v>8</v>
      </c>
      <c r="I92" s="18">
        <f t="shared" si="8"/>
        <v>63</v>
      </c>
      <c r="J92" s="25">
        <f t="shared" si="9"/>
        <v>7.875</v>
      </c>
      <c r="K92" s="26">
        <f t="shared" si="10"/>
        <v>7</v>
      </c>
      <c r="L92" s="26">
        <f t="shared" si="11"/>
        <v>1</v>
      </c>
      <c r="M92" s="26">
        <f t="shared" si="12"/>
        <v>26</v>
      </c>
      <c r="N92" s="27">
        <f t="shared" si="13"/>
        <v>0.1111111111111111</v>
      </c>
      <c r="O92" s="27">
        <f t="shared" si="14"/>
        <v>1.5873015873015872E-2</v>
      </c>
      <c r="P92" s="27">
        <f t="shared" si="15"/>
        <v>0.41269841269841268</v>
      </c>
      <c r="Q92" s="50">
        <v>7</v>
      </c>
      <c r="R92" s="50"/>
      <c r="S92" s="50"/>
      <c r="T92" s="50">
        <v>1</v>
      </c>
      <c r="U92" s="50"/>
      <c r="V92" s="50"/>
      <c r="W92" s="50">
        <v>24</v>
      </c>
      <c r="Y92" s="50"/>
      <c r="Z92" s="50">
        <v>5</v>
      </c>
      <c r="AA92" s="50">
        <v>4</v>
      </c>
      <c r="AB92" s="52"/>
      <c r="AC92" s="50"/>
      <c r="AD92" s="52">
        <v>4</v>
      </c>
      <c r="AE92" s="50">
        <v>1</v>
      </c>
      <c r="AF92" s="50"/>
      <c r="AG92" s="50"/>
      <c r="AH92" s="53">
        <v>2</v>
      </c>
      <c r="AI92" s="50">
        <v>2</v>
      </c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30"/>
      <c r="AY92" s="50"/>
      <c r="AZ92" s="50"/>
      <c r="BA92" s="50"/>
      <c r="BB92" s="50">
        <v>1</v>
      </c>
      <c r="BD92" s="52"/>
      <c r="BE92" s="52">
        <v>12</v>
      </c>
    </row>
    <row r="93" spans="1:57" s="51" customFormat="1" x14ac:dyDescent="0.2">
      <c r="A93" s="29">
        <v>2002</v>
      </c>
      <c r="B93" s="44">
        <v>212</v>
      </c>
      <c r="C93" s="45" t="s">
        <v>158</v>
      </c>
      <c r="D93" s="44" t="s">
        <v>101</v>
      </c>
      <c r="E93" s="46" t="s">
        <v>74</v>
      </c>
      <c r="F93" s="47"/>
      <c r="G93" s="48">
        <v>0.3</v>
      </c>
      <c r="H93" s="49">
        <v>10</v>
      </c>
      <c r="I93" s="18">
        <f t="shared" si="8"/>
        <v>244</v>
      </c>
      <c r="J93" s="25">
        <f t="shared" si="9"/>
        <v>24.4</v>
      </c>
      <c r="K93" s="26">
        <f t="shared" si="10"/>
        <v>110</v>
      </c>
      <c r="L93" s="26">
        <f t="shared" si="11"/>
        <v>0</v>
      </c>
      <c r="M93" s="26">
        <f t="shared" si="12"/>
        <v>0</v>
      </c>
      <c r="N93" s="27">
        <f t="shared" si="13"/>
        <v>0.45081967213114754</v>
      </c>
      <c r="O93" s="27">
        <f t="shared" si="14"/>
        <v>0</v>
      </c>
      <c r="P93" s="27">
        <f t="shared" si="15"/>
        <v>0</v>
      </c>
      <c r="Q93" s="50">
        <v>110</v>
      </c>
      <c r="R93" s="50"/>
      <c r="S93" s="50"/>
      <c r="T93" s="50"/>
      <c r="U93" s="50"/>
      <c r="V93" s="50"/>
      <c r="W93" s="50"/>
      <c r="Y93" s="50"/>
      <c r="Z93" s="50">
        <v>27</v>
      </c>
      <c r="AA93" s="50">
        <v>5</v>
      </c>
      <c r="AB93" s="52"/>
      <c r="AC93" s="50"/>
      <c r="AD93" s="52">
        <v>58</v>
      </c>
      <c r="AE93" s="50"/>
      <c r="AF93" s="50"/>
      <c r="AG93" s="50"/>
      <c r="AH93" s="53"/>
      <c r="AI93" s="50">
        <v>9</v>
      </c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30"/>
      <c r="AY93" s="50"/>
      <c r="AZ93" s="50"/>
      <c r="BA93" s="50"/>
      <c r="BB93" s="50"/>
      <c r="BD93" s="52"/>
      <c r="BE93" s="52">
        <v>35</v>
      </c>
    </row>
    <row r="94" spans="1:57" s="51" customFormat="1" x14ac:dyDescent="0.2">
      <c r="A94" s="29">
        <v>2002</v>
      </c>
      <c r="B94" s="44">
        <v>214</v>
      </c>
      <c r="C94" s="45" t="s">
        <v>159</v>
      </c>
      <c r="D94" s="44" t="s">
        <v>101</v>
      </c>
      <c r="E94" s="46" t="s">
        <v>74</v>
      </c>
      <c r="F94" s="47"/>
      <c r="G94" s="48">
        <v>0.18</v>
      </c>
      <c r="H94" s="49">
        <v>3</v>
      </c>
      <c r="I94" s="18">
        <f t="shared" si="8"/>
        <v>8</v>
      </c>
      <c r="J94" s="25">
        <f t="shared" si="9"/>
        <v>2.6666666666666665</v>
      </c>
      <c r="K94" s="26">
        <f t="shared" si="10"/>
        <v>0</v>
      </c>
      <c r="L94" s="26">
        <f t="shared" si="11"/>
        <v>0</v>
      </c>
      <c r="M94" s="26">
        <f t="shared" si="12"/>
        <v>2</v>
      </c>
      <c r="N94" s="27">
        <f t="shared" si="13"/>
        <v>0</v>
      </c>
      <c r="O94" s="27">
        <f t="shared" si="14"/>
        <v>0</v>
      </c>
      <c r="P94" s="27">
        <f t="shared" si="15"/>
        <v>0.25</v>
      </c>
      <c r="Q94" s="50"/>
      <c r="R94" s="50"/>
      <c r="S94" s="50"/>
      <c r="T94" s="50"/>
      <c r="U94" s="50"/>
      <c r="V94" s="50"/>
      <c r="W94" s="50">
        <v>2</v>
      </c>
      <c r="Y94" s="50"/>
      <c r="Z94" s="50">
        <v>1</v>
      </c>
      <c r="AA94" s="50"/>
      <c r="AB94" s="52"/>
      <c r="AC94" s="50"/>
      <c r="AD94" s="52">
        <v>1</v>
      </c>
      <c r="AE94" s="50"/>
      <c r="AF94" s="50"/>
      <c r="AG94" s="50"/>
      <c r="AH94" s="53"/>
      <c r="AI94" s="50">
        <v>1</v>
      </c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30"/>
      <c r="AY94" s="50"/>
      <c r="AZ94" s="50"/>
      <c r="BA94" s="50"/>
      <c r="BB94" s="50"/>
      <c r="BD94" s="52"/>
      <c r="BE94" s="52">
        <v>3</v>
      </c>
    </row>
    <row r="95" spans="1:57" s="51" customFormat="1" x14ac:dyDescent="0.2">
      <c r="A95" s="29">
        <v>2002</v>
      </c>
      <c r="B95" s="44">
        <v>218</v>
      </c>
      <c r="C95" s="45" t="s">
        <v>160</v>
      </c>
      <c r="D95" s="44" t="s">
        <v>101</v>
      </c>
      <c r="E95" s="46" t="s">
        <v>74</v>
      </c>
      <c r="F95" s="47"/>
      <c r="G95" s="48">
        <v>0.23</v>
      </c>
      <c r="H95" s="49">
        <v>7</v>
      </c>
      <c r="I95" s="18">
        <f t="shared" si="8"/>
        <v>49</v>
      </c>
      <c r="J95" s="25">
        <f t="shared" si="9"/>
        <v>7</v>
      </c>
      <c r="K95" s="26">
        <f t="shared" si="10"/>
        <v>7</v>
      </c>
      <c r="L95" s="26">
        <f t="shared" si="11"/>
        <v>0</v>
      </c>
      <c r="M95" s="26">
        <f t="shared" si="12"/>
        <v>1</v>
      </c>
      <c r="N95" s="27">
        <f t="shared" si="13"/>
        <v>0.14285714285714285</v>
      </c>
      <c r="O95" s="27">
        <f t="shared" si="14"/>
        <v>0</v>
      </c>
      <c r="P95" s="27">
        <f t="shared" si="15"/>
        <v>2.0408163265306121E-2</v>
      </c>
      <c r="Q95" s="50">
        <v>7</v>
      </c>
      <c r="R95" s="50"/>
      <c r="S95" s="50"/>
      <c r="T95" s="50"/>
      <c r="U95" s="50"/>
      <c r="V95" s="50"/>
      <c r="W95" s="50"/>
      <c r="Y95" s="50"/>
      <c r="Z95" s="50">
        <v>16</v>
      </c>
      <c r="AA95" s="50">
        <v>7</v>
      </c>
      <c r="AB95" s="52"/>
      <c r="AC95" s="50"/>
      <c r="AD95" s="52">
        <v>17</v>
      </c>
      <c r="AE95" s="50"/>
      <c r="AF95" s="50"/>
      <c r="AG95" s="50"/>
      <c r="AH95" s="53">
        <v>1</v>
      </c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30"/>
      <c r="AY95" s="50"/>
      <c r="AZ95" s="50"/>
      <c r="BA95" s="50"/>
      <c r="BB95" s="50"/>
      <c r="BD95" s="52"/>
      <c r="BE95" s="52">
        <v>1</v>
      </c>
    </row>
    <row r="96" spans="1:57" s="51" customFormat="1" x14ac:dyDescent="0.2">
      <c r="A96" s="29">
        <v>2002</v>
      </c>
      <c r="B96" s="44">
        <v>226</v>
      </c>
      <c r="C96" s="45" t="s">
        <v>161</v>
      </c>
      <c r="D96" s="44" t="s">
        <v>101</v>
      </c>
      <c r="E96" s="46" t="s">
        <v>74</v>
      </c>
      <c r="F96" s="47"/>
      <c r="G96" s="48">
        <v>0.5</v>
      </c>
      <c r="H96" s="49">
        <v>9</v>
      </c>
      <c r="I96" s="18">
        <f t="shared" si="8"/>
        <v>51</v>
      </c>
      <c r="J96" s="25">
        <f t="shared" si="9"/>
        <v>5.666666666666667</v>
      </c>
      <c r="K96" s="26">
        <f t="shared" si="10"/>
        <v>7</v>
      </c>
      <c r="L96" s="26">
        <f t="shared" si="11"/>
        <v>0</v>
      </c>
      <c r="M96" s="26">
        <f t="shared" si="12"/>
        <v>4</v>
      </c>
      <c r="N96" s="27">
        <f t="shared" si="13"/>
        <v>0.13725490196078433</v>
      </c>
      <c r="O96" s="27">
        <f t="shared" si="14"/>
        <v>0</v>
      </c>
      <c r="P96" s="27">
        <f t="shared" si="15"/>
        <v>7.8431372549019607E-2</v>
      </c>
      <c r="Q96" s="50">
        <v>1</v>
      </c>
      <c r="R96" s="50">
        <v>6</v>
      </c>
      <c r="S96" s="50"/>
      <c r="T96" s="50"/>
      <c r="U96" s="50"/>
      <c r="V96" s="50"/>
      <c r="W96" s="50"/>
      <c r="Y96" s="50"/>
      <c r="Z96" s="50"/>
      <c r="AA96" s="50">
        <v>2</v>
      </c>
      <c r="AB96" s="52"/>
      <c r="AC96" s="50"/>
      <c r="AD96" s="52">
        <v>10</v>
      </c>
      <c r="AE96" s="50">
        <v>1</v>
      </c>
      <c r="AF96" s="50"/>
      <c r="AG96" s="50"/>
      <c r="AH96" s="53">
        <v>4</v>
      </c>
      <c r="AI96" s="50">
        <v>18</v>
      </c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>
        <v>1</v>
      </c>
      <c r="AX96" s="30"/>
      <c r="AY96" s="50"/>
      <c r="AZ96" s="50"/>
      <c r="BA96" s="50"/>
      <c r="BB96" s="50"/>
      <c r="BD96" s="52"/>
      <c r="BE96" s="52">
        <v>8</v>
      </c>
    </row>
    <row r="97" spans="1:57" s="51" customFormat="1" x14ac:dyDescent="0.2">
      <c r="A97" s="29">
        <v>2002</v>
      </c>
      <c r="B97" s="44">
        <v>234</v>
      </c>
      <c r="C97" s="45" t="s">
        <v>162</v>
      </c>
      <c r="D97" s="44" t="s">
        <v>101</v>
      </c>
      <c r="E97" s="46" t="s">
        <v>74</v>
      </c>
      <c r="F97" s="47"/>
      <c r="G97" s="48">
        <v>0.68</v>
      </c>
      <c r="H97" s="49">
        <v>3</v>
      </c>
      <c r="I97" s="18">
        <f t="shared" si="8"/>
        <v>51</v>
      </c>
      <c r="J97" s="25">
        <f t="shared" si="9"/>
        <v>17</v>
      </c>
      <c r="K97" s="26">
        <f t="shared" si="10"/>
        <v>30</v>
      </c>
      <c r="L97" s="26">
        <f t="shared" si="11"/>
        <v>0</v>
      </c>
      <c r="M97" s="26">
        <f t="shared" si="12"/>
        <v>7</v>
      </c>
      <c r="N97" s="27">
        <f t="shared" si="13"/>
        <v>0.58823529411764708</v>
      </c>
      <c r="O97" s="27">
        <f t="shared" si="14"/>
        <v>0</v>
      </c>
      <c r="P97" s="27">
        <f t="shared" si="15"/>
        <v>0.13725490196078433</v>
      </c>
      <c r="Q97" s="50">
        <v>12</v>
      </c>
      <c r="R97" s="50">
        <v>18</v>
      </c>
      <c r="S97" s="50"/>
      <c r="T97" s="50"/>
      <c r="U97" s="50"/>
      <c r="V97" s="50"/>
      <c r="W97" s="50">
        <v>7</v>
      </c>
      <c r="Y97" s="50"/>
      <c r="Z97" s="50">
        <v>4</v>
      </c>
      <c r="AA97" s="50"/>
      <c r="AB97" s="52"/>
      <c r="AC97" s="50"/>
      <c r="AD97" s="52">
        <v>9</v>
      </c>
      <c r="AE97" s="50">
        <v>1</v>
      </c>
      <c r="AF97" s="50"/>
      <c r="AG97" s="50"/>
      <c r="AH97" s="53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30"/>
      <c r="AY97" s="50"/>
      <c r="AZ97" s="50"/>
      <c r="BA97" s="50"/>
      <c r="BB97" s="50"/>
      <c r="BD97" s="52"/>
      <c r="BE97" s="52"/>
    </row>
    <row r="98" spans="1:57" s="51" customFormat="1" x14ac:dyDescent="0.2">
      <c r="A98" s="29">
        <v>2002</v>
      </c>
      <c r="B98" s="44">
        <v>236</v>
      </c>
      <c r="C98" s="45" t="s">
        <v>163</v>
      </c>
      <c r="D98" s="44" t="s">
        <v>101</v>
      </c>
      <c r="E98" s="46" t="s">
        <v>74</v>
      </c>
      <c r="F98" s="47"/>
      <c r="G98" s="48">
        <v>0.24</v>
      </c>
      <c r="H98" s="49">
        <v>4</v>
      </c>
      <c r="I98" s="18">
        <f t="shared" ref="I98:I127" si="16">SUM(Q98:BE98)</f>
        <v>45</v>
      </c>
      <c r="J98" s="25">
        <f t="shared" si="9"/>
        <v>11.25</v>
      </c>
      <c r="K98" s="26">
        <f t="shared" si="10"/>
        <v>8</v>
      </c>
      <c r="L98" s="26">
        <f t="shared" si="11"/>
        <v>1</v>
      </c>
      <c r="M98" s="26">
        <f t="shared" si="12"/>
        <v>2</v>
      </c>
      <c r="N98" s="27">
        <f t="shared" si="13"/>
        <v>0.17777777777777778</v>
      </c>
      <c r="O98" s="27">
        <f t="shared" si="14"/>
        <v>2.2222222222222223E-2</v>
      </c>
      <c r="P98" s="27">
        <f t="shared" si="15"/>
        <v>4.4444444444444446E-2</v>
      </c>
      <c r="Q98" s="50">
        <v>8</v>
      </c>
      <c r="R98" s="50"/>
      <c r="S98" s="50"/>
      <c r="T98" s="50">
        <v>1</v>
      </c>
      <c r="U98" s="50"/>
      <c r="V98" s="50"/>
      <c r="W98" s="50"/>
      <c r="Y98" s="50"/>
      <c r="Z98" s="50">
        <v>6</v>
      </c>
      <c r="AA98" s="50"/>
      <c r="AB98" s="52"/>
      <c r="AC98" s="50"/>
      <c r="AD98" s="52">
        <v>20</v>
      </c>
      <c r="AE98" s="50"/>
      <c r="AF98" s="50"/>
      <c r="AG98" s="50"/>
      <c r="AH98" s="53">
        <v>2</v>
      </c>
      <c r="AI98" s="50">
        <v>8</v>
      </c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30"/>
      <c r="AY98" s="50"/>
      <c r="AZ98" s="50"/>
      <c r="BA98" s="50"/>
      <c r="BB98" s="50"/>
      <c r="BD98" s="52"/>
      <c r="BE98" s="52"/>
    </row>
    <row r="99" spans="1:57" s="51" customFormat="1" x14ac:dyDescent="0.2">
      <c r="A99" s="29">
        <v>2002</v>
      </c>
      <c r="B99" s="44">
        <v>237</v>
      </c>
      <c r="C99" s="45" t="s">
        <v>164</v>
      </c>
      <c r="D99" s="44" t="s">
        <v>101</v>
      </c>
      <c r="E99" s="46" t="s">
        <v>74</v>
      </c>
      <c r="F99" s="47"/>
      <c r="G99" s="48">
        <v>0.75</v>
      </c>
      <c r="H99" s="49">
        <v>7</v>
      </c>
      <c r="I99" s="18">
        <f t="shared" si="16"/>
        <v>14</v>
      </c>
      <c r="J99" s="25">
        <f t="shared" si="9"/>
        <v>2</v>
      </c>
      <c r="K99" s="26">
        <f t="shared" si="10"/>
        <v>6</v>
      </c>
      <c r="L99" s="26">
        <f t="shared" si="11"/>
        <v>0</v>
      </c>
      <c r="M99" s="26">
        <f t="shared" si="12"/>
        <v>5</v>
      </c>
      <c r="N99" s="27">
        <f t="shared" si="13"/>
        <v>0.42857142857142855</v>
      </c>
      <c r="O99" s="27">
        <f t="shared" si="14"/>
        <v>0</v>
      </c>
      <c r="P99" s="27">
        <f t="shared" si="15"/>
        <v>0.35714285714285715</v>
      </c>
      <c r="Q99" s="50">
        <v>6</v>
      </c>
      <c r="R99" s="50"/>
      <c r="S99" s="50"/>
      <c r="T99" s="50"/>
      <c r="U99" s="50"/>
      <c r="V99" s="50"/>
      <c r="W99" s="50"/>
      <c r="Y99" s="50"/>
      <c r="Z99" s="50">
        <v>3</v>
      </c>
      <c r="AA99" s="50"/>
      <c r="AB99" s="52"/>
      <c r="AC99" s="50"/>
      <c r="AD99" s="52"/>
      <c r="AE99" s="50"/>
      <c r="AF99" s="50"/>
      <c r="AG99" s="50"/>
      <c r="AH99" s="53">
        <v>5</v>
      </c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30"/>
      <c r="AY99" s="50"/>
      <c r="AZ99" s="50"/>
      <c r="BA99" s="50"/>
      <c r="BB99" s="50"/>
      <c r="BD99" s="52"/>
      <c r="BE99" s="52"/>
    </row>
    <row r="100" spans="1:57" s="51" customFormat="1" x14ac:dyDescent="0.2">
      <c r="A100" s="29">
        <v>2002</v>
      </c>
      <c r="B100" s="44">
        <v>238</v>
      </c>
      <c r="C100" s="45" t="s">
        <v>165</v>
      </c>
      <c r="D100" s="44" t="s">
        <v>101</v>
      </c>
      <c r="E100" s="46" t="s">
        <v>74</v>
      </c>
      <c r="F100" s="47"/>
      <c r="G100" s="48">
        <v>0.12</v>
      </c>
      <c r="H100" s="49">
        <v>8</v>
      </c>
      <c r="I100" s="18">
        <f t="shared" si="16"/>
        <v>79</v>
      </c>
      <c r="J100" s="25">
        <f t="shared" si="9"/>
        <v>9.875</v>
      </c>
      <c r="K100" s="26">
        <f t="shared" si="10"/>
        <v>11</v>
      </c>
      <c r="L100" s="26">
        <f t="shared" si="11"/>
        <v>3</v>
      </c>
      <c r="M100" s="26">
        <f t="shared" si="12"/>
        <v>1</v>
      </c>
      <c r="N100" s="27">
        <f t="shared" si="13"/>
        <v>0.13924050632911392</v>
      </c>
      <c r="O100" s="27">
        <f t="shared" si="14"/>
        <v>3.7974683544303799E-2</v>
      </c>
      <c r="P100" s="27">
        <f t="shared" si="15"/>
        <v>1.2658227848101266E-2</v>
      </c>
      <c r="Q100" s="50">
        <v>11</v>
      </c>
      <c r="R100" s="50"/>
      <c r="S100" s="50"/>
      <c r="T100" s="50">
        <v>3</v>
      </c>
      <c r="U100" s="50"/>
      <c r="V100" s="50"/>
      <c r="W100" s="50"/>
      <c r="Y100" s="50"/>
      <c r="Z100" s="50">
        <v>6</v>
      </c>
      <c r="AA100" s="50">
        <v>4</v>
      </c>
      <c r="AB100" s="52"/>
      <c r="AC100" s="50">
        <v>2</v>
      </c>
      <c r="AD100" s="52">
        <v>7</v>
      </c>
      <c r="AE100" s="50"/>
      <c r="AF100" s="50"/>
      <c r="AG100" s="50"/>
      <c r="AH100" s="53">
        <v>1</v>
      </c>
      <c r="AI100" s="50">
        <v>44</v>
      </c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30"/>
      <c r="AY100" s="50"/>
      <c r="AZ100" s="50"/>
      <c r="BA100" s="50"/>
      <c r="BB100" s="50"/>
      <c r="BD100" s="52"/>
      <c r="BE100" s="52">
        <v>1</v>
      </c>
    </row>
    <row r="101" spans="1:57" s="51" customFormat="1" x14ac:dyDescent="0.2">
      <c r="A101" s="29">
        <v>2002</v>
      </c>
      <c r="B101" s="44">
        <v>240</v>
      </c>
      <c r="C101" s="45" t="s">
        <v>166</v>
      </c>
      <c r="D101" s="44" t="s">
        <v>101</v>
      </c>
      <c r="E101" s="46" t="s">
        <v>74</v>
      </c>
      <c r="F101" s="47"/>
      <c r="G101" s="48">
        <v>0.05</v>
      </c>
      <c r="H101" s="49">
        <v>8</v>
      </c>
      <c r="I101" s="18">
        <f t="shared" si="16"/>
        <v>112</v>
      </c>
      <c r="J101" s="25">
        <f t="shared" si="9"/>
        <v>14</v>
      </c>
      <c r="K101" s="26">
        <f t="shared" si="10"/>
        <v>38</v>
      </c>
      <c r="L101" s="26">
        <f t="shared" si="11"/>
        <v>0</v>
      </c>
      <c r="M101" s="26">
        <f t="shared" si="12"/>
        <v>5</v>
      </c>
      <c r="N101" s="27">
        <f t="shared" si="13"/>
        <v>0.3392857142857143</v>
      </c>
      <c r="O101" s="27">
        <f t="shared" si="14"/>
        <v>0</v>
      </c>
      <c r="P101" s="27">
        <f t="shared" si="15"/>
        <v>4.4642857142857144E-2</v>
      </c>
      <c r="Q101" s="50">
        <v>38</v>
      </c>
      <c r="R101" s="50"/>
      <c r="S101" s="50"/>
      <c r="T101" s="50"/>
      <c r="U101" s="50"/>
      <c r="V101" s="50"/>
      <c r="W101" s="50"/>
      <c r="Y101" s="50"/>
      <c r="Z101" s="50">
        <v>5</v>
      </c>
      <c r="AA101" s="50">
        <v>3</v>
      </c>
      <c r="AB101" s="52"/>
      <c r="AC101" s="50"/>
      <c r="AD101" s="52">
        <v>19</v>
      </c>
      <c r="AE101" s="50">
        <v>1</v>
      </c>
      <c r="AF101" s="50"/>
      <c r="AG101" s="50"/>
      <c r="AH101" s="53">
        <v>5</v>
      </c>
      <c r="AI101" s="50">
        <v>23</v>
      </c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30"/>
      <c r="AY101" s="50"/>
      <c r="AZ101" s="50"/>
      <c r="BA101" s="50"/>
      <c r="BB101" s="50"/>
      <c r="BD101" s="52"/>
      <c r="BE101" s="52">
        <v>18</v>
      </c>
    </row>
    <row r="102" spans="1:57" s="51" customFormat="1" x14ac:dyDescent="0.2">
      <c r="A102" s="29">
        <v>2002</v>
      </c>
      <c r="B102" s="44">
        <v>241</v>
      </c>
      <c r="C102" s="45" t="s">
        <v>167</v>
      </c>
      <c r="D102" s="44" t="s">
        <v>101</v>
      </c>
      <c r="E102" s="46" t="s">
        <v>74</v>
      </c>
      <c r="F102" s="47"/>
      <c r="G102" s="48"/>
      <c r="H102" s="49">
        <v>6</v>
      </c>
      <c r="I102" s="18">
        <f t="shared" si="16"/>
        <v>8</v>
      </c>
      <c r="J102" s="25">
        <f t="shared" si="9"/>
        <v>1.3333333333333333</v>
      </c>
      <c r="K102" s="26">
        <f t="shared" si="10"/>
        <v>1</v>
      </c>
      <c r="L102" s="26">
        <f t="shared" si="11"/>
        <v>0</v>
      </c>
      <c r="M102" s="26">
        <f t="shared" si="12"/>
        <v>0</v>
      </c>
      <c r="N102" s="27">
        <f t="shared" si="13"/>
        <v>0.125</v>
      </c>
      <c r="O102" s="27">
        <f t="shared" si="14"/>
        <v>0</v>
      </c>
      <c r="P102" s="27">
        <f t="shared" si="15"/>
        <v>0</v>
      </c>
      <c r="Q102" s="50">
        <v>1</v>
      </c>
      <c r="R102" s="50"/>
      <c r="S102" s="50"/>
      <c r="T102" s="50"/>
      <c r="U102" s="50"/>
      <c r="V102" s="50"/>
      <c r="W102" s="50"/>
      <c r="Y102" s="50"/>
      <c r="Z102" s="50">
        <v>2</v>
      </c>
      <c r="AA102" s="50"/>
      <c r="AB102" s="52"/>
      <c r="AC102" s="50"/>
      <c r="AD102" s="52">
        <v>5</v>
      </c>
      <c r="AE102" s="50"/>
      <c r="AF102" s="50"/>
      <c r="AG102" s="50"/>
      <c r="AH102" s="53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30"/>
      <c r="AY102" s="50"/>
      <c r="AZ102" s="50"/>
      <c r="BA102" s="50"/>
      <c r="BB102" s="50"/>
      <c r="BD102" s="52"/>
      <c r="BE102" s="52"/>
    </row>
    <row r="103" spans="1:57" s="51" customFormat="1" x14ac:dyDescent="0.2">
      <c r="A103" s="29">
        <v>2002</v>
      </c>
      <c r="B103" s="44">
        <v>247</v>
      </c>
      <c r="C103" s="45" t="s">
        <v>168</v>
      </c>
      <c r="D103" s="44" t="s">
        <v>101</v>
      </c>
      <c r="E103" s="46" t="s">
        <v>74</v>
      </c>
      <c r="F103" s="47"/>
      <c r="G103" s="48">
        <v>1.22</v>
      </c>
      <c r="H103" s="49">
        <v>6</v>
      </c>
      <c r="I103" s="18">
        <f t="shared" si="16"/>
        <v>18</v>
      </c>
      <c r="J103" s="25">
        <f t="shared" si="9"/>
        <v>3</v>
      </c>
      <c r="K103" s="26">
        <f t="shared" si="10"/>
        <v>3</v>
      </c>
      <c r="L103" s="26">
        <f t="shared" si="11"/>
        <v>3</v>
      </c>
      <c r="M103" s="26">
        <f t="shared" si="12"/>
        <v>3</v>
      </c>
      <c r="N103" s="27">
        <f t="shared" si="13"/>
        <v>0.16666666666666666</v>
      </c>
      <c r="O103" s="27">
        <f t="shared" si="14"/>
        <v>0.16666666666666666</v>
      </c>
      <c r="P103" s="27">
        <f t="shared" si="15"/>
        <v>0.16666666666666666</v>
      </c>
      <c r="Q103" s="50">
        <v>3</v>
      </c>
      <c r="R103" s="50"/>
      <c r="S103" s="50"/>
      <c r="T103" s="50">
        <v>3</v>
      </c>
      <c r="U103" s="50"/>
      <c r="V103" s="50"/>
      <c r="W103" s="50"/>
      <c r="Y103" s="50"/>
      <c r="Z103" s="50">
        <v>4</v>
      </c>
      <c r="AA103" s="50">
        <v>1</v>
      </c>
      <c r="AB103" s="52"/>
      <c r="AC103" s="50"/>
      <c r="AD103" s="52">
        <v>1</v>
      </c>
      <c r="AE103" s="50"/>
      <c r="AF103" s="50"/>
      <c r="AG103" s="50"/>
      <c r="AH103" s="53">
        <v>3</v>
      </c>
      <c r="AI103" s="50">
        <v>2</v>
      </c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30"/>
      <c r="AY103" s="50"/>
      <c r="AZ103" s="50"/>
      <c r="BA103" s="50"/>
      <c r="BB103" s="50">
        <v>1</v>
      </c>
      <c r="BD103" s="52"/>
      <c r="BE103" s="52"/>
    </row>
    <row r="104" spans="1:57" s="51" customFormat="1" x14ac:dyDescent="0.2">
      <c r="A104" s="29">
        <v>2002</v>
      </c>
      <c r="B104" s="44">
        <v>252</v>
      </c>
      <c r="C104" s="45" t="s">
        <v>169</v>
      </c>
      <c r="D104" s="44" t="s">
        <v>101</v>
      </c>
      <c r="E104" s="46" t="s">
        <v>74</v>
      </c>
      <c r="F104" s="47"/>
      <c r="G104" s="48">
        <v>0.6</v>
      </c>
      <c r="H104" s="49">
        <v>5</v>
      </c>
      <c r="I104" s="18">
        <f t="shared" si="16"/>
        <v>32</v>
      </c>
      <c r="J104" s="25">
        <f t="shared" si="9"/>
        <v>6.4</v>
      </c>
      <c r="K104" s="26">
        <f t="shared" si="10"/>
        <v>10</v>
      </c>
      <c r="L104" s="26">
        <f t="shared" si="11"/>
        <v>1</v>
      </c>
      <c r="M104" s="26">
        <f t="shared" si="12"/>
        <v>0</v>
      </c>
      <c r="N104" s="27">
        <f t="shared" si="13"/>
        <v>0.3125</v>
      </c>
      <c r="O104" s="27">
        <f t="shared" si="14"/>
        <v>3.125E-2</v>
      </c>
      <c r="P104" s="27">
        <f t="shared" si="15"/>
        <v>0</v>
      </c>
      <c r="Q104" s="50">
        <v>10</v>
      </c>
      <c r="R104" s="50"/>
      <c r="S104" s="50"/>
      <c r="T104" s="50">
        <v>1</v>
      </c>
      <c r="U104" s="50"/>
      <c r="V104" s="50"/>
      <c r="W104" s="50"/>
      <c r="Y104" s="50"/>
      <c r="Z104" s="50"/>
      <c r="AA104" s="50">
        <v>1</v>
      </c>
      <c r="AB104" s="52"/>
      <c r="AC104" s="50"/>
      <c r="AD104" s="52">
        <v>12</v>
      </c>
      <c r="AE104" s="50">
        <v>1</v>
      </c>
      <c r="AF104" s="50"/>
      <c r="AG104" s="50"/>
      <c r="AH104" s="53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>
        <v>1</v>
      </c>
      <c r="AX104" s="30"/>
      <c r="AY104" s="50"/>
      <c r="AZ104" s="50"/>
      <c r="BA104" s="50"/>
      <c r="BB104" s="50"/>
      <c r="BD104" s="52"/>
      <c r="BE104" s="52">
        <v>6</v>
      </c>
    </row>
    <row r="105" spans="1:57" s="51" customFormat="1" x14ac:dyDescent="0.2">
      <c r="A105" s="29">
        <v>2002</v>
      </c>
      <c r="B105" s="44">
        <v>253</v>
      </c>
      <c r="C105" s="45" t="s">
        <v>170</v>
      </c>
      <c r="D105" s="44" t="s">
        <v>101</v>
      </c>
      <c r="E105" s="46" t="s">
        <v>74</v>
      </c>
      <c r="F105" s="47"/>
      <c r="G105" s="48">
        <v>7.0000000000000007E-2</v>
      </c>
      <c r="H105" s="49">
        <v>5</v>
      </c>
      <c r="I105" s="18">
        <f t="shared" si="16"/>
        <v>13</v>
      </c>
      <c r="J105" s="25">
        <f t="shared" si="9"/>
        <v>2.6</v>
      </c>
      <c r="K105" s="26">
        <f t="shared" si="10"/>
        <v>3</v>
      </c>
      <c r="L105" s="26">
        <f t="shared" si="11"/>
        <v>0</v>
      </c>
      <c r="M105" s="26">
        <f t="shared" si="12"/>
        <v>0</v>
      </c>
      <c r="N105" s="27">
        <f t="shared" si="13"/>
        <v>0.23076923076923078</v>
      </c>
      <c r="O105" s="27">
        <f t="shared" si="14"/>
        <v>0</v>
      </c>
      <c r="P105" s="27">
        <f t="shared" si="15"/>
        <v>0</v>
      </c>
      <c r="Q105" s="50">
        <v>3</v>
      </c>
      <c r="R105" s="50"/>
      <c r="S105" s="50"/>
      <c r="T105" s="50"/>
      <c r="U105" s="50"/>
      <c r="V105" s="50"/>
      <c r="W105" s="50"/>
      <c r="Y105" s="50"/>
      <c r="Z105" s="50">
        <v>3</v>
      </c>
      <c r="AA105" s="50">
        <v>3</v>
      </c>
      <c r="AB105" s="52"/>
      <c r="AC105" s="50"/>
      <c r="AD105" s="52">
        <v>3</v>
      </c>
      <c r="AE105" s="50"/>
      <c r="AF105" s="50"/>
      <c r="AG105" s="50"/>
      <c r="AH105" s="53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30"/>
      <c r="AY105" s="50"/>
      <c r="AZ105" s="50"/>
      <c r="BA105" s="50"/>
      <c r="BB105" s="50"/>
      <c r="BD105" s="52"/>
      <c r="BE105" s="52">
        <v>1</v>
      </c>
    </row>
    <row r="106" spans="1:57" s="51" customFormat="1" x14ac:dyDescent="0.2">
      <c r="A106" s="29">
        <v>2002</v>
      </c>
      <c r="B106" s="44">
        <v>260</v>
      </c>
      <c r="C106" s="45" t="s">
        <v>171</v>
      </c>
      <c r="D106" s="44" t="s">
        <v>101</v>
      </c>
      <c r="E106" s="46" t="s">
        <v>74</v>
      </c>
      <c r="F106" s="47"/>
      <c r="G106" s="48">
        <v>1.47</v>
      </c>
      <c r="H106" s="49">
        <v>10</v>
      </c>
      <c r="I106" s="18">
        <f t="shared" si="16"/>
        <v>109</v>
      </c>
      <c r="J106" s="25">
        <f t="shared" si="9"/>
        <v>10.9</v>
      </c>
      <c r="K106" s="26">
        <f t="shared" si="10"/>
        <v>30</v>
      </c>
      <c r="L106" s="26">
        <f t="shared" si="11"/>
        <v>2</v>
      </c>
      <c r="M106" s="26">
        <f t="shared" si="12"/>
        <v>14</v>
      </c>
      <c r="N106" s="27">
        <f t="shared" si="13"/>
        <v>0.27522935779816515</v>
      </c>
      <c r="O106" s="27">
        <f t="shared" si="14"/>
        <v>1.834862385321101E-2</v>
      </c>
      <c r="P106" s="27">
        <f t="shared" si="15"/>
        <v>0.12844036697247707</v>
      </c>
      <c r="Q106" s="50">
        <v>26</v>
      </c>
      <c r="R106" s="50">
        <v>4</v>
      </c>
      <c r="S106" s="50">
        <v>1</v>
      </c>
      <c r="T106" s="50">
        <v>1</v>
      </c>
      <c r="U106" s="50"/>
      <c r="V106" s="50"/>
      <c r="W106" s="50"/>
      <c r="Y106" s="50"/>
      <c r="Z106" s="50">
        <v>5</v>
      </c>
      <c r="AA106" s="50">
        <v>14</v>
      </c>
      <c r="AB106" s="52"/>
      <c r="AC106" s="50"/>
      <c r="AD106" s="52">
        <v>31</v>
      </c>
      <c r="AE106" s="50"/>
      <c r="AF106" s="50"/>
      <c r="AG106" s="50"/>
      <c r="AH106" s="53">
        <v>14</v>
      </c>
      <c r="AI106" s="50">
        <v>2</v>
      </c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>
        <v>1</v>
      </c>
      <c r="AX106" s="30"/>
      <c r="AY106" s="50"/>
      <c r="AZ106" s="50"/>
      <c r="BA106" s="50"/>
      <c r="BB106" s="50"/>
      <c r="BD106" s="52"/>
      <c r="BE106" s="52">
        <v>10</v>
      </c>
    </row>
    <row r="107" spans="1:57" s="51" customFormat="1" x14ac:dyDescent="0.2">
      <c r="A107" s="29">
        <v>2002</v>
      </c>
      <c r="B107" s="44">
        <v>261</v>
      </c>
      <c r="C107" s="45" t="s">
        <v>172</v>
      </c>
      <c r="D107" s="44" t="s">
        <v>101</v>
      </c>
      <c r="E107" s="46" t="s">
        <v>74</v>
      </c>
      <c r="F107" s="47"/>
      <c r="G107" s="48">
        <v>0.16</v>
      </c>
      <c r="H107" s="49">
        <v>6</v>
      </c>
      <c r="I107" s="18">
        <f t="shared" si="16"/>
        <v>36</v>
      </c>
      <c r="J107" s="25">
        <f t="shared" si="9"/>
        <v>6</v>
      </c>
      <c r="K107" s="26">
        <f t="shared" si="10"/>
        <v>10</v>
      </c>
      <c r="L107" s="26">
        <f t="shared" si="11"/>
        <v>0</v>
      </c>
      <c r="M107" s="26">
        <f t="shared" si="12"/>
        <v>8</v>
      </c>
      <c r="N107" s="27">
        <f t="shared" si="13"/>
        <v>0.27777777777777779</v>
      </c>
      <c r="O107" s="27">
        <f t="shared" si="14"/>
        <v>0</v>
      </c>
      <c r="P107" s="27">
        <f t="shared" si="15"/>
        <v>0.22222222222222221</v>
      </c>
      <c r="Q107" s="50">
        <v>9</v>
      </c>
      <c r="R107" s="50">
        <v>1</v>
      </c>
      <c r="S107" s="50"/>
      <c r="T107" s="50"/>
      <c r="U107" s="50"/>
      <c r="V107" s="50"/>
      <c r="W107" s="50">
        <v>8</v>
      </c>
      <c r="Y107" s="50"/>
      <c r="Z107" s="50">
        <v>2</v>
      </c>
      <c r="AA107" s="50"/>
      <c r="AB107" s="52"/>
      <c r="AC107" s="50"/>
      <c r="AD107" s="52">
        <v>6</v>
      </c>
      <c r="AE107" s="50"/>
      <c r="AF107" s="50"/>
      <c r="AG107" s="50"/>
      <c r="AH107" s="53"/>
      <c r="AI107" s="50">
        <v>3</v>
      </c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30"/>
      <c r="AY107" s="50"/>
      <c r="AZ107" s="50"/>
      <c r="BA107" s="50"/>
      <c r="BB107" s="50"/>
      <c r="BD107" s="52">
        <v>1</v>
      </c>
      <c r="BE107" s="52">
        <v>6</v>
      </c>
    </row>
    <row r="108" spans="1:57" s="51" customFormat="1" x14ac:dyDescent="0.2">
      <c r="A108" s="29">
        <v>2002</v>
      </c>
      <c r="B108" s="44">
        <v>265</v>
      </c>
      <c r="C108" s="45" t="s">
        <v>173</v>
      </c>
      <c r="D108" s="44" t="s">
        <v>101</v>
      </c>
      <c r="E108" s="46" t="s">
        <v>74</v>
      </c>
      <c r="F108" s="47"/>
      <c r="G108" s="48">
        <v>0.7</v>
      </c>
      <c r="H108" s="49">
        <v>10</v>
      </c>
      <c r="I108" s="18">
        <f t="shared" si="16"/>
        <v>133</v>
      </c>
      <c r="J108" s="25">
        <f t="shared" si="9"/>
        <v>13.3</v>
      </c>
      <c r="K108" s="26">
        <f t="shared" si="10"/>
        <v>7</v>
      </c>
      <c r="L108" s="26">
        <f t="shared" si="11"/>
        <v>9</v>
      </c>
      <c r="M108" s="26">
        <f t="shared" si="12"/>
        <v>49</v>
      </c>
      <c r="N108" s="27">
        <f t="shared" si="13"/>
        <v>5.2631578947368418E-2</v>
      </c>
      <c r="O108" s="27">
        <f t="shared" si="14"/>
        <v>6.7669172932330823E-2</v>
      </c>
      <c r="P108" s="27">
        <f t="shared" si="15"/>
        <v>0.36842105263157893</v>
      </c>
      <c r="Q108" s="50">
        <v>7</v>
      </c>
      <c r="R108" s="50"/>
      <c r="S108" s="50"/>
      <c r="T108" s="50">
        <v>9</v>
      </c>
      <c r="U108" s="50"/>
      <c r="V108" s="50"/>
      <c r="W108" s="50">
        <v>25</v>
      </c>
      <c r="Y108" s="50"/>
      <c r="Z108" s="50">
        <v>8</v>
      </c>
      <c r="AA108" s="50">
        <v>2</v>
      </c>
      <c r="AB108" s="52"/>
      <c r="AC108" s="50"/>
      <c r="AD108" s="52">
        <v>20</v>
      </c>
      <c r="AE108" s="50">
        <v>6</v>
      </c>
      <c r="AF108" s="50"/>
      <c r="AG108" s="50"/>
      <c r="AH108" s="53">
        <v>24</v>
      </c>
      <c r="AI108" s="50">
        <v>17</v>
      </c>
      <c r="AJ108" s="50">
        <v>1</v>
      </c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30"/>
      <c r="AY108" s="50"/>
      <c r="AZ108" s="50"/>
      <c r="BA108" s="50"/>
      <c r="BB108" s="50"/>
      <c r="BD108" s="52">
        <v>1</v>
      </c>
      <c r="BE108" s="52">
        <v>13</v>
      </c>
    </row>
    <row r="109" spans="1:57" s="51" customFormat="1" x14ac:dyDescent="0.2">
      <c r="A109" s="29">
        <v>2002</v>
      </c>
      <c r="B109" s="44">
        <v>266</v>
      </c>
      <c r="C109" s="45" t="s">
        <v>174</v>
      </c>
      <c r="D109" s="44" t="s">
        <v>101</v>
      </c>
      <c r="E109" s="46" t="s">
        <v>74</v>
      </c>
      <c r="F109" s="47"/>
      <c r="G109" s="48">
        <v>2.67</v>
      </c>
      <c r="H109" s="49">
        <v>4</v>
      </c>
      <c r="I109" s="18">
        <f t="shared" si="16"/>
        <v>10</v>
      </c>
      <c r="J109" s="25">
        <f t="shared" si="9"/>
        <v>2.5</v>
      </c>
      <c r="K109" s="26">
        <f t="shared" si="10"/>
        <v>1</v>
      </c>
      <c r="L109" s="26">
        <f t="shared" si="11"/>
        <v>0</v>
      </c>
      <c r="M109" s="26">
        <f t="shared" si="12"/>
        <v>1</v>
      </c>
      <c r="N109" s="27">
        <f t="shared" si="13"/>
        <v>0.1</v>
      </c>
      <c r="O109" s="27">
        <f t="shared" si="14"/>
        <v>0</v>
      </c>
      <c r="P109" s="27">
        <f t="shared" si="15"/>
        <v>0.1</v>
      </c>
      <c r="Q109" s="50">
        <v>1</v>
      </c>
      <c r="R109" s="50"/>
      <c r="S109" s="50"/>
      <c r="T109" s="50"/>
      <c r="U109" s="50"/>
      <c r="V109" s="50"/>
      <c r="W109" s="50"/>
      <c r="Y109" s="50"/>
      <c r="Z109" s="50">
        <v>4</v>
      </c>
      <c r="AA109" s="50"/>
      <c r="AB109" s="52"/>
      <c r="AC109" s="50"/>
      <c r="AD109" s="52">
        <v>2</v>
      </c>
      <c r="AE109" s="50"/>
      <c r="AF109" s="50"/>
      <c r="AG109" s="50"/>
      <c r="AH109" s="53">
        <v>1</v>
      </c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30"/>
      <c r="AY109" s="50"/>
      <c r="AZ109" s="50"/>
      <c r="BA109" s="50"/>
      <c r="BB109" s="50"/>
      <c r="BD109" s="52">
        <v>1</v>
      </c>
      <c r="BE109" s="52">
        <v>1</v>
      </c>
    </row>
    <row r="110" spans="1:57" s="51" customFormat="1" x14ac:dyDescent="0.2">
      <c r="A110" s="29">
        <v>2002</v>
      </c>
      <c r="B110" s="44">
        <v>166</v>
      </c>
      <c r="C110" s="45" t="s">
        <v>175</v>
      </c>
      <c r="D110" s="44" t="s">
        <v>101</v>
      </c>
      <c r="E110" s="46" t="s">
        <v>74</v>
      </c>
      <c r="F110" s="47"/>
      <c r="G110" s="48">
        <v>0.23</v>
      </c>
      <c r="H110" s="49">
        <v>5</v>
      </c>
      <c r="I110" s="18">
        <f t="shared" si="16"/>
        <v>53</v>
      </c>
      <c r="J110" s="25">
        <f t="shared" si="9"/>
        <v>10.6</v>
      </c>
      <c r="K110" s="26">
        <f t="shared" si="10"/>
        <v>9</v>
      </c>
      <c r="L110" s="26">
        <f t="shared" si="11"/>
        <v>0</v>
      </c>
      <c r="M110" s="26">
        <f t="shared" si="12"/>
        <v>2</v>
      </c>
      <c r="N110" s="27">
        <f t="shared" si="13"/>
        <v>0.16981132075471697</v>
      </c>
      <c r="O110" s="27">
        <f t="shared" si="14"/>
        <v>0</v>
      </c>
      <c r="P110" s="27">
        <f t="shared" si="15"/>
        <v>3.7735849056603772E-2</v>
      </c>
      <c r="Q110" s="50">
        <v>9</v>
      </c>
      <c r="R110" s="50"/>
      <c r="S110" s="50"/>
      <c r="T110" s="50"/>
      <c r="U110" s="50"/>
      <c r="V110" s="50"/>
      <c r="W110" s="50">
        <v>1</v>
      </c>
      <c r="Y110" s="50"/>
      <c r="Z110" s="50">
        <v>6</v>
      </c>
      <c r="AA110" s="50"/>
      <c r="AB110" s="52">
        <v>2</v>
      </c>
      <c r="AC110" s="50"/>
      <c r="AD110" s="52">
        <v>30</v>
      </c>
      <c r="AE110" s="50"/>
      <c r="AF110" s="50"/>
      <c r="AG110" s="50"/>
      <c r="AH110" s="53">
        <v>1</v>
      </c>
      <c r="AI110" s="50">
        <v>3</v>
      </c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30"/>
      <c r="AY110" s="50"/>
      <c r="AZ110" s="50"/>
      <c r="BA110" s="50"/>
      <c r="BB110" s="50"/>
      <c r="BD110" s="52"/>
      <c r="BE110" s="52">
        <v>1</v>
      </c>
    </row>
    <row r="111" spans="1:57" s="51" customFormat="1" x14ac:dyDescent="0.2">
      <c r="A111" s="29">
        <v>2002</v>
      </c>
      <c r="B111" s="44">
        <v>177</v>
      </c>
      <c r="C111" s="45" t="s">
        <v>176</v>
      </c>
      <c r="D111" s="44" t="s">
        <v>101</v>
      </c>
      <c r="E111" s="46" t="s">
        <v>74</v>
      </c>
      <c r="F111" s="47"/>
      <c r="G111" s="48">
        <v>1.1499999999999999</v>
      </c>
      <c r="H111" s="49">
        <v>6</v>
      </c>
      <c r="I111" s="18">
        <f t="shared" si="16"/>
        <v>26</v>
      </c>
      <c r="J111" s="25">
        <f t="shared" si="9"/>
        <v>4.333333333333333</v>
      </c>
      <c r="K111" s="26">
        <f t="shared" si="10"/>
        <v>8</v>
      </c>
      <c r="L111" s="26">
        <f t="shared" si="11"/>
        <v>0</v>
      </c>
      <c r="M111" s="26">
        <f t="shared" si="12"/>
        <v>2</v>
      </c>
      <c r="N111" s="27">
        <f t="shared" si="13"/>
        <v>0.30769230769230771</v>
      </c>
      <c r="O111" s="27">
        <f t="shared" si="14"/>
        <v>0</v>
      </c>
      <c r="P111" s="27">
        <f t="shared" si="15"/>
        <v>7.6923076923076927E-2</v>
      </c>
      <c r="Q111" s="50">
        <v>6</v>
      </c>
      <c r="R111" s="50">
        <v>2</v>
      </c>
      <c r="S111" s="50"/>
      <c r="T111" s="50"/>
      <c r="U111" s="50"/>
      <c r="V111" s="50"/>
      <c r="W111" s="50">
        <v>2</v>
      </c>
      <c r="Y111" s="50"/>
      <c r="Z111" s="50">
        <v>2</v>
      </c>
      <c r="AA111" s="50">
        <v>1</v>
      </c>
      <c r="AB111" s="52">
        <v>2</v>
      </c>
      <c r="AC111" s="50"/>
      <c r="AD111" s="52">
        <v>8</v>
      </c>
      <c r="AE111" s="50"/>
      <c r="AF111" s="50"/>
      <c r="AG111" s="50"/>
      <c r="AH111" s="53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30"/>
      <c r="AY111" s="50"/>
      <c r="AZ111" s="50"/>
      <c r="BA111" s="50"/>
      <c r="BB111" s="50"/>
      <c r="BD111" s="52"/>
      <c r="BE111" s="52">
        <v>3</v>
      </c>
    </row>
    <row r="112" spans="1:57" s="51" customFormat="1" x14ac:dyDescent="0.2">
      <c r="A112" s="29">
        <v>2002</v>
      </c>
      <c r="B112" s="44">
        <v>178</v>
      </c>
      <c r="C112" s="45" t="s">
        <v>177</v>
      </c>
      <c r="D112" s="44" t="s">
        <v>101</v>
      </c>
      <c r="E112" s="46" t="s">
        <v>74</v>
      </c>
      <c r="F112" s="47"/>
      <c r="G112" s="48"/>
      <c r="H112" s="49">
        <v>3</v>
      </c>
      <c r="I112" s="18">
        <f t="shared" si="16"/>
        <v>13</v>
      </c>
      <c r="J112" s="25">
        <f t="shared" si="9"/>
        <v>4.333333333333333</v>
      </c>
      <c r="K112" s="26">
        <f t="shared" si="10"/>
        <v>4</v>
      </c>
      <c r="L112" s="26">
        <f t="shared" si="11"/>
        <v>0</v>
      </c>
      <c r="M112" s="26">
        <f t="shared" si="12"/>
        <v>1</v>
      </c>
      <c r="N112" s="27">
        <f t="shared" si="13"/>
        <v>0.30769230769230771</v>
      </c>
      <c r="O112" s="27">
        <f t="shared" si="14"/>
        <v>0</v>
      </c>
      <c r="P112" s="27">
        <f t="shared" si="15"/>
        <v>7.6923076923076927E-2</v>
      </c>
      <c r="Q112" s="50">
        <v>4</v>
      </c>
      <c r="R112" s="50"/>
      <c r="S112" s="50"/>
      <c r="T112" s="50"/>
      <c r="U112" s="50"/>
      <c r="V112" s="50"/>
      <c r="W112" s="50"/>
      <c r="Y112" s="50"/>
      <c r="Z112" s="50"/>
      <c r="AA112" s="50"/>
      <c r="AB112" s="52">
        <v>5</v>
      </c>
      <c r="AC112" s="50"/>
      <c r="AD112" s="52">
        <v>1</v>
      </c>
      <c r="AE112" s="50"/>
      <c r="AF112" s="50"/>
      <c r="AG112" s="50"/>
      <c r="AH112" s="53">
        <v>1</v>
      </c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30"/>
      <c r="AY112" s="50"/>
      <c r="AZ112" s="50"/>
      <c r="BA112" s="50"/>
      <c r="BB112" s="50"/>
      <c r="BD112" s="52"/>
      <c r="BE112" s="52">
        <v>2</v>
      </c>
    </row>
    <row r="113" spans="1:61" s="51" customFormat="1" x14ac:dyDescent="0.2">
      <c r="A113" s="29">
        <v>2002</v>
      </c>
      <c r="B113" s="44">
        <v>186</v>
      </c>
      <c r="C113" s="45" t="s">
        <v>178</v>
      </c>
      <c r="D113" s="44" t="s">
        <v>101</v>
      </c>
      <c r="E113" s="46" t="s">
        <v>74</v>
      </c>
      <c r="F113" s="47"/>
      <c r="G113" s="48">
        <v>2.61</v>
      </c>
      <c r="H113" s="49">
        <v>5</v>
      </c>
      <c r="I113" s="18">
        <f t="shared" si="16"/>
        <v>73</v>
      </c>
      <c r="J113" s="25">
        <f t="shared" si="9"/>
        <v>14.6</v>
      </c>
      <c r="K113" s="26">
        <f t="shared" si="10"/>
        <v>17</v>
      </c>
      <c r="L113" s="26">
        <f t="shared" si="11"/>
        <v>2</v>
      </c>
      <c r="M113" s="26">
        <f t="shared" si="12"/>
        <v>2</v>
      </c>
      <c r="N113" s="27">
        <f t="shared" si="13"/>
        <v>0.23287671232876711</v>
      </c>
      <c r="O113" s="27">
        <f t="shared" si="14"/>
        <v>2.7397260273972601E-2</v>
      </c>
      <c r="P113" s="27">
        <f t="shared" si="15"/>
        <v>2.7397260273972601E-2</v>
      </c>
      <c r="Q113" s="50">
        <v>16</v>
      </c>
      <c r="R113" s="50">
        <v>1</v>
      </c>
      <c r="S113" s="50">
        <v>2</v>
      </c>
      <c r="T113" s="50"/>
      <c r="U113" s="50"/>
      <c r="V113" s="50"/>
      <c r="W113" s="50"/>
      <c r="Y113" s="50"/>
      <c r="Z113" s="50"/>
      <c r="AA113" s="50"/>
      <c r="AB113" s="52">
        <v>5</v>
      </c>
      <c r="AC113" s="50"/>
      <c r="AD113" s="52">
        <v>34</v>
      </c>
      <c r="AE113" s="50"/>
      <c r="AF113" s="50"/>
      <c r="AG113" s="50"/>
      <c r="AH113" s="53">
        <v>2</v>
      </c>
      <c r="AI113" s="50">
        <v>11</v>
      </c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30"/>
      <c r="AY113" s="50"/>
      <c r="AZ113" s="50"/>
      <c r="BA113" s="50"/>
      <c r="BB113" s="50"/>
      <c r="BD113" s="52"/>
      <c r="BE113" s="52">
        <v>2</v>
      </c>
    </row>
    <row r="114" spans="1:61" s="51" customFormat="1" x14ac:dyDescent="0.2">
      <c r="A114" s="29">
        <v>2002</v>
      </c>
      <c r="B114" s="44">
        <v>188</v>
      </c>
      <c r="C114" s="45" t="s">
        <v>179</v>
      </c>
      <c r="D114" s="44" t="s">
        <v>101</v>
      </c>
      <c r="E114" s="46" t="s">
        <v>74</v>
      </c>
      <c r="F114" s="47"/>
      <c r="G114" s="48">
        <v>0.08</v>
      </c>
      <c r="H114" s="49">
        <v>6</v>
      </c>
      <c r="I114" s="18">
        <f t="shared" si="16"/>
        <v>15</v>
      </c>
      <c r="J114" s="25">
        <f t="shared" si="9"/>
        <v>2.5</v>
      </c>
      <c r="K114" s="26">
        <f t="shared" si="10"/>
        <v>5</v>
      </c>
      <c r="L114" s="26">
        <f t="shared" si="11"/>
        <v>0</v>
      </c>
      <c r="M114" s="26">
        <f t="shared" si="12"/>
        <v>0</v>
      </c>
      <c r="N114" s="27">
        <f t="shared" si="13"/>
        <v>0.33333333333333331</v>
      </c>
      <c r="O114" s="27">
        <f t="shared" si="14"/>
        <v>0</v>
      </c>
      <c r="P114" s="27">
        <f t="shared" si="15"/>
        <v>0</v>
      </c>
      <c r="Q114" s="50">
        <v>5</v>
      </c>
      <c r="R114" s="50"/>
      <c r="S114" s="50"/>
      <c r="T114" s="50"/>
      <c r="U114" s="50"/>
      <c r="V114" s="50"/>
      <c r="W114" s="50"/>
      <c r="Y114" s="50"/>
      <c r="Z114" s="50">
        <v>4</v>
      </c>
      <c r="AA114" s="50"/>
      <c r="AB114" s="52">
        <v>1</v>
      </c>
      <c r="AC114" s="50"/>
      <c r="AD114" s="52">
        <v>4</v>
      </c>
      <c r="AE114" s="50"/>
      <c r="AF114" s="50"/>
      <c r="AG114" s="50"/>
      <c r="AH114" s="53"/>
      <c r="AI114" s="50">
        <v>1</v>
      </c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30"/>
      <c r="AY114" s="50"/>
      <c r="AZ114" s="50"/>
      <c r="BA114" s="50"/>
      <c r="BB114" s="50"/>
      <c r="BD114" s="52"/>
      <c r="BE114" s="52"/>
    </row>
    <row r="115" spans="1:61" s="51" customFormat="1" x14ac:dyDescent="0.2">
      <c r="A115" s="29">
        <v>2002</v>
      </c>
      <c r="B115" s="44">
        <v>216</v>
      </c>
      <c r="C115" s="45" t="s">
        <v>180</v>
      </c>
      <c r="D115" s="44" t="s">
        <v>101</v>
      </c>
      <c r="E115" s="46" t="s">
        <v>74</v>
      </c>
      <c r="F115" s="47"/>
      <c r="G115" s="48">
        <v>0.62</v>
      </c>
      <c r="H115" s="49">
        <v>7</v>
      </c>
      <c r="I115" s="18">
        <f t="shared" si="16"/>
        <v>26</v>
      </c>
      <c r="J115" s="25">
        <f t="shared" si="9"/>
        <v>3.7142857142857144</v>
      </c>
      <c r="K115" s="26">
        <f t="shared" si="10"/>
        <v>3</v>
      </c>
      <c r="L115" s="26">
        <f t="shared" si="11"/>
        <v>1</v>
      </c>
      <c r="M115" s="26">
        <f t="shared" si="12"/>
        <v>3</v>
      </c>
      <c r="N115" s="27">
        <f t="shared" si="13"/>
        <v>0.11538461538461539</v>
      </c>
      <c r="O115" s="27">
        <f t="shared" si="14"/>
        <v>3.8461538461538464E-2</v>
      </c>
      <c r="P115" s="27">
        <f t="shared" si="15"/>
        <v>0.11538461538461539</v>
      </c>
      <c r="Q115" s="50">
        <v>3</v>
      </c>
      <c r="R115" s="50"/>
      <c r="S115" s="50">
        <v>1</v>
      </c>
      <c r="T115" s="50"/>
      <c r="U115" s="50"/>
      <c r="V115" s="50"/>
      <c r="W115" s="50">
        <v>3</v>
      </c>
      <c r="Y115" s="50"/>
      <c r="Z115" s="50"/>
      <c r="AA115" s="50"/>
      <c r="AB115" s="52"/>
      <c r="AC115" s="50"/>
      <c r="AD115" s="52">
        <v>10</v>
      </c>
      <c r="AE115" s="50"/>
      <c r="AF115" s="50"/>
      <c r="AG115" s="50"/>
      <c r="AH115" s="53"/>
      <c r="AI115" s="50">
        <v>1</v>
      </c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30"/>
      <c r="AY115" s="50"/>
      <c r="AZ115" s="50"/>
      <c r="BA115" s="50"/>
      <c r="BB115" s="50"/>
      <c r="BD115" s="52">
        <v>1</v>
      </c>
      <c r="BE115" s="52">
        <v>7</v>
      </c>
    </row>
    <row r="116" spans="1:61" s="51" customFormat="1" x14ac:dyDescent="0.2">
      <c r="A116" s="29">
        <v>2002</v>
      </c>
      <c r="B116" s="44">
        <v>228</v>
      </c>
      <c r="C116" s="45" t="s">
        <v>181</v>
      </c>
      <c r="D116" s="44" t="s">
        <v>101</v>
      </c>
      <c r="E116" s="46" t="s">
        <v>74</v>
      </c>
      <c r="F116" s="47"/>
      <c r="G116" s="48">
        <v>0.26</v>
      </c>
      <c r="H116" s="49">
        <v>12</v>
      </c>
      <c r="I116" s="18">
        <f t="shared" si="16"/>
        <v>40</v>
      </c>
      <c r="J116" s="25">
        <f t="shared" si="9"/>
        <v>3.3333333333333335</v>
      </c>
      <c r="K116" s="26">
        <f t="shared" si="10"/>
        <v>14</v>
      </c>
      <c r="L116" s="26">
        <f t="shared" si="11"/>
        <v>0</v>
      </c>
      <c r="M116" s="26">
        <f t="shared" si="12"/>
        <v>3</v>
      </c>
      <c r="N116" s="27">
        <f t="shared" si="13"/>
        <v>0.35</v>
      </c>
      <c r="O116" s="27">
        <f t="shared" si="14"/>
        <v>0</v>
      </c>
      <c r="P116" s="27">
        <f t="shared" si="15"/>
        <v>7.4999999999999997E-2</v>
      </c>
      <c r="Q116" s="50">
        <v>14</v>
      </c>
      <c r="R116" s="50"/>
      <c r="S116" s="50"/>
      <c r="T116" s="50"/>
      <c r="U116" s="50"/>
      <c r="V116" s="50"/>
      <c r="W116" s="50"/>
      <c r="Y116" s="50"/>
      <c r="Z116" s="50">
        <v>4</v>
      </c>
      <c r="AA116" s="50">
        <v>1</v>
      </c>
      <c r="AB116" s="52">
        <v>8</v>
      </c>
      <c r="AC116" s="50">
        <v>1</v>
      </c>
      <c r="AD116" s="52">
        <v>6</v>
      </c>
      <c r="AE116" s="50"/>
      <c r="AF116" s="50"/>
      <c r="AG116" s="50"/>
      <c r="AH116" s="53">
        <v>3</v>
      </c>
      <c r="AI116" s="50">
        <v>1</v>
      </c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30"/>
      <c r="AY116" s="50"/>
      <c r="AZ116" s="50"/>
      <c r="BA116" s="50"/>
      <c r="BB116" s="50"/>
      <c r="BD116" s="52"/>
      <c r="BE116" s="52">
        <v>2</v>
      </c>
    </row>
    <row r="117" spans="1:61" s="51" customFormat="1" x14ac:dyDescent="0.2">
      <c r="A117" s="29">
        <v>2002</v>
      </c>
      <c r="B117" s="44">
        <v>229</v>
      </c>
      <c r="C117" s="45" t="s">
        <v>182</v>
      </c>
      <c r="D117" s="44" t="s">
        <v>101</v>
      </c>
      <c r="E117" s="46" t="s">
        <v>74</v>
      </c>
      <c r="F117" s="47"/>
      <c r="G117" s="48">
        <v>0.31</v>
      </c>
      <c r="H117" s="49">
        <v>12</v>
      </c>
      <c r="I117" s="18">
        <f t="shared" si="16"/>
        <v>46</v>
      </c>
      <c r="J117" s="25">
        <f t="shared" si="9"/>
        <v>3.8333333333333335</v>
      </c>
      <c r="K117" s="26">
        <f t="shared" si="10"/>
        <v>9</v>
      </c>
      <c r="L117" s="26">
        <f t="shared" si="11"/>
        <v>1</v>
      </c>
      <c r="M117" s="26">
        <f t="shared" si="12"/>
        <v>0</v>
      </c>
      <c r="N117" s="27">
        <f t="shared" si="13"/>
        <v>0.19565217391304349</v>
      </c>
      <c r="O117" s="27">
        <f t="shared" si="14"/>
        <v>2.1739130434782608E-2</v>
      </c>
      <c r="P117" s="27">
        <f t="shared" si="15"/>
        <v>0</v>
      </c>
      <c r="Q117" s="50">
        <v>9</v>
      </c>
      <c r="R117" s="50"/>
      <c r="S117" s="50"/>
      <c r="T117" s="50">
        <v>1</v>
      </c>
      <c r="U117" s="50"/>
      <c r="V117" s="50"/>
      <c r="W117" s="50"/>
      <c r="Y117" s="50"/>
      <c r="Z117" s="50">
        <v>4</v>
      </c>
      <c r="AA117" s="50"/>
      <c r="AB117" s="52">
        <v>2</v>
      </c>
      <c r="AC117" s="50"/>
      <c r="AD117" s="52">
        <v>18</v>
      </c>
      <c r="AE117" s="50"/>
      <c r="AF117" s="50"/>
      <c r="AG117" s="50"/>
      <c r="AH117" s="53"/>
      <c r="AI117" s="50">
        <v>5</v>
      </c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30"/>
      <c r="AY117" s="50"/>
      <c r="AZ117" s="50"/>
      <c r="BA117" s="50"/>
      <c r="BB117" s="50"/>
      <c r="BD117" s="52"/>
      <c r="BE117" s="52">
        <v>7</v>
      </c>
    </row>
    <row r="118" spans="1:61" s="51" customFormat="1" x14ac:dyDescent="0.2">
      <c r="A118" s="29">
        <v>2002</v>
      </c>
      <c r="B118" s="44">
        <v>230</v>
      </c>
      <c r="C118" s="45" t="s">
        <v>183</v>
      </c>
      <c r="D118" s="44" t="s">
        <v>101</v>
      </c>
      <c r="E118" s="54" t="s">
        <v>74</v>
      </c>
      <c r="F118" s="47"/>
      <c r="G118" s="48">
        <v>0.23</v>
      </c>
      <c r="H118" s="49">
        <v>13</v>
      </c>
      <c r="I118" s="18">
        <f t="shared" si="16"/>
        <v>96</v>
      </c>
      <c r="J118" s="25">
        <f t="shared" si="9"/>
        <v>7.384615384615385</v>
      </c>
      <c r="K118" s="26">
        <f t="shared" si="10"/>
        <v>26</v>
      </c>
      <c r="L118" s="26">
        <f t="shared" si="11"/>
        <v>0</v>
      </c>
      <c r="M118" s="26">
        <f t="shared" si="12"/>
        <v>0</v>
      </c>
      <c r="N118" s="27">
        <f t="shared" si="13"/>
        <v>0.27083333333333331</v>
      </c>
      <c r="O118" s="27">
        <f t="shared" si="14"/>
        <v>0</v>
      </c>
      <c r="P118" s="27">
        <f t="shared" si="15"/>
        <v>0</v>
      </c>
      <c r="Q118" s="50">
        <v>25</v>
      </c>
      <c r="R118" s="50">
        <v>1</v>
      </c>
      <c r="S118" s="50"/>
      <c r="T118" s="50"/>
      <c r="U118" s="50"/>
      <c r="V118" s="50"/>
      <c r="W118" s="50"/>
      <c r="Y118" s="50"/>
      <c r="Z118" s="50">
        <v>6</v>
      </c>
      <c r="AA118" s="50">
        <v>1</v>
      </c>
      <c r="AB118" s="52">
        <v>1</v>
      </c>
      <c r="AC118" s="50"/>
      <c r="AD118" s="52">
        <v>53</v>
      </c>
      <c r="AE118" s="50"/>
      <c r="AF118" s="50"/>
      <c r="AG118" s="50"/>
      <c r="AH118" s="53"/>
      <c r="AI118" s="50">
        <v>3</v>
      </c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30"/>
      <c r="AY118" s="50"/>
      <c r="AZ118" s="50"/>
      <c r="BA118" s="50"/>
      <c r="BB118" s="50"/>
      <c r="BD118" s="52"/>
      <c r="BE118" s="52">
        <v>6</v>
      </c>
    </row>
    <row r="119" spans="1:61" s="51" customFormat="1" x14ac:dyDescent="0.2">
      <c r="A119" s="29">
        <v>2002</v>
      </c>
      <c r="B119" s="44">
        <v>245</v>
      </c>
      <c r="C119" s="45" t="s">
        <v>184</v>
      </c>
      <c r="D119" s="44" t="s">
        <v>101</v>
      </c>
      <c r="E119" s="46" t="s">
        <v>74</v>
      </c>
      <c r="F119" s="47"/>
      <c r="G119" s="48"/>
      <c r="H119" s="49">
        <v>3</v>
      </c>
      <c r="I119" s="18">
        <f t="shared" si="16"/>
        <v>2</v>
      </c>
      <c r="J119" s="25">
        <f t="shared" si="9"/>
        <v>0.66666666666666663</v>
      </c>
      <c r="K119" s="26">
        <f t="shared" si="10"/>
        <v>0</v>
      </c>
      <c r="L119" s="26">
        <f t="shared" si="11"/>
        <v>0</v>
      </c>
      <c r="M119" s="26">
        <f t="shared" si="12"/>
        <v>0</v>
      </c>
      <c r="N119" s="27">
        <f t="shared" si="13"/>
        <v>0</v>
      </c>
      <c r="O119" s="27">
        <f t="shared" si="14"/>
        <v>0</v>
      </c>
      <c r="P119" s="27">
        <f t="shared" si="15"/>
        <v>0</v>
      </c>
      <c r="Q119" s="50"/>
      <c r="R119" s="50"/>
      <c r="S119" s="50"/>
      <c r="T119" s="50"/>
      <c r="U119" s="50"/>
      <c r="V119" s="50"/>
      <c r="W119" s="50"/>
      <c r="Y119" s="50"/>
      <c r="Z119" s="50"/>
      <c r="AA119" s="50">
        <v>1</v>
      </c>
      <c r="AB119" s="52"/>
      <c r="AC119" s="50"/>
      <c r="AD119" s="52"/>
      <c r="AE119" s="50"/>
      <c r="AF119" s="50"/>
      <c r="AG119" s="50"/>
      <c r="AH119" s="53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30"/>
      <c r="AY119" s="50"/>
      <c r="AZ119" s="50"/>
      <c r="BA119" s="50"/>
      <c r="BB119" s="50"/>
      <c r="BD119" s="52"/>
      <c r="BE119" s="52">
        <v>1</v>
      </c>
    </row>
    <row r="120" spans="1:61" s="51" customFormat="1" x14ac:dyDescent="0.2">
      <c r="A120" s="29">
        <v>2002</v>
      </c>
      <c r="B120" s="44">
        <v>256</v>
      </c>
      <c r="C120" s="45" t="s">
        <v>185</v>
      </c>
      <c r="D120" s="44" t="s">
        <v>101</v>
      </c>
      <c r="E120" s="46" t="s">
        <v>74</v>
      </c>
      <c r="F120" s="47"/>
      <c r="G120" s="48">
        <v>0.16</v>
      </c>
      <c r="H120" s="49">
        <v>8</v>
      </c>
      <c r="I120" s="18">
        <f t="shared" si="16"/>
        <v>13</v>
      </c>
      <c r="J120" s="25">
        <f t="shared" si="9"/>
        <v>1.625</v>
      </c>
      <c r="K120" s="26">
        <f t="shared" si="10"/>
        <v>0</v>
      </c>
      <c r="L120" s="26">
        <f t="shared" si="11"/>
        <v>0</v>
      </c>
      <c r="M120" s="26">
        <f t="shared" si="12"/>
        <v>4</v>
      </c>
      <c r="N120" s="27">
        <f t="shared" si="13"/>
        <v>0</v>
      </c>
      <c r="O120" s="27">
        <f t="shared" si="14"/>
        <v>0</v>
      </c>
      <c r="P120" s="27">
        <f t="shared" si="15"/>
        <v>0.30769230769230771</v>
      </c>
      <c r="Q120" s="50"/>
      <c r="R120" s="50"/>
      <c r="S120" s="50"/>
      <c r="T120" s="50"/>
      <c r="U120" s="50"/>
      <c r="V120" s="50"/>
      <c r="W120" s="50">
        <v>1</v>
      </c>
      <c r="Y120" s="50"/>
      <c r="Z120" s="50"/>
      <c r="AA120" s="50"/>
      <c r="AB120" s="52"/>
      <c r="AC120" s="50"/>
      <c r="AD120" s="52">
        <v>7</v>
      </c>
      <c r="AE120" s="50"/>
      <c r="AF120" s="50"/>
      <c r="AG120" s="50"/>
      <c r="AH120" s="53">
        <v>3</v>
      </c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30"/>
      <c r="AY120" s="50"/>
      <c r="AZ120" s="50"/>
      <c r="BA120" s="50"/>
      <c r="BB120" s="50"/>
      <c r="BD120" s="52"/>
      <c r="BE120" s="52">
        <v>2</v>
      </c>
    </row>
    <row r="121" spans="1:61" s="51" customFormat="1" x14ac:dyDescent="0.2">
      <c r="A121" s="29">
        <v>2002</v>
      </c>
      <c r="B121" s="44">
        <v>262</v>
      </c>
      <c r="C121" s="45" t="s">
        <v>186</v>
      </c>
      <c r="D121" s="44" t="s">
        <v>101</v>
      </c>
      <c r="E121" s="46" t="s">
        <v>74</v>
      </c>
      <c r="F121" s="47"/>
      <c r="G121" s="48">
        <v>0.21</v>
      </c>
      <c r="H121" s="49">
        <v>6</v>
      </c>
      <c r="I121" s="18">
        <f t="shared" si="16"/>
        <v>98</v>
      </c>
      <c r="J121" s="25">
        <f t="shared" si="9"/>
        <v>16.333333333333332</v>
      </c>
      <c r="K121" s="26">
        <f t="shared" si="10"/>
        <v>43</v>
      </c>
      <c r="L121" s="26">
        <f t="shared" si="11"/>
        <v>0</v>
      </c>
      <c r="M121" s="26">
        <f t="shared" si="12"/>
        <v>11</v>
      </c>
      <c r="N121" s="27">
        <f t="shared" si="13"/>
        <v>0.43877551020408162</v>
      </c>
      <c r="O121" s="27">
        <f t="shared" si="14"/>
        <v>0</v>
      </c>
      <c r="P121" s="27">
        <f t="shared" si="15"/>
        <v>0.11224489795918367</v>
      </c>
      <c r="Q121" s="50">
        <v>30</v>
      </c>
      <c r="R121" s="50">
        <v>13</v>
      </c>
      <c r="S121" s="50"/>
      <c r="T121" s="50"/>
      <c r="U121" s="50"/>
      <c r="V121" s="50"/>
      <c r="W121" s="50">
        <v>11</v>
      </c>
      <c r="Y121" s="50"/>
      <c r="Z121" s="50">
        <v>4</v>
      </c>
      <c r="AA121" s="50">
        <v>2</v>
      </c>
      <c r="AB121" s="52"/>
      <c r="AC121" s="50"/>
      <c r="AD121" s="52">
        <v>26</v>
      </c>
      <c r="AE121" s="50"/>
      <c r="AF121" s="50"/>
      <c r="AG121" s="50"/>
      <c r="AH121" s="53"/>
      <c r="AI121" s="50">
        <v>10</v>
      </c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30"/>
      <c r="AY121" s="50"/>
      <c r="AZ121" s="50"/>
      <c r="BA121" s="50"/>
      <c r="BB121" s="50"/>
      <c r="BD121" s="52"/>
      <c r="BE121" s="52">
        <v>2</v>
      </c>
    </row>
    <row r="122" spans="1:61" s="51" customFormat="1" x14ac:dyDescent="0.2">
      <c r="A122" s="29">
        <v>2002</v>
      </c>
      <c r="B122" s="44">
        <v>86</v>
      </c>
      <c r="C122" s="45" t="s">
        <v>187</v>
      </c>
      <c r="D122" s="44" t="s">
        <v>101</v>
      </c>
      <c r="E122" s="46" t="s">
        <v>74</v>
      </c>
      <c r="F122" s="47"/>
      <c r="G122" s="48"/>
      <c r="H122" s="49">
        <v>6</v>
      </c>
      <c r="I122" s="18">
        <f t="shared" si="16"/>
        <v>50</v>
      </c>
      <c r="J122" s="25">
        <f t="shared" si="9"/>
        <v>8.3333333333333339</v>
      </c>
      <c r="K122" s="26">
        <f t="shared" si="10"/>
        <v>24</v>
      </c>
      <c r="L122" s="26">
        <f t="shared" si="11"/>
        <v>3</v>
      </c>
      <c r="M122" s="26">
        <f t="shared" si="12"/>
        <v>0</v>
      </c>
      <c r="N122" s="27">
        <f t="shared" si="13"/>
        <v>0.48</v>
      </c>
      <c r="O122" s="27">
        <f t="shared" si="14"/>
        <v>0.06</v>
      </c>
      <c r="P122" s="27">
        <f t="shared" si="15"/>
        <v>0</v>
      </c>
      <c r="Q122" s="50">
        <v>22</v>
      </c>
      <c r="R122" s="50">
        <v>2</v>
      </c>
      <c r="S122" s="50"/>
      <c r="T122" s="50">
        <v>3</v>
      </c>
      <c r="U122" s="50"/>
      <c r="V122" s="50"/>
      <c r="W122" s="50"/>
      <c r="Y122" s="50"/>
      <c r="Z122" s="50">
        <v>3</v>
      </c>
      <c r="AA122" s="50">
        <v>1</v>
      </c>
      <c r="AB122" s="52">
        <v>1</v>
      </c>
      <c r="AC122" s="50"/>
      <c r="AD122" s="52">
        <v>13</v>
      </c>
      <c r="AE122" s="50"/>
      <c r="AF122" s="50"/>
      <c r="AG122" s="50"/>
      <c r="AH122" s="53"/>
      <c r="AI122" s="50">
        <v>4</v>
      </c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>
        <v>1</v>
      </c>
      <c r="AX122" s="30"/>
      <c r="AY122" s="50"/>
      <c r="AZ122" s="50"/>
      <c r="BA122" s="50"/>
      <c r="BB122" s="50"/>
      <c r="BD122" s="52"/>
      <c r="BE122" s="52"/>
    </row>
    <row r="123" spans="1:61" s="51" customFormat="1" x14ac:dyDescent="0.2">
      <c r="A123" s="29">
        <v>2002</v>
      </c>
      <c r="B123" s="44">
        <v>268</v>
      </c>
      <c r="C123" s="45" t="s">
        <v>188</v>
      </c>
      <c r="D123" s="44" t="s">
        <v>101</v>
      </c>
      <c r="E123" s="46" t="s">
        <v>74</v>
      </c>
      <c r="F123" s="47"/>
      <c r="G123" s="48">
        <v>0.06</v>
      </c>
      <c r="H123" s="49">
        <v>6</v>
      </c>
      <c r="I123" s="18">
        <f t="shared" si="16"/>
        <v>55</v>
      </c>
      <c r="J123" s="25">
        <f t="shared" si="9"/>
        <v>9.1666666666666661</v>
      </c>
      <c r="K123" s="26">
        <f t="shared" si="10"/>
        <v>26</v>
      </c>
      <c r="L123" s="26">
        <f t="shared" si="11"/>
        <v>0</v>
      </c>
      <c r="M123" s="26">
        <f t="shared" si="12"/>
        <v>0</v>
      </c>
      <c r="N123" s="27">
        <f t="shared" si="13"/>
        <v>0.47272727272727272</v>
      </c>
      <c r="O123" s="27">
        <f t="shared" si="14"/>
        <v>0</v>
      </c>
      <c r="P123" s="27">
        <f t="shared" si="15"/>
        <v>0</v>
      </c>
      <c r="Q123" s="50">
        <v>25</v>
      </c>
      <c r="R123" s="50">
        <v>1</v>
      </c>
      <c r="S123" s="50"/>
      <c r="T123" s="50"/>
      <c r="U123" s="50"/>
      <c r="V123" s="50"/>
      <c r="W123" s="50"/>
      <c r="Y123" s="50"/>
      <c r="Z123" s="50">
        <v>4</v>
      </c>
      <c r="AA123" s="50"/>
      <c r="AB123" s="52">
        <v>6</v>
      </c>
      <c r="AC123" s="50"/>
      <c r="AD123" s="52">
        <v>10</v>
      </c>
      <c r="AE123" s="50"/>
      <c r="AF123" s="50"/>
      <c r="AG123" s="50"/>
      <c r="AH123" s="53"/>
      <c r="AI123" s="50">
        <v>6</v>
      </c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30"/>
      <c r="AY123" s="50"/>
      <c r="AZ123" s="50"/>
      <c r="BA123" s="50"/>
      <c r="BB123" s="50"/>
      <c r="BD123" s="52"/>
      <c r="BE123" s="52">
        <v>3</v>
      </c>
    </row>
    <row r="124" spans="1:61" s="51" customFormat="1" x14ac:dyDescent="0.2">
      <c r="A124" s="29">
        <v>2002</v>
      </c>
      <c r="B124" s="44">
        <v>284</v>
      </c>
      <c r="C124" s="45" t="s">
        <v>189</v>
      </c>
      <c r="D124" s="44" t="s">
        <v>101</v>
      </c>
      <c r="E124" s="46" t="s">
        <v>74</v>
      </c>
      <c r="F124" s="47"/>
      <c r="G124" s="48">
        <v>0.32</v>
      </c>
      <c r="H124" s="49">
        <v>9</v>
      </c>
      <c r="I124" s="18">
        <f t="shared" si="16"/>
        <v>130</v>
      </c>
      <c r="J124" s="25">
        <f t="shared" si="9"/>
        <v>14.444444444444445</v>
      </c>
      <c r="K124" s="26">
        <f t="shared" si="10"/>
        <v>62</v>
      </c>
      <c r="L124" s="26">
        <f t="shared" si="11"/>
        <v>1</v>
      </c>
      <c r="M124" s="26">
        <f t="shared" si="12"/>
        <v>0</v>
      </c>
      <c r="N124" s="27">
        <f t="shared" si="13"/>
        <v>0.47692307692307695</v>
      </c>
      <c r="O124" s="27">
        <f t="shared" si="14"/>
        <v>7.6923076923076927E-3</v>
      </c>
      <c r="P124" s="27">
        <f t="shared" si="15"/>
        <v>0</v>
      </c>
      <c r="Q124" s="50">
        <v>56</v>
      </c>
      <c r="R124" s="50">
        <v>6</v>
      </c>
      <c r="S124" s="50">
        <v>1</v>
      </c>
      <c r="T124" s="50"/>
      <c r="U124" s="50"/>
      <c r="V124" s="50"/>
      <c r="W124" s="50"/>
      <c r="Y124" s="50"/>
      <c r="Z124" s="50">
        <v>18</v>
      </c>
      <c r="AA124" s="50">
        <v>3</v>
      </c>
      <c r="AB124" s="52">
        <v>1</v>
      </c>
      <c r="AC124" s="50"/>
      <c r="AD124" s="52">
        <v>39</v>
      </c>
      <c r="AE124" s="50"/>
      <c r="AF124" s="50"/>
      <c r="AG124" s="50"/>
      <c r="AH124" s="53"/>
      <c r="AI124" s="50">
        <v>2</v>
      </c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>
        <v>1</v>
      </c>
      <c r="AX124" s="30"/>
      <c r="AY124" s="50"/>
      <c r="AZ124" s="50"/>
      <c r="BA124" s="50"/>
      <c r="BB124" s="50"/>
      <c r="BD124" s="52"/>
      <c r="BE124" s="52">
        <v>3</v>
      </c>
    </row>
    <row r="125" spans="1:61" s="51" customFormat="1" x14ac:dyDescent="0.2">
      <c r="A125" s="29">
        <v>2002</v>
      </c>
      <c r="B125" s="64">
        <v>353</v>
      </c>
      <c r="C125" s="45" t="s">
        <v>190</v>
      </c>
      <c r="D125" s="44" t="s">
        <v>101</v>
      </c>
      <c r="E125" s="46" t="s">
        <v>74</v>
      </c>
      <c r="F125" s="47"/>
      <c r="G125" s="48">
        <v>0.26</v>
      </c>
      <c r="H125" s="49">
        <v>9</v>
      </c>
      <c r="I125" s="18">
        <f t="shared" si="16"/>
        <v>92</v>
      </c>
      <c r="J125" s="25">
        <f t="shared" si="9"/>
        <v>10.222222222222221</v>
      </c>
      <c r="K125" s="26">
        <f t="shared" si="10"/>
        <v>23</v>
      </c>
      <c r="L125" s="26">
        <f t="shared" si="11"/>
        <v>0</v>
      </c>
      <c r="M125" s="26">
        <f t="shared" si="12"/>
        <v>1</v>
      </c>
      <c r="N125" s="27">
        <f t="shared" si="13"/>
        <v>0.25</v>
      </c>
      <c r="O125" s="27">
        <f t="shared" si="14"/>
        <v>0</v>
      </c>
      <c r="P125" s="27">
        <f t="shared" si="15"/>
        <v>1.0869565217391304E-2</v>
      </c>
      <c r="Q125" s="50">
        <v>20</v>
      </c>
      <c r="R125" s="50">
        <v>3</v>
      </c>
      <c r="S125" s="50"/>
      <c r="T125" s="50"/>
      <c r="U125" s="50"/>
      <c r="V125" s="50"/>
      <c r="W125" s="50">
        <v>1</v>
      </c>
      <c r="Y125" s="50"/>
      <c r="Z125" s="50">
        <v>5</v>
      </c>
      <c r="AA125" s="50">
        <v>1</v>
      </c>
      <c r="AB125" s="52">
        <v>4</v>
      </c>
      <c r="AC125" s="50"/>
      <c r="AD125" s="52">
        <v>52</v>
      </c>
      <c r="AE125" s="50"/>
      <c r="AF125" s="50"/>
      <c r="AG125" s="50"/>
      <c r="AH125" s="53"/>
      <c r="AI125" s="50">
        <v>2</v>
      </c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30"/>
      <c r="AY125" s="50"/>
      <c r="AZ125" s="50"/>
      <c r="BA125" s="50"/>
      <c r="BB125" s="50"/>
      <c r="BD125" s="52"/>
      <c r="BE125" s="52">
        <v>4</v>
      </c>
    </row>
    <row r="126" spans="1:61" s="51" customFormat="1" x14ac:dyDescent="0.2">
      <c r="A126" s="29">
        <v>2002</v>
      </c>
      <c r="B126" s="64">
        <v>360</v>
      </c>
      <c r="C126" s="45" t="s">
        <v>190</v>
      </c>
      <c r="D126" s="44" t="s">
        <v>101</v>
      </c>
      <c r="E126" s="46" t="s">
        <v>74</v>
      </c>
      <c r="F126" s="47"/>
      <c r="G126" s="48">
        <v>0.54</v>
      </c>
      <c r="H126" s="49">
        <v>8</v>
      </c>
      <c r="I126" s="18">
        <f t="shared" si="16"/>
        <v>39</v>
      </c>
      <c r="J126" s="25">
        <f t="shared" si="9"/>
        <v>4.875</v>
      </c>
      <c r="K126" s="26">
        <f t="shared" si="10"/>
        <v>22</v>
      </c>
      <c r="L126" s="26">
        <f t="shared" si="11"/>
        <v>0</v>
      </c>
      <c r="M126" s="26">
        <f t="shared" si="12"/>
        <v>0</v>
      </c>
      <c r="N126" s="27">
        <f t="shared" si="13"/>
        <v>0.5641025641025641</v>
      </c>
      <c r="O126" s="27">
        <f t="shared" si="14"/>
        <v>0</v>
      </c>
      <c r="P126" s="27">
        <f t="shared" si="15"/>
        <v>0</v>
      </c>
      <c r="Q126" s="50">
        <v>20</v>
      </c>
      <c r="R126" s="50">
        <v>2</v>
      </c>
      <c r="S126" s="50"/>
      <c r="T126" s="50"/>
      <c r="U126" s="50"/>
      <c r="V126" s="50"/>
      <c r="W126" s="50"/>
      <c r="Y126" s="50"/>
      <c r="Z126" s="50">
        <v>1</v>
      </c>
      <c r="AA126" s="50">
        <v>1</v>
      </c>
      <c r="AB126" s="52">
        <v>2</v>
      </c>
      <c r="AC126" s="50"/>
      <c r="AD126" s="52">
        <v>9</v>
      </c>
      <c r="AE126" s="50"/>
      <c r="AF126" s="50"/>
      <c r="AG126" s="50"/>
      <c r="AH126" s="53"/>
      <c r="AI126" s="50">
        <v>1</v>
      </c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30"/>
      <c r="AY126" s="50"/>
      <c r="AZ126" s="50"/>
      <c r="BA126" s="50"/>
      <c r="BB126" s="50"/>
      <c r="BD126" s="52"/>
      <c r="BE126" s="52">
        <v>3</v>
      </c>
    </row>
    <row r="127" spans="1:61" s="29" customFormat="1" x14ac:dyDescent="0.2">
      <c r="A127" s="29">
        <v>2004</v>
      </c>
      <c r="B127" s="29" t="s">
        <v>99</v>
      </c>
      <c r="C127" s="29" t="s">
        <v>191</v>
      </c>
      <c r="D127" s="29" t="s">
        <v>101</v>
      </c>
      <c r="E127" s="29" t="s">
        <v>74</v>
      </c>
      <c r="F127" s="29">
        <v>37.32</v>
      </c>
      <c r="G127" s="29">
        <v>1.05</v>
      </c>
      <c r="H127" s="29">
        <v>7</v>
      </c>
      <c r="I127" s="18">
        <f t="shared" si="16"/>
        <v>41</v>
      </c>
      <c r="J127" s="25">
        <f t="shared" si="9"/>
        <v>5.8571428571428568</v>
      </c>
      <c r="K127" s="26">
        <f t="shared" si="10"/>
        <v>7</v>
      </c>
      <c r="L127" s="26">
        <f t="shared" si="11"/>
        <v>0</v>
      </c>
      <c r="M127" s="26">
        <f t="shared" si="12"/>
        <v>9</v>
      </c>
      <c r="N127" s="27">
        <f t="shared" si="13"/>
        <v>0.17073170731707318</v>
      </c>
      <c r="O127" s="27">
        <f t="shared" si="14"/>
        <v>0</v>
      </c>
      <c r="P127" s="27">
        <f t="shared" si="15"/>
        <v>0.21951219512195122</v>
      </c>
      <c r="Q127" s="29">
        <v>7</v>
      </c>
      <c r="W127" s="29">
        <v>9</v>
      </c>
      <c r="Y127" s="29">
        <v>4</v>
      </c>
      <c r="Z127" s="29">
        <v>7</v>
      </c>
      <c r="AA127" s="29">
        <v>1</v>
      </c>
      <c r="AD127" s="29">
        <v>5</v>
      </c>
      <c r="AN127" s="29">
        <v>1</v>
      </c>
      <c r="AX127" s="30"/>
      <c r="AZ127" s="29">
        <v>1</v>
      </c>
      <c r="BE127" s="29">
        <v>6</v>
      </c>
      <c r="BH127" s="29">
        <v>4</v>
      </c>
      <c r="BI127" s="31">
        <f>6.13/9.85</f>
        <v>0.62233502538071073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Fang</dc:creator>
  <cp:lastModifiedBy>Yuan Fang</cp:lastModifiedBy>
  <dcterms:created xsi:type="dcterms:W3CDTF">2019-05-05T07:02:30Z</dcterms:created>
  <dcterms:modified xsi:type="dcterms:W3CDTF">2019-05-21T17:26:53Z</dcterms:modified>
</cp:coreProperties>
</file>