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MPSCI 1032A\Assignment 6\"/>
    </mc:Choice>
  </mc:AlternateContent>
  <xr:revisionPtr revIDLastSave="0" documentId="8_{707D15F8-7F5F-4FB4-BED7-AA168D215CB5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Bn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" l="1"/>
  <c r="E10" i="1" l="1"/>
  <c r="F10" i="1" s="1"/>
  <c r="G10" i="1" s="1"/>
  <c r="E4" i="1"/>
  <c r="F4" i="1" s="1"/>
  <c r="G4" i="1" s="1"/>
  <c r="E5" i="1"/>
  <c r="F5" i="1" s="1"/>
  <c r="G5" i="1" s="1"/>
  <c r="E6" i="1"/>
  <c r="F6" i="1" s="1"/>
  <c r="G6" i="1" s="1"/>
  <c r="E9" i="1"/>
  <c r="E11" i="1"/>
  <c r="E7" i="1"/>
  <c r="I10" i="1"/>
  <c r="I4" i="1"/>
  <c r="I5" i="1"/>
  <c r="I6" i="1"/>
  <c r="I9" i="1"/>
  <c r="I11" i="1"/>
  <c r="I8" i="1"/>
  <c r="C12" i="1"/>
  <c r="E8" i="1"/>
  <c r="B12" i="1"/>
  <c r="D10" i="1"/>
  <c r="D4" i="1"/>
  <c r="D5" i="1"/>
  <c r="D6" i="1"/>
  <c r="D9" i="1"/>
  <c r="D11" i="1"/>
  <c r="D7" i="1"/>
  <c r="D8" i="1"/>
  <c r="I7" i="1" l="1"/>
  <c r="I12" i="1" s="1"/>
  <c r="D12" i="1"/>
  <c r="J4" i="1"/>
  <c r="E12" i="1"/>
  <c r="F8" i="1"/>
  <c r="G8" i="1" s="1"/>
  <c r="J8" i="1" s="1"/>
  <c r="F7" i="1"/>
  <c r="G7" i="1" s="1"/>
  <c r="F11" i="1"/>
  <c r="F9" i="1"/>
  <c r="G9" i="1" s="1"/>
  <c r="J9" i="1" s="1"/>
  <c r="J10" i="1"/>
  <c r="J5" i="1" l="1"/>
  <c r="J6" i="1"/>
  <c r="F12" i="1"/>
  <c r="G11" i="1"/>
  <c r="J11" i="1" s="1"/>
  <c r="G12" i="1" l="1"/>
  <c r="J7" i="1" s="1"/>
  <c r="J12" i="1" s="1"/>
</calcChain>
</file>

<file path=xl/sharedStrings.xml><?xml version="1.0" encoding="utf-8"?>
<sst xmlns="http://schemas.openxmlformats.org/spreadsheetml/2006/main" count="29" uniqueCount="25">
  <si>
    <t>Locations</t>
  </si>
  <si>
    <t>Premium Rooms</t>
  </si>
  <si>
    <t>Base Rooms</t>
  </si>
  <si>
    <t>Total Rooms</t>
  </si>
  <si>
    <t>Rental Revenue</t>
  </si>
  <si>
    <t>Tax on Revenue</t>
  </si>
  <si>
    <t>Total Collected</t>
  </si>
  <si>
    <t>Total Costs (Maint : Room)</t>
  </si>
  <si>
    <t>Profit/Loss</t>
  </si>
  <si>
    <t>Halifax</t>
  </si>
  <si>
    <t>Vancover</t>
  </si>
  <si>
    <t>Totals</t>
  </si>
  <si>
    <t>Prepared By:</t>
  </si>
  <si>
    <t>Date:</t>
  </si>
  <si>
    <t>Rates: (per Accommodation Type</t>
  </si>
  <si>
    <t>AddTax Rate (Percentage)</t>
  </si>
  <si>
    <t>Maintainance Cost: (per Type</t>
  </si>
  <si>
    <t>London</t>
  </si>
  <si>
    <t>Rochester</t>
  </si>
  <si>
    <t>Burbank</t>
  </si>
  <si>
    <t>Calgary</t>
  </si>
  <si>
    <t>New York</t>
  </si>
  <si>
    <t>Honalee</t>
  </si>
  <si>
    <t>Crepitus Bed and Breakfast</t>
  </si>
  <si>
    <t>Yulun Feng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</si>
</sst>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"/>
    <numFmt numFmtId="177" formatCode="[$-409]mmmm\ d\,\ yyyy;@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b/>
      <sz val="10"/>
      <color rgb="FFFFFF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4" fillId="0" borderId="0" xfId="1" applyFont="1"/>
    <xf numFmtId="0" fontId="2" fillId="0" borderId="0" xfId="1" applyBorder="1"/>
    <xf numFmtId="176" fontId="2" fillId="0" borderId="0" xfId="1" applyNumberFormat="1"/>
    <xf numFmtId="176" fontId="2" fillId="0" borderId="0" xfId="3" applyNumberFormat="1" applyFont="1"/>
    <xf numFmtId="0" fontId="6" fillId="2" borderId="0" xfId="1" applyFont="1" applyFill="1"/>
    <xf numFmtId="176" fontId="6" fillId="2" borderId="0" xfId="1" applyNumberFormat="1" applyFont="1" applyFill="1"/>
    <xf numFmtId="176" fontId="2" fillId="3" borderId="2" xfId="1" applyNumberFormat="1" applyFill="1" applyBorder="1"/>
    <xf numFmtId="177" fontId="2" fillId="0" borderId="0" xfId="1" applyNumberFormat="1"/>
    <xf numFmtId="0" fontId="4" fillId="0" borderId="3" xfId="1" applyFont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176" fontId="2" fillId="0" borderId="7" xfId="1" applyNumberFormat="1" applyBorder="1"/>
    <xf numFmtId="0" fontId="3" fillId="0" borderId="8" xfId="1" applyFont="1" applyBorder="1"/>
    <xf numFmtId="0" fontId="2" fillId="0" borderId="9" xfId="1" applyBorder="1"/>
    <xf numFmtId="176" fontId="2" fillId="0" borderId="10" xfId="1" applyNumberFormat="1" applyBorder="1"/>
    <xf numFmtId="10" fontId="2" fillId="0" borderId="10" xfId="1" applyNumberFormat="1" applyBorder="1"/>
    <xf numFmtId="0" fontId="4" fillId="4" borderId="1" xfId="1" applyFont="1" applyFill="1" applyBorder="1"/>
    <xf numFmtId="0" fontId="5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</cellXfs>
  <cellStyles count="4">
    <cellStyle name="Normal 2" xfId="1" xr:uid="{00000000-0005-0000-0000-000001000000}"/>
    <cellStyle name="Normal 3" xfId="2" xr:uid="{00000000-0005-0000-0000-000002000000}"/>
    <cellStyle name="百分比" xfId="3" builtinId="5"/>
    <cellStyle name="常规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16" sqref="F16"/>
    </sheetView>
  </sheetViews>
  <sheetFormatPr defaultRowHeight="14" x14ac:dyDescent="0.25"/>
  <cols>
    <col min="1" max="1" width="31.7265625" bestFit="1" customWidth="1"/>
    <col min="2" max="2" width="19.26953125" customWidth="1"/>
    <col min="3" max="3" width="15.1796875" customWidth="1"/>
    <col min="4" max="4" width="14.453125" customWidth="1"/>
    <col min="5" max="5" width="16.54296875" customWidth="1"/>
    <col min="6" max="6" width="18.81640625" customWidth="1"/>
    <col min="7" max="7" width="16.26953125" customWidth="1"/>
    <col min="9" max="9" width="25.1796875" customWidth="1"/>
    <col min="10" max="10" width="12.7265625" bestFit="1" customWidth="1"/>
  </cols>
  <sheetData>
    <row r="1" spans="1:10" ht="25" x14ac:dyDescent="0.5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4.5" thickBot="1" x14ac:dyDescent="0.3"/>
    <row r="3" spans="1:10" ht="15" thickBot="1" x14ac:dyDescent="0.35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/>
      <c r="I3" s="19" t="s">
        <v>7</v>
      </c>
      <c r="J3" s="19" t="s">
        <v>8</v>
      </c>
    </row>
    <row r="4" spans="1:10" x14ac:dyDescent="0.25">
      <c r="A4" s="1" t="s">
        <v>19</v>
      </c>
      <c r="B4" s="1">
        <v>124</v>
      </c>
      <c r="C4" s="1">
        <v>98</v>
      </c>
      <c r="D4" s="1">
        <f t="shared" ref="D4:D11" si="0">B4+C4</f>
        <v>222</v>
      </c>
      <c r="E4" s="4">
        <f t="shared" ref="E4:E11" si="1">$E$17*B4+$E$18*C4</f>
        <v>924698</v>
      </c>
      <c r="F4" s="4">
        <f t="shared" ref="F4:F11" si="2">$E$19*E4</f>
        <v>120210.74</v>
      </c>
      <c r="G4" s="4">
        <f t="shared" ref="G4:G11" si="3">E4+F4</f>
        <v>1044908.74</v>
      </c>
      <c r="H4" s="4"/>
      <c r="I4" s="4">
        <f t="shared" ref="I4:I11" si="4">$E$23*B4+$E$24*C4</f>
        <v>745700</v>
      </c>
      <c r="J4" s="8">
        <f t="shared" ref="J4:J11" si="5">G4-F4-I4</f>
        <v>178998</v>
      </c>
    </row>
    <row r="5" spans="1:10" x14ac:dyDescent="0.25">
      <c r="A5" s="1" t="s">
        <v>20</v>
      </c>
      <c r="B5" s="1">
        <v>37</v>
      </c>
      <c r="C5" s="1">
        <v>450</v>
      </c>
      <c r="D5" s="1">
        <f t="shared" si="0"/>
        <v>487</v>
      </c>
      <c r="E5" s="4">
        <f t="shared" si="1"/>
        <v>917574</v>
      </c>
      <c r="F5" s="4">
        <f t="shared" si="2"/>
        <v>119284.62000000001</v>
      </c>
      <c r="G5" s="4">
        <f t="shared" si="3"/>
        <v>1036858.62</v>
      </c>
      <c r="H5" s="4"/>
      <c r="I5" s="4">
        <f t="shared" si="4"/>
        <v>496000</v>
      </c>
      <c r="J5" s="8">
        <f t="shared" si="5"/>
        <v>421574</v>
      </c>
    </row>
    <row r="6" spans="1:10" x14ac:dyDescent="0.25">
      <c r="A6" s="1" t="s">
        <v>9</v>
      </c>
      <c r="B6" s="1">
        <v>26</v>
      </c>
      <c r="C6" s="1">
        <v>212</v>
      </c>
      <c r="D6" s="1">
        <f t="shared" si="0"/>
        <v>238</v>
      </c>
      <c r="E6" s="4">
        <f t="shared" si="1"/>
        <v>485852</v>
      </c>
      <c r="F6" s="4">
        <f t="shared" si="2"/>
        <v>63160.76</v>
      </c>
      <c r="G6" s="4">
        <f t="shared" si="3"/>
        <v>549012.76</v>
      </c>
      <c r="H6" s="4"/>
      <c r="I6" s="4">
        <f t="shared" si="4"/>
        <v>280800</v>
      </c>
      <c r="J6" s="8">
        <f t="shared" si="5"/>
        <v>205052</v>
      </c>
    </row>
    <row r="7" spans="1:10" x14ac:dyDescent="0.25">
      <c r="A7" s="1" t="s">
        <v>22</v>
      </c>
      <c r="B7" s="1">
        <v>84</v>
      </c>
      <c r="C7" s="1">
        <v>252</v>
      </c>
      <c r="D7" s="1">
        <f t="shared" si="0"/>
        <v>336</v>
      </c>
      <c r="E7" s="4">
        <f t="shared" si="1"/>
        <v>909468</v>
      </c>
      <c r="F7" s="4">
        <f t="shared" si="2"/>
        <v>118230.84000000001</v>
      </c>
      <c r="G7" s="4">
        <f t="shared" si="3"/>
        <v>1027698.84</v>
      </c>
      <c r="H7" s="4"/>
      <c r="I7" s="4">
        <f t="shared" si="4"/>
        <v>625800</v>
      </c>
      <c r="J7" s="8">
        <f t="shared" si="5"/>
        <v>283668</v>
      </c>
    </row>
    <row r="8" spans="1:10" x14ac:dyDescent="0.25">
      <c r="A8" s="1" t="s">
        <v>17</v>
      </c>
      <c r="B8" s="1">
        <v>163</v>
      </c>
      <c r="C8" s="1">
        <v>421</v>
      </c>
      <c r="D8" s="1">
        <f t="shared" si="0"/>
        <v>584</v>
      </c>
      <c r="E8" s="5">
        <f t="shared" si="1"/>
        <v>1661101</v>
      </c>
      <c r="F8" s="4">
        <f t="shared" si="2"/>
        <v>215943.13</v>
      </c>
      <c r="G8" s="4">
        <f t="shared" si="3"/>
        <v>1877044.13</v>
      </c>
      <c r="H8" s="4"/>
      <c r="I8" s="4">
        <f t="shared" si="4"/>
        <v>1170150</v>
      </c>
      <c r="J8" s="8">
        <f t="shared" si="5"/>
        <v>490951</v>
      </c>
    </row>
    <row r="9" spans="1:10" x14ac:dyDescent="0.25">
      <c r="A9" s="1" t="s">
        <v>21</v>
      </c>
      <c r="B9" s="1">
        <v>147</v>
      </c>
      <c r="C9" s="1">
        <v>587</v>
      </c>
      <c r="D9" s="1">
        <f t="shared" si="0"/>
        <v>734</v>
      </c>
      <c r="E9" s="4">
        <f t="shared" si="1"/>
        <v>1814219</v>
      </c>
      <c r="F9" s="4">
        <f t="shared" si="2"/>
        <v>235848.47</v>
      </c>
      <c r="G9" s="4">
        <f t="shared" si="3"/>
        <v>2050067.47</v>
      </c>
      <c r="H9" s="4"/>
      <c r="I9" s="4">
        <f t="shared" si="4"/>
        <v>1190050</v>
      </c>
      <c r="J9" s="8">
        <f t="shared" si="5"/>
        <v>624169</v>
      </c>
    </row>
    <row r="10" spans="1:10" x14ac:dyDescent="0.25">
      <c r="A10" s="1" t="s">
        <v>18</v>
      </c>
      <c r="B10" s="1">
        <v>23</v>
      </c>
      <c r="C10" s="1">
        <v>408</v>
      </c>
      <c r="D10" s="1">
        <f t="shared" si="0"/>
        <v>431</v>
      </c>
      <c r="E10" s="4">
        <f t="shared" si="1"/>
        <v>765996</v>
      </c>
      <c r="F10" s="4">
        <f t="shared" si="2"/>
        <v>99579.48000000001</v>
      </c>
      <c r="G10" s="4">
        <f t="shared" si="3"/>
        <v>865575.48</v>
      </c>
      <c r="H10" s="4"/>
      <c r="I10" s="4">
        <f t="shared" si="4"/>
        <v>391700</v>
      </c>
      <c r="J10" s="8">
        <f t="shared" si="5"/>
        <v>374296</v>
      </c>
    </row>
    <row r="11" spans="1:10" x14ac:dyDescent="0.25">
      <c r="A11" s="1" t="s">
        <v>10</v>
      </c>
      <c r="B11" s="1">
        <v>47</v>
      </c>
      <c r="C11" s="1">
        <v>98</v>
      </c>
      <c r="D11" s="1">
        <f t="shared" si="0"/>
        <v>145</v>
      </c>
      <c r="E11" s="4">
        <f t="shared" si="1"/>
        <v>443294</v>
      </c>
      <c r="F11" s="4">
        <f t="shared" si="2"/>
        <v>57628.22</v>
      </c>
      <c r="G11" s="4">
        <f t="shared" si="3"/>
        <v>500922.22</v>
      </c>
      <c r="H11" s="4"/>
      <c r="I11" s="4">
        <f t="shared" si="4"/>
        <v>322200</v>
      </c>
      <c r="J11" s="8">
        <f t="shared" si="5"/>
        <v>121094</v>
      </c>
    </row>
    <row r="12" spans="1:10" ht="14.5" x14ac:dyDescent="0.3">
      <c r="A12" s="6" t="s">
        <v>11</v>
      </c>
      <c r="B12" s="6">
        <f t="shared" ref="B12:G12" si="6">SUM(B4:B11)</f>
        <v>651</v>
      </c>
      <c r="C12" s="6">
        <f t="shared" si="6"/>
        <v>2526</v>
      </c>
      <c r="D12" s="6">
        <f t="shared" si="6"/>
        <v>3177</v>
      </c>
      <c r="E12" s="7">
        <f t="shared" si="6"/>
        <v>7922202</v>
      </c>
      <c r="F12" s="7">
        <f t="shared" si="6"/>
        <v>1029886.26</v>
      </c>
      <c r="G12" s="7">
        <f t="shared" si="6"/>
        <v>8952088.2599999998</v>
      </c>
      <c r="H12" s="7"/>
      <c r="I12" s="7">
        <f t="shared" ref="I12" si="7">SUM(I4:I11)</f>
        <v>5222400</v>
      </c>
      <c r="J12" s="7">
        <f>SUM(J4:J11)</f>
        <v>2699802</v>
      </c>
    </row>
    <row r="14" spans="1:10" ht="14.5" x14ac:dyDescent="0.3">
      <c r="A14" s="2" t="s">
        <v>12</v>
      </c>
      <c r="B14" s="22" t="s">
        <v>24</v>
      </c>
      <c r="C14" s="1"/>
      <c r="D14" s="1"/>
      <c r="E14" s="2" t="s">
        <v>13</v>
      </c>
      <c r="F14" s="9">
        <f ca="1">TODAY()</f>
        <v>43800</v>
      </c>
      <c r="G14" s="1"/>
      <c r="H14" s="1"/>
      <c r="I14" s="1"/>
      <c r="J14" s="1"/>
    </row>
    <row r="15" spans="1:10" ht="14.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4.5" x14ac:dyDescent="0.3">
      <c r="A16" s="10" t="s">
        <v>14</v>
      </c>
      <c r="B16" s="11"/>
      <c r="C16" s="11"/>
      <c r="D16" s="11"/>
      <c r="E16" s="12"/>
      <c r="F16" s="1"/>
      <c r="G16" s="1"/>
      <c r="H16" s="1"/>
      <c r="I16" s="1"/>
      <c r="J16" s="1"/>
    </row>
    <row r="17" spans="1:5" x14ac:dyDescent="0.25">
      <c r="A17" s="13" t="s">
        <v>1</v>
      </c>
      <c r="B17" s="3"/>
      <c r="C17" s="3"/>
      <c r="D17" s="3"/>
      <c r="E17" s="14">
        <v>6252</v>
      </c>
    </row>
    <row r="18" spans="1:5" x14ac:dyDescent="0.25">
      <c r="A18" s="13" t="s">
        <v>2</v>
      </c>
      <c r="B18" s="3"/>
      <c r="C18" s="3"/>
      <c r="D18" s="3"/>
      <c r="E18" s="14">
        <v>1525</v>
      </c>
    </row>
    <row r="19" spans="1:5" ht="14.5" thickBot="1" x14ac:dyDescent="0.3">
      <c r="A19" s="15" t="s">
        <v>15</v>
      </c>
      <c r="B19" s="16"/>
      <c r="C19" s="16"/>
      <c r="D19" s="16"/>
      <c r="E19" s="18">
        <v>0.13</v>
      </c>
    </row>
    <row r="21" spans="1:5" ht="14.5" thickBot="1" x14ac:dyDescent="0.3">
      <c r="A21" s="1"/>
      <c r="B21" s="1"/>
      <c r="C21" s="1"/>
      <c r="D21" s="1"/>
      <c r="E21" s="1"/>
    </row>
    <row r="22" spans="1:5" ht="14.5" x14ac:dyDescent="0.3">
      <c r="A22" s="10" t="s">
        <v>16</v>
      </c>
      <c r="B22" s="11"/>
      <c r="C22" s="11"/>
      <c r="D22" s="11"/>
      <c r="E22" s="12"/>
    </row>
    <row r="23" spans="1:5" x14ac:dyDescent="0.25">
      <c r="A23" s="13" t="s">
        <v>1</v>
      </c>
      <c r="B23" s="3"/>
      <c r="C23" s="3"/>
      <c r="D23" s="3"/>
      <c r="E23" s="14">
        <v>5500</v>
      </c>
    </row>
    <row r="24" spans="1:5" ht="14.5" thickBot="1" x14ac:dyDescent="0.3">
      <c r="A24" s="15" t="s">
        <v>2</v>
      </c>
      <c r="B24" s="16"/>
      <c r="C24" s="16"/>
      <c r="D24" s="16"/>
      <c r="E24" s="17">
        <v>650</v>
      </c>
    </row>
  </sheetData>
  <sortState xmlns:xlrd2="http://schemas.microsoft.com/office/spreadsheetml/2017/richdata2" ref="A4:J11">
    <sortCondition ref="A11"/>
  </sortState>
  <mergeCells count="1">
    <mergeCell ref="A1:J1"/>
  </mergeCells>
  <phoneticPr fontId="7" type="noConversion"/>
  <conditionalFormatting sqref="J4:J11">
    <cfRule type="cellIs" dxfId="0" priority="1" operator="greaterThan">
      <formula>300000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Station;Ima Dunsel</dc:creator>
  <cp:lastModifiedBy>Allen Feng</cp:lastModifiedBy>
  <dcterms:created xsi:type="dcterms:W3CDTF">2019-11-18T19:40:00Z</dcterms:created>
  <dcterms:modified xsi:type="dcterms:W3CDTF">2019-12-01T17:11:04Z</dcterms:modified>
</cp:coreProperties>
</file>