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 activeTab="1"/>
  </bookViews>
  <sheets>
    <sheet name="EMPRESA" sheetId="5" r:id="rId1"/>
    <sheet name="USUARIOS" sheetId="2" r:id="rId2"/>
    <sheet name="CLIENTES" sheetId="3" r:id="rId3"/>
    <sheet name="PRODUCTOS" sheetId="4" r:id="rId4"/>
    <sheet name="DATOS_GENERALES" sheetId="1" r:id="rId5"/>
  </sheets>
  <definedNames>
    <definedName name="_xlnm._FilterDatabase" localSheetId="2" hidden="1">CLIENTES!$A$1:$U$793</definedName>
  </definedNames>
  <calcPr calcId="145621"/>
</workbook>
</file>

<file path=xl/calcChain.xml><?xml version="1.0" encoding="utf-8"?>
<calcChain xmlns="http://schemas.openxmlformats.org/spreadsheetml/2006/main">
  <c r="F1" i="5" l="1"/>
  <c r="Y107" i="4" l="1"/>
  <c r="Y108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AA5" i="4"/>
  <c r="AB5" i="4"/>
  <c r="AC5" i="4"/>
  <c r="AD5" i="4"/>
  <c r="AE5" i="4"/>
  <c r="Z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5" i="4"/>
  <c r="D37" i="1"/>
  <c r="D36" i="1"/>
  <c r="D35" i="1"/>
  <c r="D30" i="1"/>
  <c r="D31" i="1"/>
  <c r="D32" i="1"/>
  <c r="D33" i="1"/>
  <c r="D34" i="1"/>
  <c r="D29" i="1"/>
  <c r="L2" i="4"/>
  <c r="P2" i="4"/>
  <c r="O2" i="4"/>
  <c r="N2" i="4"/>
  <c r="M2" i="4"/>
  <c r="K2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A6" i="4"/>
  <c r="E6" i="4" s="1"/>
  <c r="A7" i="4"/>
  <c r="A8" i="4"/>
  <c r="E8" i="4" s="1"/>
  <c r="A9" i="4"/>
  <c r="A10" i="4"/>
  <c r="E10" i="4" s="1"/>
  <c r="A11" i="4"/>
  <c r="A12" i="4"/>
  <c r="E12" i="4" s="1"/>
  <c r="A13" i="4"/>
  <c r="A14" i="4"/>
  <c r="E14" i="4" s="1"/>
  <c r="A15" i="4"/>
  <c r="A16" i="4"/>
  <c r="E16" i="4" s="1"/>
  <c r="A17" i="4"/>
  <c r="A18" i="4"/>
  <c r="E18" i="4" s="1"/>
  <c r="A19" i="4"/>
  <c r="A20" i="4"/>
  <c r="E20" i="4" s="1"/>
  <c r="A21" i="4"/>
  <c r="A22" i="4"/>
  <c r="E22" i="4" s="1"/>
  <c r="A23" i="4"/>
  <c r="A24" i="4"/>
  <c r="E24" i="4" s="1"/>
  <c r="A25" i="4"/>
  <c r="A26" i="4"/>
  <c r="E26" i="4" s="1"/>
  <c r="A27" i="4"/>
  <c r="A28" i="4"/>
  <c r="E28" i="4" s="1"/>
  <c r="A29" i="4"/>
  <c r="A30" i="4"/>
  <c r="E30" i="4" s="1"/>
  <c r="A31" i="4"/>
  <c r="A32" i="4"/>
  <c r="E32" i="4" s="1"/>
  <c r="A33" i="4"/>
  <c r="A34" i="4"/>
  <c r="E34" i="4" s="1"/>
  <c r="A35" i="4"/>
  <c r="A36" i="4"/>
  <c r="E36" i="4" s="1"/>
  <c r="A37" i="4"/>
  <c r="A38" i="4"/>
  <c r="E38" i="4" s="1"/>
  <c r="A39" i="4"/>
  <c r="A40" i="4"/>
  <c r="E40" i="4" s="1"/>
  <c r="A41" i="4"/>
  <c r="A42" i="4"/>
  <c r="E42" i="4" s="1"/>
  <c r="A43" i="4"/>
  <c r="A44" i="4"/>
  <c r="E44" i="4" s="1"/>
  <c r="A45" i="4"/>
  <c r="A46" i="4"/>
  <c r="E46" i="4" s="1"/>
  <c r="A47" i="4"/>
  <c r="A48" i="4"/>
  <c r="E48" i="4" s="1"/>
  <c r="A49" i="4"/>
  <c r="A50" i="4"/>
  <c r="E50" i="4" s="1"/>
  <c r="A51" i="4"/>
  <c r="A52" i="4"/>
  <c r="E52" i="4" s="1"/>
  <c r="A53" i="4"/>
  <c r="A54" i="4"/>
  <c r="E54" i="4" s="1"/>
  <c r="A55" i="4"/>
  <c r="A56" i="4"/>
  <c r="E56" i="4" s="1"/>
  <c r="A57" i="4"/>
  <c r="A58" i="4"/>
  <c r="E58" i="4" s="1"/>
  <c r="A59" i="4"/>
  <c r="A60" i="4"/>
  <c r="E60" i="4" s="1"/>
  <c r="A61" i="4"/>
  <c r="A62" i="4"/>
  <c r="E62" i="4" s="1"/>
  <c r="A63" i="4"/>
  <c r="A64" i="4"/>
  <c r="E64" i="4" s="1"/>
  <c r="A65" i="4"/>
  <c r="A66" i="4"/>
  <c r="E66" i="4" s="1"/>
  <c r="A67" i="4"/>
  <c r="A68" i="4"/>
  <c r="E68" i="4" s="1"/>
  <c r="A69" i="4"/>
  <c r="A70" i="4"/>
  <c r="E70" i="4" s="1"/>
  <c r="A71" i="4"/>
  <c r="A72" i="4"/>
  <c r="E72" i="4" s="1"/>
  <c r="A73" i="4"/>
  <c r="A74" i="4"/>
  <c r="E74" i="4" s="1"/>
  <c r="A75" i="4"/>
  <c r="A76" i="4"/>
  <c r="E76" i="4" s="1"/>
  <c r="A77" i="4"/>
  <c r="A78" i="4"/>
  <c r="E78" i="4" s="1"/>
  <c r="A79" i="4"/>
  <c r="A80" i="4"/>
  <c r="E80" i="4" s="1"/>
  <c r="A81" i="4"/>
  <c r="A82" i="4"/>
  <c r="E82" i="4" s="1"/>
  <c r="A83" i="4"/>
  <c r="A84" i="4"/>
  <c r="E84" i="4" s="1"/>
  <c r="A85" i="4"/>
  <c r="A86" i="4"/>
  <c r="E86" i="4" s="1"/>
  <c r="A87" i="4"/>
  <c r="A88" i="4"/>
  <c r="E88" i="4" s="1"/>
  <c r="A89" i="4"/>
  <c r="A90" i="4"/>
  <c r="E90" i="4" s="1"/>
  <c r="A91" i="4"/>
  <c r="A92" i="4"/>
  <c r="E92" i="4" s="1"/>
  <c r="A93" i="4"/>
  <c r="A94" i="4"/>
  <c r="E94" i="4" s="1"/>
  <c r="A95" i="4"/>
  <c r="A96" i="4"/>
  <c r="E96" i="4" s="1"/>
  <c r="A97" i="4"/>
  <c r="A98" i="4"/>
  <c r="E98" i="4" s="1"/>
  <c r="A99" i="4"/>
  <c r="A100" i="4"/>
  <c r="E100" i="4" s="1"/>
  <c r="A101" i="4"/>
  <c r="A102" i="4"/>
  <c r="E102" i="4" s="1"/>
  <c r="A103" i="4"/>
  <c r="A104" i="4"/>
  <c r="E104" i="4" s="1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I5" i="4"/>
  <c r="A5" i="4"/>
  <c r="B5" i="4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4" i="1"/>
  <c r="J50" i="1"/>
  <c r="J40" i="1"/>
  <c r="J41" i="1"/>
  <c r="J42" i="1"/>
  <c r="J43" i="1"/>
  <c r="J44" i="1"/>
  <c r="J45" i="1"/>
  <c r="J46" i="1"/>
  <c r="J47" i="1"/>
  <c r="J48" i="1"/>
  <c r="J4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4" i="1"/>
  <c r="H25" i="1"/>
  <c r="H26" i="1"/>
  <c r="H27" i="1"/>
  <c r="H28" i="1"/>
  <c r="H24" i="1"/>
  <c r="C3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Z2" i="3"/>
  <c r="Y2" i="3"/>
  <c r="Y3" i="2"/>
  <c r="Y2" i="2"/>
  <c r="O800" i="3"/>
  <c r="Q794" i="3"/>
  <c r="Q795" i="3"/>
  <c r="Q796" i="3"/>
  <c r="Q797" i="3"/>
  <c r="Q798" i="3"/>
  <c r="Q799" i="3"/>
  <c r="Q800" i="3"/>
  <c r="O794" i="3"/>
  <c r="O795" i="3"/>
  <c r="O796" i="3"/>
  <c r="O797" i="3"/>
  <c r="O798" i="3"/>
  <c r="O799" i="3"/>
  <c r="K794" i="3"/>
  <c r="W794" i="3" s="1"/>
  <c r="K795" i="3"/>
  <c r="W795" i="3" s="1"/>
  <c r="K796" i="3"/>
  <c r="W796" i="3" s="1"/>
  <c r="K797" i="3"/>
  <c r="W797" i="3" s="1"/>
  <c r="K798" i="3"/>
  <c r="W798" i="3" s="1"/>
  <c r="K799" i="3"/>
  <c r="W799" i="3" s="1"/>
  <c r="K800" i="3"/>
  <c r="W800" i="3" s="1"/>
  <c r="E794" i="3"/>
  <c r="E795" i="3"/>
  <c r="E796" i="3"/>
  <c r="E797" i="3"/>
  <c r="E798" i="3"/>
  <c r="E799" i="3"/>
  <c r="E800" i="3"/>
  <c r="C794" i="3"/>
  <c r="C795" i="3"/>
  <c r="C796" i="3"/>
  <c r="C797" i="3"/>
  <c r="C798" i="3"/>
  <c r="C799" i="3"/>
  <c r="C80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2" i="3"/>
  <c r="K3" i="3"/>
  <c r="W3" i="3" s="1"/>
  <c r="K4" i="3"/>
  <c r="W4" i="3" s="1"/>
  <c r="K5" i="3"/>
  <c r="W5" i="3" s="1"/>
  <c r="K6" i="3"/>
  <c r="W6" i="3" s="1"/>
  <c r="K7" i="3"/>
  <c r="W7" i="3" s="1"/>
  <c r="K8" i="3"/>
  <c r="W8" i="3" s="1"/>
  <c r="K9" i="3"/>
  <c r="W9" i="3" s="1"/>
  <c r="K10" i="3"/>
  <c r="W10" i="3" s="1"/>
  <c r="K11" i="3"/>
  <c r="W11" i="3" s="1"/>
  <c r="K12" i="3"/>
  <c r="W12" i="3" s="1"/>
  <c r="K13" i="3"/>
  <c r="W13" i="3" s="1"/>
  <c r="K14" i="3"/>
  <c r="W14" i="3" s="1"/>
  <c r="K15" i="3"/>
  <c r="W15" i="3" s="1"/>
  <c r="K16" i="3"/>
  <c r="W16" i="3" s="1"/>
  <c r="K17" i="3"/>
  <c r="W17" i="3" s="1"/>
  <c r="K18" i="3"/>
  <c r="W18" i="3" s="1"/>
  <c r="K19" i="3"/>
  <c r="W19" i="3" s="1"/>
  <c r="K20" i="3"/>
  <c r="W20" i="3" s="1"/>
  <c r="K21" i="3"/>
  <c r="W21" i="3" s="1"/>
  <c r="K22" i="3"/>
  <c r="W22" i="3" s="1"/>
  <c r="K23" i="3"/>
  <c r="W23" i="3" s="1"/>
  <c r="K24" i="3"/>
  <c r="W24" i="3" s="1"/>
  <c r="K25" i="3"/>
  <c r="W25" i="3" s="1"/>
  <c r="K26" i="3"/>
  <c r="W26" i="3" s="1"/>
  <c r="K27" i="3"/>
  <c r="W27" i="3" s="1"/>
  <c r="K28" i="3"/>
  <c r="W28" i="3" s="1"/>
  <c r="K29" i="3"/>
  <c r="W29" i="3" s="1"/>
  <c r="K30" i="3"/>
  <c r="W30" i="3" s="1"/>
  <c r="K31" i="3"/>
  <c r="W31" i="3" s="1"/>
  <c r="K32" i="3"/>
  <c r="W32" i="3" s="1"/>
  <c r="K33" i="3"/>
  <c r="W33" i="3" s="1"/>
  <c r="K34" i="3"/>
  <c r="W34" i="3" s="1"/>
  <c r="K35" i="3"/>
  <c r="W35" i="3" s="1"/>
  <c r="K36" i="3"/>
  <c r="W36" i="3" s="1"/>
  <c r="K37" i="3"/>
  <c r="W37" i="3" s="1"/>
  <c r="K38" i="3"/>
  <c r="W38" i="3" s="1"/>
  <c r="K39" i="3"/>
  <c r="W39" i="3" s="1"/>
  <c r="K40" i="3"/>
  <c r="W40" i="3" s="1"/>
  <c r="K41" i="3"/>
  <c r="W41" i="3" s="1"/>
  <c r="K42" i="3"/>
  <c r="W42" i="3" s="1"/>
  <c r="K43" i="3"/>
  <c r="W43" i="3" s="1"/>
  <c r="K44" i="3"/>
  <c r="W44" i="3" s="1"/>
  <c r="K45" i="3"/>
  <c r="W45" i="3" s="1"/>
  <c r="K46" i="3"/>
  <c r="W46" i="3" s="1"/>
  <c r="K47" i="3"/>
  <c r="W47" i="3" s="1"/>
  <c r="K48" i="3"/>
  <c r="W48" i="3" s="1"/>
  <c r="K49" i="3"/>
  <c r="W49" i="3" s="1"/>
  <c r="K50" i="3"/>
  <c r="W50" i="3" s="1"/>
  <c r="K51" i="3"/>
  <c r="W51" i="3" s="1"/>
  <c r="K52" i="3"/>
  <c r="W52" i="3" s="1"/>
  <c r="K53" i="3"/>
  <c r="W53" i="3" s="1"/>
  <c r="K54" i="3"/>
  <c r="W54" i="3" s="1"/>
  <c r="K55" i="3"/>
  <c r="W55" i="3" s="1"/>
  <c r="K56" i="3"/>
  <c r="W56" i="3" s="1"/>
  <c r="K57" i="3"/>
  <c r="W57" i="3" s="1"/>
  <c r="K58" i="3"/>
  <c r="W58" i="3" s="1"/>
  <c r="K59" i="3"/>
  <c r="W59" i="3" s="1"/>
  <c r="K60" i="3"/>
  <c r="W60" i="3" s="1"/>
  <c r="K61" i="3"/>
  <c r="W61" i="3" s="1"/>
  <c r="K62" i="3"/>
  <c r="W62" i="3" s="1"/>
  <c r="K63" i="3"/>
  <c r="W63" i="3" s="1"/>
  <c r="K64" i="3"/>
  <c r="W64" i="3" s="1"/>
  <c r="K65" i="3"/>
  <c r="W65" i="3" s="1"/>
  <c r="K66" i="3"/>
  <c r="W66" i="3" s="1"/>
  <c r="K67" i="3"/>
  <c r="W67" i="3" s="1"/>
  <c r="K68" i="3"/>
  <c r="W68" i="3" s="1"/>
  <c r="K69" i="3"/>
  <c r="W69" i="3" s="1"/>
  <c r="K70" i="3"/>
  <c r="W70" i="3" s="1"/>
  <c r="K71" i="3"/>
  <c r="W71" i="3" s="1"/>
  <c r="K72" i="3"/>
  <c r="W72" i="3" s="1"/>
  <c r="K73" i="3"/>
  <c r="W73" i="3" s="1"/>
  <c r="K74" i="3"/>
  <c r="W74" i="3" s="1"/>
  <c r="K75" i="3"/>
  <c r="W75" i="3" s="1"/>
  <c r="K76" i="3"/>
  <c r="W76" i="3" s="1"/>
  <c r="K77" i="3"/>
  <c r="W77" i="3" s="1"/>
  <c r="K78" i="3"/>
  <c r="W78" i="3" s="1"/>
  <c r="K79" i="3"/>
  <c r="W79" i="3" s="1"/>
  <c r="K80" i="3"/>
  <c r="W80" i="3" s="1"/>
  <c r="K81" i="3"/>
  <c r="W81" i="3" s="1"/>
  <c r="K82" i="3"/>
  <c r="W82" i="3" s="1"/>
  <c r="K83" i="3"/>
  <c r="W83" i="3" s="1"/>
  <c r="K84" i="3"/>
  <c r="W84" i="3" s="1"/>
  <c r="K85" i="3"/>
  <c r="W85" i="3" s="1"/>
  <c r="K86" i="3"/>
  <c r="W86" i="3" s="1"/>
  <c r="K87" i="3"/>
  <c r="W87" i="3" s="1"/>
  <c r="K88" i="3"/>
  <c r="W88" i="3" s="1"/>
  <c r="K89" i="3"/>
  <c r="W89" i="3" s="1"/>
  <c r="K90" i="3"/>
  <c r="W90" i="3" s="1"/>
  <c r="K91" i="3"/>
  <c r="W91" i="3" s="1"/>
  <c r="K92" i="3"/>
  <c r="W92" i="3" s="1"/>
  <c r="K93" i="3"/>
  <c r="W93" i="3" s="1"/>
  <c r="K94" i="3"/>
  <c r="W94" i="3" s="1"/>
  <c r="K95" i="3"/>
  <c r="W95" i="3" s="1"/>
  <c r="K96" i="3"/>
  <c r="W96" i="3" s="1"/>
  <c r="K97" i="3"/>
  <c r="W97" i="3" s="1"/>
  <c r="K98" i="3"/>
  <c r="W98" i="3" s="1"/>
  <c r="K99" i="3"/>
  <c r="W99" i="3" s="1"/>
  <c r="K100" i="3"/>
  <c r="W100" i="3" s="1"/>
  <c r="K101" i="3"/>
  <c r="W101" i="3" s="1"/>
  <c r="K102" i="3"/>
  <c r="W102" i="3" s="1"/>
  <c r="K103" i="3"/>
  <c r="W103" i="3" s="1"/>
  <c r="K104" i="3"/>
  <c r="W104" i="3" s="1"/>
  <c r="K105" i="3"/>
  <c r="W105" i="3" s="1"/>
  <c r="K106" i="3"/>
  <c r="W106" i="3" s="1"/>
  <c r="K107" i="3"/>
  <c r="W107" i="3" s="1"/>
  <c r="K108" i="3"/>
  <c r="W108" i="3" s="1"/>
  <c r="K109" i="3"/>
  <c r="W109" i="3" s="1"/>
  <c r="K110" i="3"/>
  <c r="W110" i="3" s="1"/>
  <c r="K111" i="3"/>
  <c r="W111" i="3" s="1"/>
  <c r="K112" i="3"/>
  <c r="W112" i="3" s="1"/>
  <c r="K113" i="3"/>
  <c r="W113" i="3" s="1"/>
  <c r="K114" i="3"/>
  <c r="W114" i="3" s="1"/>
  <c r="K115" i="3"/>
  <c r="W115" i="3" s="1"/>
  <c r="K116" i="3"/>
  <c r="W116" i="3" s="1"/>
  <c r="K117" i="3"/>
  <c r="W117" i="3" s="1"/>
  <c r="K118" i="3"/>
  <c r="W118" i="3" s="1"/>
  <c r="K119" i="3"/>
  <c r="W119" i="3" s="1"/>
  <c r="K120" i="3"/>
  <c r="W120" i="3" s="1"/>
  <c r="K121" i="3"/>
  <c r="W121" i="3" s="1"/>
  <c r="K122" i="3"/>
  <c r="W122" i="3" s="1"/>
  <c r="K123" i="3"/>
  <c r="W123" i="3" s="1"/>
  <c r="K124" i="3"/>
  <c r="W124" i="3" s="1"/>
  <c r="K125" i="3"/>
  <c r="W125" i="3" s="1"/>
  <c r="K126" i="3"/>
  <c r="W126" i="3" s="1"/>
  <c r="K127" i="3"/>
  <c r="W127" i="3" s="1"/>
  <c r="K128" i="3"/>
  <c r="W128" i="3" s="1"/>
  <c r="K129" i="3"/>
  <c r="W129" i="3" s="1"/>
  <c r="K130" i="3"/>
  <c r="W130" i="3" s="1"/>
  <c r="K131" i="3"/>
  <c r="W131" i="3" s="1"/>
  <c r="K132" i="3"/>
  <c r="W132" i="3" s="1"/>
  <c r="K133" i="3"/>
  <c r="W133" i="3" s="1"/>
  <c r="K134" i="3"/>
  <c r="W134" i="3" s="1"/>
  <c r="K135" i="3"/>
  <c r="W135" i="3" s="1"/>
  <c r="K136" i="3"/>
  <c r="W136" i="3" s="1"/>
  <c r="K137" i="3"/>
  <c r="W137" i="3" s="1"/>
  <c r="K138" i="3"/>
  <c r="W138" i="3" s="1"/>
  <c r="K139" i="3"/>
  <c r="W139" i="3" s="1"/>
  <c r="K140" i="3"/>
  <c r="W140" i="3" s="1"/>
  <c r="K141" i="3"/>
  <c r="W141" i="3" s="1"/>
  <c r="K142" i="3"/>
  <c r="W142" i="3" s="1"/>
  <c r="K143" i="3"/>
  <c r="W143" i="3" s="1"/>
  <c r="K144" i="3"/>
  <c r="W144" i="3" s="1"/>
  <c r="K145" i="3"/>
  <c r="W145" i="3" s="1"/>
  <c r="K146" i="3"/>
  <c r="W146" i="3" s="1"/>
  <c r="K147" i="3"/>
  <c r="W147" i="3" s="1"/>
  <c r="K148" i="3"/>
  <c r="W148" i="3" s="1"/>
  <c r="K149" i="3"/>
  <c r="W149" i="3" s="1"/>
  <c r="K150" i="3"/>
  <c r="W150" i="3" s="1"/>
  <c r="K151" i="3"/>
  <c r="W151" i="3" s="1"/>
  <c r="K152" i="3"/>
  <c r="W152" i="3" s="1"/>
  <c r="K153" i="3"/>
  <c r="W153" i="3" s="1"/>
  <c r="K154" i="3"/>
  <c r="W154" i="3" s="1"/>
  <c r="K155" i="3"/>
  <c r="W155" i="3" s="1"/>
  <c r="K156" i="3"/>
  <c r="W156" i="3" s="1"/>
  <c r="K157" i="3"/>
  <c r="W157" i="3" s="1"/>
  <c r="K158" i="3"/>
  <c r="W158" i="3" s="1"/>
  <c r="K159" i="3"/>
  <c r="W159" i="3" s="1"/>
  <c r="K160" i="3"/>
  <c r="W160" i="3" s="1"/>
  <c r="K161" i="3"/>
  <c r="W161" i="3" s="1"/>
  <c r="K162" i="3"/>
  <c r="W162" i="3" s="1"/>
  <c r="K163" i="3"/>
  <c r="W163" i="3" s="1"/>
  <c r="K164" i="3"/>
  <c r="W164" i="3" s="1"/>
  <c r="K165" i="3"/>
  <c r="W165" i="3" s="1"/>
  <c r="K166" i="3"/>
  <c r="W166" i="3" s="1"/>
  <c r="K167" i="3"/>
  <c r="W167" i="3" s="1"/>
  <c r="K168" i="3"/>
  <c r="W168" i="3" s="1"/>
  <c r="K169" i="3"/>
  <c r="W169" i="3" s="1"/>
  <c r="K170" i="3"/>
  <c r="W170" i="3" s="1"/>
  <c r="K171" i="3"/>
  <c r="W171" i="3" s="1"/>
  <c r="K172" i="3"/>
  <c r="W172" i="3" s="1"/>
  <c r="K173" i="3"/>
  <c r="W173" i="3" s="1"/>
  <c r="K174" i="3"/>
  <c r="W174" i="3" s="1"/>
  <c r="K175" i="3"/>
  <c r="W175" i="3" s="1"/>
  <c r="K176" i="3"/>
  <c r="W176" i="3" s="1"/>
  <c r="K177" i="3"/>
  <c r="W177" i="3" s="1"/>
  <c r="K178" i="3"/>
  <c r="W178" i="3" s="1"/>
  <c r="K179" i="3"/>
  <c r="W179" i="3" s="1"/>
  <c r="K180" i="3"/>
  <c r="W180" i="3" s="1"/>
  <c r="K181" i="3"/>
  <c r="W181" i="3" s="1"/>
  <c r="K182" i="3"/>
  <c r="W182" i="3" s="1"/>
  <c r="K183" i="3"/>
  <c r="W183" i="3" s="1"/>
  <c r="K184" i="3"/>
  <c r="W184" i="3" s="1"/>
  <c r="K185" i="3"/>
  <c r="W185" i="3" s="1"/>
  <c r="K186" i="3"/>
  <c r="W186" i="3" s="1"/>
  <c r="K187" i="3"/>
  <c r="W187" i="3" s="1"/>
  <c r="K188" i="3"/>
  <c r="W188" i="3" s="1"/>
  <c r="K189" i="3"/>
  <c r="W189" i="3" s="1"/>
  <c r="K190" i="3"/>
  <c r="W190" i="3" s="1"/>
  <c r="K191" i="3"/>
  <c r="W191" i="3" s="1"/>
  <c r="K192" i="3"/>
  <c r="W192" i="3" s="1"/>
  <c r="K193" i="3"/>
  <c r="W193" i="3" s="1"/>
  <c r="K194" i="3"/>
  <c r="W194" i="3" s="1"/>
  <c r="K195" i="3"/>
  <c r="W195" i="3" s="1"/>
  <c r="K196" i="3"/>
  <c r="W196" i="3" s="1"/>
  <c r="K197" i="3"/>
  <c r="W197" i="3" s="1"/>
  <c r="K198" i="3"/>
  <c r="W198" i="3" s="1"/>
  <c r="K199" i="3"/>
  <c r="W199" i="3" s="1"/>
  <c r="K200" i="3"/>
  <c r="W200" i="3" s="1"/>
  <c r="K201" i="3"/>
  <c r="W201" i="3" s="1"/>
  <c r="K202" i="3"/>
  <c r="W202" i="3" s="1"/>
  <c r="K203" i="3"/>
  <c r="W203" i="3" s="1"/>
  <c r="K204" i="3"/>
  <c r="W204" i="3" s="1"/>
  <c r="K205" i="3"/>
  <c r="W205" i="3" s="1"/>
  <c r="K206" i="3"/>
  <c r="W206" i="3" s="1"/>
  <c r="K207" i="3"/>
  <c r="W207" i="3" s="1"/>
  <c r="K208" i="3"/>
  <c r="W208" i="3" s="1"/>
  <c r="K209" i="3"/>
  <c r="W209" i="3" s="1"/>
  <c r="K210" i="3"/>
  <c r="W210" i="3" s="1"/>
  <c r="K211" i="3"/>
  <c r="W211" i="3" s="1"/>
  <c r="K212" i="3"/>
  <c r="W212" i="3" s="1"/>
  <c r="K213" i="3"/>
  <c r="W213" i="3" s="1"/>
  <c r="K214" i="3"/>
  <c r="W214" i="3" s="1"/>
  <c r="K215" i="3"/>
  <c r="W215" i="3" s="1"/>
  <c r="K216" i="3"/>
  <c r="W216" i="3" s="1"/>
  <c r="K217" i="3"/>
  <c r="W217" i="3" s="1"/>
  <c r="K218" i="3"/>
  <c r="W218" i="3" s="1"/>
  <c r="K219" i="3"/>
  <c r="W219" i="3" s="1"/>
  <c r="K220" i="3"/>
  <c r="W220" i="3" s="1"/>
  <c r="K221" i="3"/>
  <c r="W221" i="3" s="1"/>
  <c r="K222" i="3"/>
  <c r="W222" i="3" s="1"/>
  <c r="K223" i="3"/>
  <c r="W223" i="3" s="1"/>
  <c r="K224" i="3"/>
  <c r="W224" i="3" s="1"/>
  <c r="K225" i="3"/>
  <c r="W225" i="3" s="1"/>
  <c r="K226" i="3"/>
  <c r="W226" i="3" s="1"/>
  <c r="K227" i="3"/>
  <c r="W227" i="3" s="1"/>
  <c r="K228" i="3"/>
  <c r="W228" i="3" s="1"/>
  <c r="K229" i="3"/>
  <c r="W229" i="3" s="1"/>
  <c r="K230" i="3"/>
  <c r="W230" i="3" s="1"/>
  <c r="K231" i="3"/>
  <c r="W231" i="3" s="1"/>
  <c r="K232" i="3"/>
  <c r="W232" i="3" s="1"/>
  <c r="K233" i="3"/>
  <c r="W233" i="3" s="1"/>
  <c r="K234" i="3"/>
  <c r="W234" i="3" s="1"/>
  <c r="K235" i="3"/>
  <c r="W235" i="3" s="1"/>
  <c r="K236" i="3"/>
  <c r="W236" i="3" s="1"/>
  <c r="K237" i="3"/>
  <c r="W237" i="3" s="1"/>
  <c r="K238" i="3"/>
  <c r="W238" i="3" s="1"/>
  <c r="K239" i="3"/>
  <c r="W239" i="3" s="1"/>
  <c r="K240" i="3"/>
  <c r="W240" i="3" s="1"/>
  <c r="K241" i="3"/>
  <c r="W241" i="3" s="1"/>
  <c r="K242" i="3"/>
  <c r="W242" i="3" s="1"/>
  <c r="K243" i="3"/>
  <c r="W243" i="3" s="1"/>
  <c r="K244" i="3"/>
  <c r="W244" i="3" s="1"/>
  <c r="K245" i="3"/>
  <c r="W245" i="3" s="1"/>
  <c r="K246" i="3"/>
  <c r="W246" i="3" s="1"/>
  <c r="K247" i="3"/>
  <c r="W247" i="3" s="1"/>
  <c r="K248" i="3"/>
  <c r="W248" i="3" s="1"/>
  <c r="K249" i="3"/>
  <c r="W249" i="3" s="1"/>
  <c r="K250" i="3"/>
  <c r="W250" i="3" s="1"/>
  <c r="K251" i="3"/>
  <c r="W251" i="3" s="1"/>
  <c r="K252" i="3"/>
  <c r="W252" i="3" s="1"/>
  <c r="K253" i="3"/>
  <c r="W253" i="3" s="1"/>
  <c r="K254" i="3"/>
  <c r="W254" i="3" s="1"/>
  <c r="K255" i="3"/>
  <c r="W255" i="3" s="1"/>
  <c r="K256" i="3"/>
  <c r="W256" i="3" s="1"/>
  <c r="K257" i="3"/>
  <c r="W257" i="3" s="1"/>
  <c r="K258" i="3"/>
  <c r="W258" i="3" s="1"/>
  <c r="K259" i="3"/>
  <c r="W259" i="3" s="1"/>
  <c r="K260" i="3"/>
  <c r="W260" i="3" s="1"/>
  <c r="K261" i="3"/>
  <c r="W261" i="3" s="1"/>
  <c r="K262" i="3"/>
  <c r="W262" i="3" s="1"/>
  <c r="K263" i="3"/>
  <c r="W263" i="3" s="1"/>
  <c r="K264" i="3"/>
  <c r="W264" i="3" s="1"/>
  <c r="K265" i="3"/>
  <c r="W265" i="3" s="1"/>
  <c r="K266" i="3"/>
  <c r="W266" i="3" s="1"/>
  <c r="K267" i="3"/>
  <c r="W267" i="3" s="1"/>
  <c r="K268" i="3"/>
  <c r="W268" i="3" s="1"/>
  <c r="K269" i="3"/>
  <c r="W269" i="3" s="1"/>
  <c r="K270" i="3"/>
  <c r="W270" i="3" s="1"/>
  <c r="K271" i="3"/>
  <c r="W271" i="3" s="1"/>
  <c r="K272" i="3"/>
  <c r="W272" i="3" s="1"/>
  <c r="K273" i="3"/>
  <c r="W273" i="3" s="1"/>
  <c r="K274" i="3"/>
  <c r="W274" i="3" s="1"/>
  <c r="K275" i="3"/>
  <c r="W275" i="3" s="1"/>
  <c r="K276" i="3"/>
  <c r="W276" i="3" s="1"/>
  <c r="K277" i="3"/>
  <c r="W277" i="3" s="1"/>
  <c r="K278" i="3"/>
  <c r="W278" i="3" s="1"/>
  <c r="K279" i="3"/>
  <c r="W279" i="3" s="1"/>
  <c r="K280" i="3"/>
  <c r="W280" i="3" s="1"/>
  <c r="K281" i="3"/>
  <c r="W281" i="3" s="1"/>
  <c r="K282" i="3"/>
  <c r="W282" i="3" s="1"/>
  <c r="K283" i="3"/>
  <c r="W283" i="3" s="1"/>
  <c r="K284" i="3"/>
  <c r="W284" i="3" s="1"/>
  <c r="K285" i="3"/>
  <c r="W285" i="3" s="1"/>
  <c r="K286" i="3"/>
  <c r="W286" i="3" s="1"/>
  <c r="K287" i="3"/>
  <c r="W287" i="3" s="1"/>
  <c r="K288" i="3"/>
  <c r="W288" i="3" s="1"/>
  <c r="K289" i="3"/>
  <c r="W289" i="3" s="1"/>
  <c r="K290" i="3"/>
  <c r="W290" i="3" s="1"/>
  <c r="K291" i="3"/>
  <c r="W291" i="3" s="1"/>
  <c r="K292" i="3"/>
  <c r="W292" i="3" s="1"/>
  <c r="K293" i="3"/>
  <c r="W293" i="3" s="1"/>
  <c r="K294" i="3"/>
  <c r="W294" i="3" s="1"/>
  <c r="K295" i="3"/>
  <c r="W295" i="3" s="1"/>
  <c r="K296" i="3"/>
  <c r="W296" i="3" s="1"/>
  <c r="K297" i="3"/>
  <c r="W297" i="3" s="1"/>
  <c r="K298" i="3"/>
  <c r="W298" i="3" s="1"/>
  <c r="K299" i="3"/>
  <c r="W299" i="3" s="1"/>
  <c r="K300" i="3"/>
  <c r="W300" i="3" s="1"/>
  <c r="K301" i="3"/>
  <c r="W301" i="3" s="1"/>
  <c r="K302" i="3"/>
  <c r="W302" i="3" s="1"/>
  <c r="K303" i="3"/>
  <c r="W303" i="3" s="1"/>
  <c r="K304" i="3"/>
  <c r="W304" i="3" s="1"/>
  <c r="K305" i="3"/>
  <c r="W305" i="3" s="1"/>
  <c r="K306" i="3"/>
  <c r="W306" i="3" s="1"/>
  <c r="K307" i="3"/>
  <c r="W307" i="3" s="1"/>
  <c r="K308" i="3"/>
  <c r="W308" i="3" s="1"/>
  <c r="K309" i="3"/>
  <c r="W309" i="3" s="1"/>
  <c r="K310" i="3"/>
  <c r="W310" i="3" s="1"/>
  <c r="K311" i="3"/>
  <c r="W311" i="3" s="1"/>
  <c r="K312" i="3"/>
  <c r="W312" i="3" s="1"/>
  <c r="K313" i="3"/>
  <c r="W313" i="3" s="1"/>
  <c r="K314" i="3"/>
  <c r="W314" i="3" s="1"/>
  <c r="K315" i="3"/>
  <c r="W315" i="3" s="1"/>
  <c r="K316" i="3"/>
  <c r="W316" i="3" s="1"/>
  <c r="K317" i="3"/>
  <c r="W317" i="3" s="1"/>
  <c r="K318" i="3"/>
  <c r="W318" i="3" s="1"/>
  <c r="K319" i="3"/>
  <c r="W319" i="3" s="1"/>
  <c r="K320" i="3"/>
  <c r="W320" i="3" s="1"/>
  <c r="K321" i="3"/>
  <c r="W321" i="3" s="1"/>
  <c r="K322" i="3"/>
  <c r="W322" i="3" s="1"/>
  <c r="K323" i="3"/>
  <c r="W323" i="3" s="1"/>
  <c r="K324" i="3"/>
  <c r="W324" i="3" s="1"/>
  <c r="K325" i="3"/>
  <c r="W325" i="3" s="1"/>
  <c r="K326" i="3"/>
  <c r="W326" i="3" s="1"/>
  <c r="K327" i="3"/>
  <c r="W327" i="3" s="1"/>
  <c r="K328" i="3"/>
  <c r="W328" i="3" s="1"/>
  <c r="K329" i="3"/>
  <c r="W329" i="3" s="1"/>
  <c r="K330" i="3"/>
  <c r="W330" i="3" s="1"/>
  <c r="K331" i="3"/>
  <c r="W331" i="3" s="1"/>
  <c r="K332" i="3"/>
  <c r="W332" i="3" s="1"/>
  <c r="K333" i="3"/>
  <c r="W333" i="3" s="1"/>
  <c r="K334" i="3"/>
  <c r="W334" i="3" s="1"/>
  <c r="K335" i="3"/>
  <c r="W335" i="3" s="1"/>
  <c r="K336" i="3"/>
  <c r="W336" i="3" s="1"/>
  <c r="K337" i="3"/>
  <c r="W337" i="3" s="1"/>
  <c r="K338" i="3"/>
  <c r="W338" i="3" s="1"/>
  <c r="K339" i="3"/>
  <c r="W339" i="3" s="1"/>
  <c r="K340" i="3"/>
  <c r="W340" i="3" s="1"/>
  <c r="K341" i="3"/>
  <c r="W341" i="3" s="1"/>
  <c r="K342" i="3"/>
  <c r="W342" i="3" s="1"/>
  <c r="K343" i="3"/>
  <c r="W343" i="3" s="1"/>
  <c r="K344" i="3"/>
  <c r="W344" i="3" s="1"/>
  <c r="K345" i="3"/>
  <c r="W345" i="3" s="1"/>
  <c r="K346" i="3"/>
  <c r="W346" i="3" s="1"/>
  <c r="K347" i="3"/>
  <c r="W347" i="3" s="1"/>
  <c r="K348" i="3"/>
  <c r="W348" i="3" s="1"/>
  <c r="K349" i="3"/>
  <c r="W349" i="3" s="1"/>
  <c r="K350" i="3"/>
  <c r="W350" i="3" s="1"/>
  <c r="K351" i="3"/>
  <c r="W351" i="3" s="1"/>
  <c r="K352" i="3"/>
  <c r="W352" i="3" s="1"/>
  <c r="K353" i="3"/>
  <c r="W353" i="3" s="1"/>
  <c r="K354" i="3"/>
  <c r="W354" i="3" s="1"/>
  <c r="K355" i="3"/>
  <c r="W355" i="3" s="1"/>
  <c r="K356" i="3"/>
  <c r="W356" i="3" s="1"/>
  <c r="K357" i="3"/>
  <c r="W357" i="3" s="1"/>
  <c r="K358" i="3"/>
  <c r="W358" i="3" s="1"/>
  <c r="K359" i="3"/>
  <c r="W359" i="3" s="1"/>
  <c r="K360" i="3"/>
  <c r="W360" i="3" s="1"/>
  <c r="K361" i="3"/>
  <c r="W361" i="3" s="1"/>
  <c r="K362" i="3"/>
  <c r="W362" i="3" s="1"/>
  <c r="K363" i="3"/>
  <c r="W363" i="3" s="1"/>
  <c r="K364" i="3"/>
  <c r="W364" i="3" s="1"/>
  <c r="K365" i="3"/>
  <c r="W365" i="3" s="1"/>
  <c r="K366" i="3"/>
  <c r="W366" i="3" s="1"/>
  <c r="K367" i="3"/>
  <c r="W367" i="3" s="1"/>
  <c r="K368" i="3"/>
  <c r="W368" i="3" s="1"/>
  <c r="K369" i="3"/>
  <c r="W369" i="3" s="1"/>
  <c r="K370" i="3"/>
  <c r="W370" i="3" s="1"/>
  <c r="K371" i="3"/>
  <c r="W371" i="3" s="1"/>
  <c r="K372" i="3"/>
  <c r="W372" i="3" s="1"/>
  <c r="K373" i="3"/>
  <c r="W373" i="3" s="1"/>
  <c r="K374" i="3"/>
  <c r="W374" i="3" s="1"/>
  <c r="K375" i="3"/>
  <c r="W375" i="3" s="1"/>
  <c r="K376" i="3"/>
  <c r="W376" i="3" s="1"/>
  <c r="K377" i="3"/>
  <c r="W377" i="3" s="1"/>
  <c r="K378" i="3"/>
  <c r="W378" i="3" s="1"/>
  <c r="K379" i="3"/>
  <c r="W379" i="3" s="1"/>
  <c r="K380" i="3"/>
  <c r="W380" i="3" s="1"/>
  <c r="K381" i="3"/>
  <c r="W381" i="3" s="1"/>
  <c r="K382" i="3"/>
  <c r="W382" i="3" s="1"/>
  <c r="K383" i="3"/>
  <c r="W383" i="3" s="1"/>
  <c r="K384" i="3"/>
  <c r="W384" i="3" s="1"/>
  <c r="K385" i="3"/>
  <c r="W385" i="3" s="1"/>
  <c r="K386" i="3"/>
  <c r="W386" i="3" s="1"/>
  <c r="K387" i="3"/>
  <c r="W387" i="3" s="1"/>
  <c r="K388" i="3"/>
  <c r="W388" i="3" s="1"/>
  <c r="K389" i="3"/>
  <c r="W389" i="3" s="1"/>
  <c r="K390" i="3"/>
  <c r="W390" i="3" s="1"/>
  <c r="K391" i="3"/>
  <c r="W391" i="3" s="1"/>
  <c r="K392" i="3"/>
  <c r="W392" i="3" s="1"/>
  <c r="K393" i="3"/>
  <c r="W393" i="3" s="1"/>
  <c r="K394" i="3"/>
  <c r="W394" i="3" s="1"/>
  <c r="K395" i="3"/>
  <c r="W395" i="3" s="1"/>
  <c r="K396" i="3"/>
  <c r="W396" i="3" s="1"/>
  <c r="K397" i="3"/>
  <c r="W397" i="3" s="1"/>
  <c r="K398" i="3"/>
  <c r="W398" i="3" s="1"/>
  <c r="K399" i="3"/>
  <c r="W399" i="3" s="1"/>
  <c r="K400" i="3"/>
  <c r="W400" i="3" s="1"/>
  <c r="K401" i="3"/>
  <c r="W401" i="3" s="1"/>
  <c r="K402" i="3"/>
  <c r="W402" i="3" s="1"/>
  <c r="K403" i="3"/>
  <c r="W403" i="3" s="1"/>
  <c r="K404" i="3"/>
  <c r="W404" i="3" s="1"/>
  <c r="K405" i="3"/>
  <c r="W405" i="3" s="1"/>
  <c r="K406" i="3"/>
  <c r="W406" i="3" s="1"/>
  <c r="K407" i="3"/>
  <c r="W407" i="3" s="1"/>
  <c r="K408" i="3"/>
  <c r="W408" i="3" s="1"/>
  <c r="K409" i="3"/>
  <c r="W409" i="3" s="1"/>
  <c r="K410" i="3"/>
  <c r="W410" i="3" s="1"/>
  <c r="K411" i="3"/>
  <c r="W411" i="3" s="1"/>
  <c r="K412" i="3"/>
  <c r="W412" i="3" s="1"/>
  <c r="K413" i="3"/>
  <c r="W413" i="3" s="1"/>
  <c r="K414" i="3"/>
  <c r="W414" i="3" s="1"/>
  <c r="K415" i="3"/>
  <c r="W415" i="3" s="1"/>
  <c r="K416" i="3"/>
  <c r="W416" i="3" s="1"/>
  <c r="K417" i="3"/>
  <c r="W417" i="3" s="1"/>
  <c r="K418" i="3"/>
  <c r="W418" i="3" s="1"/>
  <c r="K419" i="3"/>
  <c r="W419" i="3" s="1"/>
  <c r="K420" i="3"/>
  <c r="W420" i="3" s="1"/>
  <c r="K421" i="3"/>
  <c r="W421" i="3" s="1"/>
  <c r="K422" i="3"/>
  <c r="W422" i="3" s="1"/>
  <c r="K423" i="3"/>
  <c r="W423" i="3" s="1"/>
  <c r="K424" i="3"/>
  <c r="W424" i="3" s="1"/>
  <c r="K425" i="3"/>
  <c r="W425" i="3" s="1"/>
  <c r="K426" i="3"/>
  <c r="W426" i="3" s="1"/>
  <c r="K427" i="3"/>
  <c r="W427" i="3" s="1"/>
  <c r="K428" i="3"/>
  <c r="W428" i="3" s="1"/>
  <c r="K429" i="3"/>
  <c r="W429" i="3" s="1"/>
  <c r="K430" i="3"/>
  <c r="W430" i="3" s="1"/>
  <c r="K431" i="3"/>
  <c r="W431" i="3" s="1"/>
  <c r="K432" i="3"/>
  <c r="W432" i="3" s="1"/>
  <c r="K433" i="3"/>
  <c r="W433" i="3" s="1"/>
  <c r="K434" i="3"/>
  <c r="W434" i="3" s="1"/>
  <c r="K435" i="3"/>
  <c r="W435" i="3" s="1"/>
  <c r="K436" i="3"/>
  <c r="W436" i="3" s="1"/>
  <c r="K437" i="3"/>
  <c r="W437" i="3" s="1"/>
  <c r="K438" i="3"/>
  <c r="W438" i="3" s="1"/>
  <c r="K439" i="3"/>
  <c r="W439" i="3" s="1"/>
  <c r="K440" i="3"/>
  <c r="W440" i="3" s="1"/>
  <c r="K441" i="3"/>
  <c r="W441" i="3" s="1"/>
  <c r="K442" i="3"/>
  <c r="W442" i="3" s="1"/>
  <c r="K443" i="3"/>
  <c r="W443" i="3" s="1"/>
  <c r="K444" i="3"/>
  <c r="W444" i="3" s="1"/>
  <c r="K445" i="3"/>
  <c r="W445" i="3" s="1"/>
  <c r="K446" i="3"/>
  <c r="W446" i="3" s="1"/>
  <c r="K447" i="3"/>
  <c r="W447" i="3" s="1"/>
  <c r="K448" i="3"/>
  <c r="W448" i="3" s="1"/>
  <c r="K449" i="3"/>
  <c r="W449" i="3" s="1"/>
  <c r="K450" i="3"/>
  <c r="W450" i="3" s="1"/>
  <c r="K451" i="3"/>
  <c r="W451" i="3" s="1"/>
  <c r="K452" i="3"/>
  <c r="W452" i="3" s="1"/>
  <c r="K453" i="3"/>
  <c r="W453" i="3" s="1"/>
  <c r="K454" i="3"/>
  <c r="W454" i="3" s="1"/>
  <c r="K455" i="3"/>
  <c r="W455" i="3" s="1"/>
  <c r="K456" i="3"/>
  <c r="W456" i="3" s="1"/>
  <c r="K457" i="3"/>
  <c r="W457" i="3" s="1"/>
  <c r="K458" i="3"/>
  <c r="W458" i="3" s="1"/>
  <c r="K459" i="3"/>
  <c r="W459" i="3" s="1"/>
  <c r="K460" i="3"/>
  <c r="W460" i="3" s="1"/>
  <c r="K461" i="3"/>
  <c r="W461" i="3" s="1"/>
  <c r="K462" i="3"/>
  <c r="W462" i="3" s="1"/>
  <c r="K463" i="3"/>
  <c r="W463" i="3" s="1"/>
  <c r="K464" i="3"/>
  <c r="W464" i="3" s="1"/>
  <c r="K465" i="3"/>
  <c r="W465" i="3" s="1"/>
  <c r="K466" i="3"/>
  <c r="W466" i="3" s="1"/>
  <c r="K467" i="3"/>
  <c r="W467" i="3" s="1"/>
  <c r="K468" i="3"/>
  <c r="W468" i="3" s="1"/>
  <c r="K469" i="3"/>
  <c r="W469" i="3" s="1"/>
  <c r="K470" i="3"/>
  <c r="W470" i="3" s="1"/>
  <c r="K471" i="3"/>
  <c r="W471" i="3" s="1"/>
  <c r="K472" i="3"/>
  <c r="W472" i="3" s="1"/>
  <c r="K473" i="3"/>
  <c r="W473" i="3" s="1"/>
  <c r="K474" i="3"/>
  <c r="W474" i="3" s="1"/>
  <c r="K475" i="3"/>
  <c r="W475" i="3" s="1"/>
  <c r="K476" i="3"/>
  <c r="W476" i="3" s="1"/>
  <c r="K477" i="3"/>
  <c r="W477" i="3" s="1"/>
  <c r="K478" i="3"/>
  <c r="W478" i="3" s="1"/>
  <c r="K479" i="3"/>
  <c r="W479" i="3" s="1"/>
  <c r="K480" i="3"/>
  <c r="W480" i="3" s="1"/>
  <c r="K481" i="3"/>
  <c r="W481" i="3" s="1"/>
  <c r="K482" i="3"/>
  <c r="W482" i="3" s="1"/>
  <c r="K483" i="3"/>
  <c r="W483" i="3" s="1"/>
  <c r="K484" i="3"/>
  <c r="W484" i="3" s="1"/>
  <c r="K485" i="3"/>
  <c r="W485" i="3" s="1"/>
  <c r="K486" i="3"/>
  <c r="W486" i="3" s="1"/>
  <c r="K487" i="3"/>
  <c r="W487" i="3" s="1"/>
  <c r="K488" i="3"/>
  <c r="W488" i="3" s="1"/>
  <c r="K489" i="3"/>
  <c r="W489" i="3" s="1"/>
  <c r="K490" i="3"/>
  <c r="W490" i="3" s="1"/>
  <c r="K491" i="3"/>
  <c r="W491" i="3" s="1"/>
  <c r="K492" i="3"/>
  <c r="W492" i="3" s="1"/>
  <c r="K493" i="3"/>
  <c r="W493" i="3" s="1"/>
  <c r="K494" i="3"/>
  <c r="W494" i="3" s="1"/>
  <c r="K495" i="3"/>
  <c r="W495" i="3" s="1"/>
  <c r="K496" i="3"/>
  <c r="W496" i="3" s="1"/>
  <c r="K497" i="3"/>
  <c r="W497" i="3" s="1"/>
  <c r="K498" i="3"/>
  <c r="W498" i="3" s="1"/>
  <c r="K499" i="3"/>
  <c r="W499" i="3" s="1"/>
  <c r="K500" i="3"/>
  <c r="W500" i="3" s="1"/>
  <c r="K501" i="3"/>
  <c r="W501" i="3" s="1"/>
  <c r="K502" i="3"/>
  <c r="W502" i="3" s="1"/>
  <c r="K503" i="3"/>
  <c r="W503" i="3" s="1"/>
  <c r="K504" i="3"/>
  <c r="W504" i="3" s="1"/>
  <c r="K505" i="3"/>
  <c r="W505" i="3" s="1"/>
  <c r="K506" i="3"/>
  <c r="W506" i="3" s="1"/>
  <c r="K507" i="3"/>
  <c r="W507" i="3" s="1"/>
  <c r="K508" i="3"/>
  <c r="W508" i="3" s="1"/>
  <c r="K509" i="3"/>
  <c r="W509" i="3" s="1"/>
  <c r="K510" i="3"/>
  <c r="W510" i="3" s="1"/>
  <c r="K511" i="3"/>
  <c r="W511" i="3" s="1"/>
  <c r="K512" i="3"/>
  <c r="W512" i="3" s="1"/>
  <c r="K513" i="3"/>
  <c r="W513" i="3" s="1"/>
  <c r="K514" i="3"/>
  <c r="W514" i="3" s="1"/>
  <c r="K515" i="3"/>
  <c r="W515" i="3" s="1"/>
  <c r="K516" i="3"/>
  <c r="W516" i="3" s="1"/>
  <c r="K517" i="3"/>
  <c r="W517" i="3" s="1"/>
  <c r="K518" i="3"/>
  <c r="W518" i="3" s="1"/>
  <c r="K519" i="3"/>
  <c r="W519" i="3" s="1"/>
  <c r="K520" i="3"/>
  <c r="W520" i="3" s="1"/>
  <c r="K521" i="3"/>
  <c r="W521" i="3" s="1"/>
  <c r="K522" i="3"/>
  <c r="W522" i="3" s="1"/>
  <c r="K523" i="3"/>
  <c r="W523" i="3" s="1"/>
  <c r="K524" i="3"/>
  <c r="W524" i="3" s="1"/>
  <c r="K525" i="3"/>
  <c r="W525" i="3" s="1"/>
  <c r="K526" i="3"/>
  <c r="W526" i="3" s="1"/>
  <c r="K527" i="3"/>
  <c r="W527" i="3" s="1"/>
  <c r="K528" i="3"/>
  <c r="W528" i="3" s="1"/>
  <c r="K529" i="3"/>
  <c r="W529" i="3" s="1"/>
  <c r="K530" i="3"/>
  <c r="W530" i="3" s="1"/>
  <c r="K531" i="3"/>
  <c r="W531" i="3" s="1"/>
  <c r="K532" i="3"/>
  <c r="W532" i="3" s="1"/>
  <c r="K533" i="3"/>
  <c r="W533" i="3" s="1"/>
  <c r="K534" i="3"/>
  <c r="W534" i="3" s="1"/>
  <c r="K535" i="3"/>
  <c r="W535" i="3" s="1"/>
  <c r="K536" i="3"/>
  <c r="W536" i="3" s="1"/>
  <c r="K537" i="3"/>
  <c r="W537" i="3" s="1"/>
  <c r="K538" i="3"/>
  <c r="W538" i="3" s="1"/>
  <c r="K539" i="3"/>
  <c r="W539" i="3" s="1"/>
  <c r="K540" i="3"/>
  <c r="W540" i="3" s="1"/>
  <c r="K541" i="3"/>
  <c r="W541" i="3" s="1"/>
  <c r="K542" i="3"/>
  <c r="W542" i="3" s="1"/>
  <c r="K543" i="3"/>
  <c r="W543" i="3" s="1"/>
  <c r="K544" i="3"/>
  <c r="W544" i="3" s="1"/>
  <c r="K545" i="3"/>
  <c r="W545" i="3" s="1"/>
  <c r="K546" i="3"/>
  <c r="W546" i="3" s="1"/>
  <c r="K547" i="3"/>
  <c r="W547" i="3" s="1"/>
  <c r="K548" i="3"/>
  <c r="W548" i="3" s="1"/>
  <c r="K549" i="3"/>
  <c r="W549" i="3" s="1"/>
  <c r="K550" i="3"/>
  <c r="W550" i="3" s="1"/>
  <c r="K551" i="3"/>
  <c r="W551" i="3" s="1"/>
  <c r="K552" i="3"/>
  <c r="W552" i="3" s="1"/>
  <c r="K553" i="3"/>
  <c r="W553" i="3" s="1"/>
  <c r="K554" i="3"/>
  <c r="W554" i="3" s="1"/>
  <c r="K555" i="3"/>
  <c r="W555" i="3" s="1"/>
  <c r="K556" i="3"/>
  <c r="W556" i="3" s="1"/>
  <c r="K557" i="3"/>
  <c r="W557" i="3" s="1"/>
  <c r="K558" i="3"/>
  <c r="W558" i="3" s="1"/>
  <c r="K559" i="3"/>
  <c r="W559" i="3" s="1"/>
  <c r="K560" i="3"/>
  <c r="W560" i="3" s="1"/>
  <c r="K561" i="3"/>
  <c r="W561" i="3" s="1"/>
  <c r="K562" i="3"/>
  <c r="W562" i="3" s="1"/>
  <c r="K563" i="3"/>
  <c r="W563" i="3" s="1"/>
  <c r="K564" i="3"/>
  <c r="W564" i="3" s="1"/>
  <c r="K565" i="3"/>
  <c r="W565" i="3" s="1"/>
  <c r="K566" i="3"/>
  <c r="W566" i="3" s="1"/>
  <c r="K567" i="3"/>
  <c r="W567" i="3" s="1"/>
  <c r="K568" i="3"/>
  <c r="W568" i="3" s="1"/>
  <c r="K569" i="3"/>
  <c r="W569" i="3" s="1"/>
  <c r="K570" i="3"/>
  <c r="W570" i="3" s="1"/>
  <c r="K571" i="3"/>
  <c r="W571" i="3" s="1"/>
  <c r="K572" i="3"/>
  <c r="W572" i="3" s="1"/>
  <c r="K573" i="3"/>
  <c r="W573" i="3" s="1"/>
  <c r="K574" i="3"/>
  <c r="W574" i="3" s="1"/>
  <c r="K575" i="3"/>
  <c r="W575" i="3" s="1"/>
  <c r="K576" i="3"/>
  <c r="W576" i="3" s="1"/>
  <c r="K577" i="3"/>
  <c r="W577" i="3" s="1"/>
  <c r="K578" i="3"/>
  <c r="W578" i="3" s="1"/>
  <c r="K579" i="3"/>
  <c r="W579" i="3" s="1"/>
  <c r="K580" i="3"/>
  <c r="W580" i="3" s="1"/>
  <c r="K581" i="3"/>
  <c r="W581" i="3" s="1"/>
  <c r="K582" i="3"/>
  <c r="W582" i="3" s="1"/>
  <c r="K583" i="3"/>
  <c r="W583" i="3" s="1"/>
  <c r="K584" i="3"/>
  <c r="W584" i="3" s="1"/>
  <c r="K585" i="3"/>
  <c r="W585" i="3" s="1"/>
  <c r="K586" i="3"/>
  <c r="W586" i="3" s="1"/>
  <c r="K587" i="3"/>
  <c r="W587" i="3" s="1"/>
  <c r="K588" i="3"/>
  <c r="W588" i="3" s="1"/>
  <c r="K589" i="3"/>
  <c r="W589" i="3" s="1"/>
  <c r="K590" i="3"/>
  <c r="W590" i="3" s="1"/>
  <c r="K591" i="3"/>
  <c r="W591" i="3" s="1"/>
  <c r="K592" i="3"/>
  <c r="W592" i="3" s="1"/>
  <c r="K593" i="3"/>
  <c r="W593" i="3" s="1"/>
  <c r="K594" i="3"/>
  <c r="W594" i="3" s="1"/>
  <c r="K595" i="3"/>
  <c r="W595" i="3" s="1"/>
  <c r="K596" i="3"/>
  <c r="W596" i="3" s="1"/>
  <c r="K597" i="3"/>
  <c r="W597" i="3" s="1"/>
  <c r="K598" i="3"/>
  <c r="W598" i="3" s="1"/>
  <c r="K599" i="3"/>
  <c r="W599" i="3" s="1"/>
  <c r="K600" i="3"/>
  <c r="W600" i="3" s="1"/>
  <c r="K601" i="3"/>
  <c r="W601" i="3" s="1"/>
  <c r="K602" i="3"/>
  <c r="W602" i="3" s="1"/>
  <c r="K603" i="3"/>
  <c r="W603" i="3" s="1"/>
  <c r="K604" i="3"/>
  <c r="W604" i="3" s="1"/>
  <c r="K605" i="3"/>
  <c r="W605" i="3" s="1"/>
  <c r="K606" i="3"/>
  <c r="W606" i="3" s="1"/>
  <c r="K607" i="3"/>
  <c r="W607" i="3" s="1"/>
  <c r="K608" i="3"/>
  <c r="W608" i="3" s="1"/>
  <c r="K609" i="3"/>
  <c r="W609" i="3" s="1"/>
  <c r="K610" i="3"/>
  <c r="W610" i="3" s="1"/>
  <c r="K611" i="3"/>
  <c r="W611" i="3" s="1"/>
  <c r="K612" i="3"/>
  <c r="W612" i="3" s="1"/>
  <c r="K613" i="3"/>
  <c r="W613" i="3" s="1"/>
  <c r="K614" i="3"/>
  <c r="W614" i="3" s="1"/>
  <c r="K615" i="3"/>
  <c r="W615" i="3" s="1"/>
  <c r="K616" i="3"/>
  <c r="W616" i="3" s="1"/>
  <c r="K617" i="3"/>
  <c r="W617" i="3" s="1"/>
  <c r="K618" i="3"/>
  <c r="W618" i="3" s="1"/>
  <c r="K619" i="3"/>
  <c r="W619" i="3" s="1"/>
  <c r="K620" i="3"/>
  <c r="W620" i="3" s="1"/>
  <c r="K621" i="3"/>
  <c r="W621" i="3" s="1"/>
  <c r="K622" i="3"/>
  <c r="W622" i="3" s="1"/>
  <c r="K623" i="3"/>
  <c r="W623" i="3" s="1"/>
  <c r="K624" i="3"/>
  <c r="W624" i="3" s="1"/>
  <c r="K625" i="3"/>
  <c r="W625" i="3" s="1"/>
  <c r="K626" i="3"/>
  <c r="W626" i="3" s="1"/>
  <c r="K627" i="3"/>
  <c r="W627" i="3" s="1"/>
  <c r="K628" i="3"/>
  <c r="W628" i="3" s="1"/>
  <c r="K629" i="3"/>
  <c r="W629" i="3" s="1"/>
  <c r="K630" i="3"/>
  <c r="W630" i="3" s="1"/>
  <c r="K631" i="3"/>
  <c r="W631" i="3" s="1"/>
  <c r="K632" i="3"/>
  <c r="W632" i="3" s="1"/>
  <c r="K633" i="3"/>
  <c r="W633" i="3" s="1"/>
  <c r="K634" i="3"/>
  <c r="W634" i="3" s="1"/>
  <c r="K635" i="3"/>
  <c r="W635" i="3" s="1"/>
  <c r="K636" i="3"/>
  <c r="W636" i="3" s="1"/>
  <c r="K637" i="3"/>
  <c r="W637" i="3" s="1"/>
  <c r="K638" i="3"/>
  <c r="W638" i="3" s="1"/>
  <c r="K639" i="3"/>
  <c r="W639" i="3" s="1"/>
  <c r="K640" i="3"/>
  <c r="W640" i="3" s="1"/>
  <c r="K641" i="3"/>
  <c r="W641" i="3" s="1"/>
  <c r="K642" i="3"/>
  <c r="W642" i="3" s="1"/>
  <c r="K643" i="3"/>
  <c r="W643" i="3" s="1"/>
  <c r="K644" i="3"/>
  <c r="W644" i="3" s="1"/>
  <c r="K645" i="3"/>
  <c r="W645" i="3" s="1"/>
  <c r="K646" i="3"/>
  <c r="W646" i="3" s="1"/>
  <c r="K647" i="3"/>
  <c r="W647" i="3" s="1"/>
  <c r="K648" i="3"/>
  <c r="W648" i="3" s="1"/>
  <c r="K649" i="3"/>
  <c r="W649" i="3" s="1"/>
  <c r="K650" i="3"/>
  <c r="W650" i="3" s="1"/>
  <c r="K651" i="3"/>
  <c r="W651" i="3" s="1"/>
  <c r="K652" i="3"/>
  <c r="W652" i="3" s="1"/>
  <c r="K653" i="3"/>
  <c r="W653" i="3" s="1"/>
  <c r="K654" i="3"/>
  <c r="W654" i="3" s="1"/>
  <c r="K655" i="3"/>
  <c r="W655" i="3" s="1"/>
  <c r="K656" i="3"/>
  <c r="W656" i="3" s="1"/>
  <c r="K657" i="3"/>
  <c r="W657" i="3" s="1"/>
  <c r="K658" i="3"/>
  <c r="W658" i="3" s="1"/>
  <c r="K659" i="3"/>
  <c r="W659" i="3" s="1"/>
  <c r="K660" i="3"/>
  <c r="W660" i="3" s="1"/>
  <c r="K661" i="3"/>
  <c r="W661" i="3" s="1"/>
  <c r="K662" i="3"/>
  <c r="W662" i="3" s="1"/>
  <c r="K663" i="3"/>
  <c r="W663" i="3" s="1"/>
  <c r="K664" i="3"/>
  <c r="W664" i="3" s="1"/>
  <c r="K665" i="3"/>
  <c r="W665" i="3" s="1"/>
  <c r="K666" i="3"/>
  <c r="W666" i="3" s="1"/>
  <c r="K667" i="3"/>
  <c r="W667" i="3" s="1"/>
  <c r="K668" i="3"/>
  <c r="W668" i="3" s="1"/>
  <c r="K669" i="3"/>
  <c r="W669" i="3" s="1"/>
  <c r="K670" i="3"/>
  <c r="W670" i="3" s="1"/>
  <c r="K671" i="3"/>
  <c r="W671" i="3" s="1"/>
  <c r="K672" i="3"/>
  <c r="W672" i="3" s="1"/>
  <c r="K673" i="3"/>
  <c r="W673" i="3" s="1"/>
  <c r="K674" i="3"/>
  <c r="W674" i="3" s="1"/>
  <c r="K675" i="3"/>
  <c r="W675" i="3" s="1"/>
  <c r="K676" i="3"/>
  <c r="W676" i="3" s="1"/>
  <c r="K677" i="3"/>
  <c r="W677" i="3" s="1"/>
  <c r="K678" i="3"/>
  <c r="W678" i="3" s="1"/>
  <c r="K679" i="3"/>
  <c r="W679" i="3" s="1"/>
  <c r="K680" i="3"/>
  <c r="W680" i="3" s="1"/>
  <c r="K681" i="3"/>
  <c r="W681" i="3" s="1"/>
  <c r="K682" i="3"/>
  <c r="W682" i="3" s="1"/>
  <c r="K683" i="3"/>
  <c r="W683" i="3" s="1"/>
  <c r="K684" i="3"/>
  <c r="W684" i="3" s="1"/>
  <c r="K685" i="3"/>
  <c r="W685" i="3" s="1"/>
  <c r="K686" i="3"/>
  <c r="W686" i="3" s="1"/>
  <c r="K687" i="3"/>
  <c r="W687" i="3" s="1"/>
  <c r="K688" i="3"/>
  <c r="W688" i="3" s="1"/>
  <c r="K689" i="3"/>
  <c r="W689" i="3" s="1"/>
  <c r="K690" i="3"/>
  <c r="W690" i="3" s="1"/>
  <c r="K691" i="3"/>
  <c r="W691" i="3" s="1"/>
  <c r="K692" i="3"/>
  <c r="W692" i="3" s="1"/>
  <c r="K693" i="3"/>
  <c r="W693" i="3" s="1"/>
  <c r="K694" i="3"/>
  <c r="W694" i="3" s="1"/>
  <c r="K695" i="3"/>
  <c r="W695" i="3" s="1"/>
  <c r="K696" i="3"/>
  <c r="W696" i="3" s="1"/>
  <c r="K697" i="3"/>
  <c r="W697" i="3" s="1"/>
  <c r="K698" i="3"/>
  <c r="W698" i="3" s="1"/>
  <c r="K699" i="3"/>
  <c r="W699" i="3" s="1"/>
  <c r="K700" i="3"/>
  <c r="W700" i="3" s="1"/>
  <c r="K701" i="3"/>
  <c r="W701" i="3" s="1"/>
  <c r="K702" i="3"/>
  <c r="W702" i="3" s="1"/>
  <c r="K703" i="3"/>
  <c r="W703" i="3" s="1"/>
  <c r="K704" i="3"/>
  <c r="W704" i="3" s="1"/>
  <c r="K705" i="3"/>
  <c r="W705" i="3" s="1"/>
  <c r="K706" i="3"/>
  <c r="W706" i="3" s="1"/>
  <c r="K707" i="3"/>
  <c r="W707" i="3" s="1"/>
  <c r="K708" i="3"/>
  <c r="W708" i="3" s="1"/>
  <c r="K709" i="3"/>
  <c r="W709" i="3" s="1"/>
  <c r="K710" i="3"/>
  <c r="W710" i="3" s="1"/>
  <c r="K711" i="3"/>
  <c r="W711" i="3" s="1"/>
  <c r="K712" i="3"/>
  <c r="W712" i="3" s="1"/>
  <c r="K713" i="3"/>
  <c r="W713" i="3" s="1"/>
  <c r="K714" i="3"/>
  <c r="W714" i="3" s="1"/>
  <c r="K715" i="3"/>
  <c r="W715" i="3" s="1"/>
  <c r="K716" i="3"/>
  <c r="W716" i="3" s="1"/>
  <c r="K717" i="3"/>
  <c r="W717" i="3" s="1"/>
  <c r="K718" i="3"/>
  <c r="W718" i="3" s="1"/>
  <c r="K719" i="3"/>
  <c r="W719" i="3" s="1"/>
  <c r="K720" i="3"/>
  <c r="W720" i="3" s="1"/>
  <c r="K721" i="3"/>
  <c r="W721" i="3" s="1"/>
  <c r="K722" i="3"/>
  <c r="W722" i="3" s="1"/>
  <c r="K723" i="3"/>
  <c r="W723" i="3" s="1"/>
  <c r="K724" i="3"/>
  <c r="W724" i="3" s="1"/>
  <c r="K725" i="3"/>
  <c r="W725" i="3" s="1"/>
  <c r="K726" i="3"/>
  <c r="W726" i="3" s="1"/>
  <c r="K727" i="3"/>
  <c r="W727" i="3" s="1"/>
  <c r="K728" i="3"/>
  <c r="W728" i="3" s="1"/>
  <c r="K729" i="3"/>
  <c r="W729" i="3" s="1"/>
  <c r="K730" i="3"/>
  <c r="W730" i="3" s="1"/>
  <c r="K731" i="3"/>
  <c r="W731" i="3" s="1"/>
  <c r="K732" i="3"/>
  <c r="W732" i="3" s="1"/>
  <c r="K733" i="3"/>
  <c r="W733" i="3" s="1"/>
  <c r="K734" i="3"/>
  <c r="W734" i="3" s="1"/>
  <c r="K735" i="3"/>
  <c r="W735" i="3" s="1"/>
  <c r="K736" i="3"/>
  <c r="W736" i="3" s="1"/>
  <c r="K737" i="3"/>
  <c r="W737" i="3" s="1"/>
  <c r="K738" i="3"/>
  <c r="W738" i="3" s="1"/>
  <c r="K739" i="3"/>
  <c r="W739" i="3" s="1"/>
  <c r="K740" i="3"/>
  <c r="W740" i="3" s="1"/>
  <c r="K741" i="3"/>
  <c r="W741" i="3" s="1"/>
  <c r="K742" i="3"/>
  <c r="W742" i="3" s="1"/>
  <c r="K743" i="3"/>
  <c r="W743" i="3" s="1"/>
  <c r="K744" i="3"/>
  <c r="W744" i="3" s="1"/>
  <c r="K745" i="3"/>
  <c r="W745" i="3" s="1"/>
  <c r="K746" i="3"/>
  <c r="W746" i="3" s="1"/>
  <c r="K747" i="3"/>
  <c r="W747" i="3" s="1"/>
  <c r="K748" i="3"/>
  <c r="W748" i="3" s="1"/>
  <c r="K749" i="3"/>
  <c r="W749" i="3" s="1"/>
  <c r="K750" i="3"/>
  <c r="W750" i="3" s="1"/>
  <c r="K751" i="3"/>
  <c r="W751" i="3" s="1"/>
  <c r="K752" i="3"/>
  <c r="W752" i="3" s="1"/>
  <c r="K753" i="3"/>
  <c r="W753" i="3" s="1"/>
  <c r="K754" i="3"/>
  <c r="W754" i="3" s="1"/>
  <c r="K755" i="3"/>
  <c r="W755" i="3" s="1"/>
  <c r="K756" i="3"/>
  <c r="W756" i="3" s="1"/>
  <c r="K757" i="3"/>
  <c r="W757" i="3" s="1"/>
  <c r="K758" i="3"/>
  <c r="W758" i="3" s="1"/>
  <c r="K759" i="3"/>
  <c r="W759" i="3" s="1"/>
  <c r="K760" i="3"/>
  <c r="W760" i="3" s="1"/>
  <c r="K761" i="3"/>
  <c r="W761" i="3" s="1"/>
  <c r="K762" i="3"/>
  <c r="W762" i="3" s="1"/>
  <c r="K763" i="3"/>
  <c r="W763" i="3" s="1"/>
  <c r="K764" i="3"/>
  <c r="W764" i="3" s="1"/>
  <c r="K765" i="3"/>
  <c r="W765" i="3" s="1"/>
  <c r="K766" i="3"/>
  <c r="W766" i="3" s="1"/>
  <c r="K767" i="3"/>
  <c r="W767" i="3" s="1"/>
  <c r="K768" i="3"/>
  <c r="W768" i="3" s="1"/>
  <c r="K769" i="3"/>
  <c r="W769" i="3" s="1"/>
  <c r="K770" i="3"/>
  <c r="W770" i="3" s="1"/>
  <c r="K771" i="3"/>
  <c r="W771" i="3" s="1"/>
  <c r="K772" i="3"/>
  <c r="W772" i="3" s="1"/>
  <c r="K773" i="3"/>
  <c r="W773" i="3" s="1"/>
  <c r="K774" i="3"/>
  <c r="W774" i="3" s="1"/>
  <c r="K775" i="3"/>
  <c r="W775" i="3" s="1"/>
  <c r="K776" i="3"/>
  <c r="W776" i="3" s="1"/>
  <c r="K777" i="3"/>
  <c r="W777" i="3" s="1"/>
  <c r="K778" i="3"/>
  <c r="W778" i="3" s="1"/>
  <c r="K779" i="3"/>
  <c r="W779" i="3" s="1"/>
  <c r="K780" i="3"/>
  <c r="W780" i="3" s="1"/>
  <c r="K781" i="3"/>
  <c r="W781" i="3" s="1"/>
  <c r="K782" i="3"/>
  <c r="W782" i="3" s="1"/>
  <c r="K783" i="3"/>
  <c r="W783" i="3" s="1"/>
  <c r="K784" i="3"/>
  <c r="W784" i="3" s="1"/>
  <c r="K785" i="3"/>
  <c r="W785" i="3" s="1"/>
  <c r="K786" i="3"/>
  <c r="W786" i="3" s="1"/>
  <c r="K787" i="3"/>
  <c r="W787" i="3" s="1"/>
  <c r="K788" i="3"/>
  <c r="W788" i="3" s="1"/>
  <c r="K789" i="3"/>
  <c r="W789" i="3" s="1"/>
  <c r="K790" i="3"/>
  <c r="W790" i="3" s="1"/>
  <c r="K791" i="3"/>
  <c r="W791" i="3" s="1"/>
  <c r="K792" i="3"/>
  <c r="W792" i="3" s="1"/>
  <c r="K793" i="3"/>
  <c r="W793" i="3" s="1"/>
  <c r="K2" i="3"/>
  <c r="W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2" i="3"/>
  <c r="D17" i="1"/>
  <c r="D18" i="1"/>
  <c r="D19" i="1"/>
  <c r="D20" i="1"/>
  <c r="D21" i="1"/>
  <c r="D16" i="1"/>
  <c r="C3" i="3"/>
  <c r="X3" i="3" s="1"/>
  <c r="C4" i="3"/>
  <c r="X4" i="3" s="1"/>
  <c r="C5" i="3"/>
  <c r="X5" i="3" s="1"/>
  <c r="C6" i="3"/>
  <c r="X6" i="3" s="1"/>
  <c r="C7" i="3"/>
  <c r="X7" i="3" s="1"/>
  <c r="C8" i="3"/>
  <c r="X8" i="3" s="1"/>
  <c r="C9" i="3"/>
  <c r="X9" i="3" s="1"/>
  <c r="C10" i="3"/>
  <c r="X10" i="3" s="1"/>
  <c r="C11" i="3"/>
  <c r="X11" i="3" s="1"/>
  <c r="C12" i="3"/>
  <c r="X12" i="3" s="1"/>
  <c r="C13" i="3"/>
  <c r="X13" i="3" s="1"/>
  <c r="C14" i="3"/>
  <c r="X14" i="3" s="1"/>
  <c r="C15" i="3"/>
  <c r="X15" i="3" s="1"/>
  <c r="C16" i="3"/>
  <c r="X16" i="3" s="1"/>
  <c r="C17" i="3"/>
  <c r="X17" i="3" s="1"/>
  <c r="C18" i="3"/>
  <c r="X18" i="3" s="1"/>
  <c r="C19" i="3"/>
  <c r="X19" i="3" s="1"/>
  <c r="C20" i="3"/>
  <c r="X20" i="3" s="1"/>
  <c r="C21" i="3"/>
  <c r="X21" i="3" s="1"/>
  <c r="C22" i="3"/>
  <c r="X22" i="3" s="1"/>
  <c r="C23" i="3"/>
  <c r="X23" i="3" s="1"/>
  <c r="C24" i="3"/>
  <c r="X24" i="3" s="1"/>
  <c r="C25" i="3"/>
  <c r="X25" i="3" s="1"/>
  <c r="C26" i="3"/>
  <c r="X26" i="3" s="1"/>
  <c r="C27" i="3"/>
  <c r="X27" i="3" s="1"/>
  <c r="C28" i="3"/>
  <c r="X28" i="3" s="1"/>
  <c r="C29" i="3"/>
  <c r="X29" i="3" s="1"/>
  <c r="C30" i="3"/>
  <c r="X30" i="3" s="1"/>
  <c r="C31" i="3"/>
  <c r="X31" i="3" s="1"/>
  <c r="C32" i="3"/>
  <c r="X32" i="3" s="1"/>
  <c r="C33" i="3"/>
  <c r="X33" i="3" s="1"/>
  <c r="C34" i="3"/>
  <c r="X34" i="3" s="1"/>
  <c r="C35" i="3"/>
  <c r="X35" i="3" s="1"/>
  <c r="C36" i="3"/>
  <c r="X36" i="3" s="1"/>
  <c r="C37" i="3"/>
  <c r="X37" i="3" s="1"/>
  <c r="C38" i="3"/>
  <c r="X38" i="3" s="1"/>
  <c r="C39" i="3"/>
  <c r="X39" i="3" s="1"/>
  <c r="C40" i="3"/>
  <c r="X40" i="3" s="1"/>
  <c r="C41" i="3"/>
  <c r="X41" i="3" s="1"/>
  <c r="C42" i="3"/>
  <c r="X42" i="3" s="1"/>
  <c r="C43" i="3"/>
  <c r="X43" i="3" s="1"/>
  <c r="C44" i="3"/>
  <c r="X44" i="3" s="1"/>
  <c r="C45" i="3"/>
  <c r="X45" i="3" s="1"/>
  <c r="C46" i="3"/>
  <c r="X46" i="3" s="1"/>
  <c r="C47" i="3"/>
  <c r="X47" i="3" s="1"/>
  <c r="C48" i="3"/>
  <c r="X48" i="3" s="1"/>
  <c r="C49" i="3"/>
  <c r="X49" i="3" s="1"/>
  <c r="C50" i="3"/>
  <c r="X50" i="3" s="1"/>
  <c r="C51" i="3"/>
  <c r="X51" i="3" s="1"/>
  <c r="C52" i="3"/>
  <c r="X52" i="3" s="1"/>
  <c r="C53" i="3"/>
  <c r="X53" i="3" s="1"/>
  <c r="C54" i="3"/>
  <c r="X54" i="3" s="1"/>
  <c r="C55" i="3"/>
  <c r="X55" i="3" s="1"/>
  <c r="C56" i="3"/>
  <c r="X56" i="3" s="1"/>
  <c r="C57" i="3"/>
  <c r="X57" i="3" s="1"/>
  <c r="C58" i="3"/>
  <c r="X58" i="3" s="1"/>
  <c r="C59" i="3"/>
  <c r="X59" i="3" s="1"/>
  <c r="C60" i="3"/>
  <c r="X60" i="3" s="1"/>
  <c r="C61" i="3"/>
  <c r="X61" i="3" s="1"/>
  <c r="C62" i="3"/>
  <c r="X62" i="3" s="1"/>
  <c r="C63" i="3"/>
  <c r="X63" i="3" s="1"/>
  <c r="C64" i="3"/>
  <c r="X64" i="3" s="1"/>
  <c r="C65" i="3"/>
  <c r="X65" i="3" s="1"/>
  <c r="C66" i="3"/>
  <c r="X66" i="3" s="1"/>
  <c r="C67" i="3"/>
  <c r="X67" i="3" s="1"/>
  <c r="C68" i="3"/>
  <c r="X68" i="3" s="1"/>
  <c r="C69" i="3"/>
  <c r="X69" i="3" s="1"/>
  <c r="C70" i="3"/>
  <c r="X70" i="3" s="1"/>
  <c r="C71" i="3"/>
  <c r="X71" i="3" s="1"/>
  <c r="C72" i="3"/>
  <c r="X72" i="3" s="1"/>
  <c r="C73" i="3"/>
  <c r="X73" i="3" s="1"/>
  <c r="C74" i="3"/>
  <c r="X74" i="3" s="1"/>
  <c r="C75" i="3"/>
  <c r="X75" i="3" s="1"/>
  <c r="C76" i="3"/>
  <c r="X76" i="3" s="1"/>
  <c r="C77" i="3"/>
  <c r="X77" i="3" s="1"/>
  <c r="C78" i="3"/>
  <c r="X78" i="3" s="1"/>
  <c r="C79" i="3"/>
  <c r="X79" i="3" s="1"/>
  <c r="C80" i="3"/>
  <c r="X80" i="3" s="1"/>
  <c r="C81" i="3"/>
  <c r="X81" i="3" s="1"/>
  <c r="C82" i="3"/>
  <c r="X82" i="3" s="1"/>
  <c r="C83" i="3"/>
  <c r="X83" i="3" s="1"/>
  <c r="C84" i="3"/>
  <c r="X84" i="3" s="1"/>
  <c r="C85" i="3"/>
  <c r="X85" i="3" s="1"/>
  <c r="C86" i="3"/>
  <c r="X86" i="3" s="1"/>
  <c r="C87" i="3"/>
  <c r="X87" i="3" s="1"/>
  <c r="C88" i="3"/>
  <c r="X88" i="3" s="1"/>
  <c r="C89" i="3"/>
  <c r="X89" i="3" s="1"/>
  <c r="C90" i="3"/>
  <c r="X90" i="3" s="1"/>
  <c r="C91" i="3"/>
  <c r="X91" i="3" s="1"/>
  <c r="C92" i="3"/>
  <c r="X92" i="3" s="1"/>
  <c r="C93" i="3"/>
  <c r="X93" i="3" s="1"/>
  <c r="C94" i="3"/>
  <c r="X94" i="3" s="1"/>
  <c r="C95" i="3"/>
  <c r="X95" i="3" s="1"/>
  <c r="C96" i="3"/>
  <c r="X96" i="3" s="1"/>
  <c r="C97" i="3"/>
  <c r="X97" i="3" s="1"/>
  <c r="C98" i="3"/>
  <c r="X98" i="3" s="1"/>
  <c r="C99" i="3"/>
  <c r="X99" i="3" s="1"/>
  <c r="C100" i="3"/>
  <c r="X100" i="3" s="1"/>
  <c r="C101" i="3"/>
  <c r="X101" i="3" s="1"/>
  <c r="C102" i="3"/>
  <c r="X102" i="3" s="1"/>
  <c r="C103" i="3"/>
  <c r="X103" i="3" s="1"/>
  <c r="C104" i="3"/>
  <c r="X104" i="3" s="1"/>
  <c r="C105" i="3"/>
  <c r="X105" i="3" s="1"/>
  <c r="C106" i="3"/>
  <c r="X106" i="3" s="1"/>
  <c r="C107" i="3"/>
  <c r="X107" i="3" s="1"/>
  <c r="C108" i="3"/>
  <c r="X108" i="3" s="1"/>
  <c r="C109" i="3"/>
  <c r="X109" i="3" s="1"/>
  <c r="C110" i="3"/>
  <c r="X110" i="3" s="1"/>
  <c r="C111" i="3"/>
  <c r="X111" i="3" s="1"/>
  <c r="C112" i="3"/>
  <c r="X112" i="3" s="1"/>
  <c r="C113" i="3"/>
  <c r="X113" i="3" s="1"/>
  <c r="C114" i="3"/>
  <c r="X114" i="3" s="1"/>
  <c r="C115" i="3"/>
  <c r="X115" i="3" s="1"/>
  <c r="C116" i="3"/>
  <c r="X116" i="3" s="1"/>
  <c r="C117" i="3"/>
  <c r="X117" i="3" s="1"/>
  <c r="C118" i="3"/>
  <c r="X118" i="3" s="1"/>
  <c r="C119" i="3"/>
  <c r="X119" i="3" s="1"/>
  <c r="C120" i="3"/>
  <c r="X120" i="3" s="1"/>
  <c r="C121" i="3"/>
  <c r="X121" i="3" s="1"/>
  <c r="C122" i="3"/>
  <c r="X122" i="3" s="1"/>
  <c r="C123" i="3"/>
  <c r="X123" i="3" s="1"/>
  <c r="C124" i="3"/>
  <c r="X124" i="3" s="1"/>
  <c r="C125" i="3"/>
  <c r="X125" i="3" s="1"/>
  <c r="C126" i="3"/>
  <c r="X126" i="3" s="1"/>
  <c r="C127" i="3"/>
  <c r="X127" i="3" s="1"/>
  <c r="C128" i="3"/>
  <c r="X128" i="3" s="1"/>
  <c r="C129" i="3"/>
  <c r="X129" i="3" s="1"/>
  <c r="C130" i="3"/>
  <c r="X130" i="3" s="1"/>
  <c r="C131" i="3"/>
  <c r="X131" i="3" s="1"/>
  <c r="C132" i="3"/>
  <c r="X132" i="3" s="1"/>
  <c r="C133" i="3"/>
  <c r="X133" i="3" s="1"/>
  <c r="C134" i="3"/>
  <c r="X134" i="3" s="1"/>
  <c r="C135" i="3"/>
  <c r="X135" i="3" s="1"/>
  <c r="C136" i="3"/>
  <c r="X136" i="3" s="1"/>
  <c r="C137" i="3"/>
  <c r="X137" i="3" s="1"/>
  <c r="C138" i="3"/>
  <c r="X138" i="3" s="1"/>
  <c r="C139" i="3"/>
  <c r="X139" i="3" s="1"/>
  <c r="C140" i="3"/>
  <c r="X140" i="3" s="1"/>
  <c r="C141" i="3"/>
  <c r="X141" i="3" s="1"/>
  <c r="C142" i="3"/>
  <c r="X142" i="3" s="1"/>
  <c r="C143" i="3"/>
  <c r="X143" i="3" s="1"/>
  <c r="C144" i="3"/>
  <c r="X144" i="3" s="1"/>
  <c r="C145" i="3"/>
  <c r="X145" i="3" s="1"/>
  <c r="C146" i="3"/>
  <c r="X146" i="3" s="1"/>
  <c r="C147" i="3"/>
  <c r="X147" i="3" s="1"/>
  <c r="C148" i="3"/>
  <c r="X148" i="3" s="1"/>
  <c r="C149" i="3"/>
  <c r="X149" i="3" s="1"/>
  <c r="C150" i="3"/>
  <c r="X150" i="3" s="1"/>
  <c r="C151" i="3"/>
  <c r="X151" i="3" s="1"/>
  <c r="C152" i="3"/>
  <c r="X152" i="3" s="1"/>
  <c r="C153" i="3"/>
  <c r="X153" i="3" s="1"/>
  <c r="C154" i="3"/>
  <c r="X154" i="3" s="1"/>
  <c r="C155" i="3"/>
  <c r="X155" i="3" s="1"/>
  <c r="C156" i="3"/>
  <c r="X156" i="3" s="1"/>
  <c r="C157" i="3"/>
  <c r="X157" i="3" s="1"/>
  <c r="C158" i="3"/>
  <c r="X158" i="3" s="1"/>
  <c r="C159" i="3"/>
  <c r="X159" i="3" s="1"/>
  <c r="C160" i="3"/>
  <c r="X160" i="3" s="1"/>
  <c r="C161" i="3"/>
  <c r="X161" i="3" s="1"/>
  <c r="C162" i="3"/>
  <c r="X162" i="3" s="1"/>
  <c r="C163" i="3"/>
  <c r="X163" i="3" s="1"/>
  <c r="C164" i="3"/>
  <c r="X164" i="3" s="1"/>
  <c r="C165" i="3"/>
  <c r="X165" i="3" s="1"/>
  <c r="C166" i="3"/>
  <c r="X166" i="3" s="1"/>
  <c r="C167" i="3"/>
  <c r="X167" i="3" s="1"/>
  <c r="C168" i="3"/>
  <c r="X168" i="3" s="1"/>
  <c r="C169" i="3"/>
  <c r="X169" i="3" s="1"/>
  <c r="C170" i="3"/>
  <c r="X170" i="3" s="1"/>
  <c r="C171" i="3"/>
  <c r="X171" i="3" s="1"/>
  <c r="C172" i="3"/>
  <c r="X172" i="3" s="1"/>
  <c r="C173" i="3"/>
  <c r="X173" i="3" s="1"/>
  <c r="C174" i="3"/>
  <c r="X174" i="3" s="1"/>
  <c r="C175" i="3"/>
  <c r="X175" i="3" s="1"/>
  <c r="C176" i="3"/>
  <c r="X176" i="3" s="1"/>
  <c r="C177" i="3"/>
  <c r="X177" i="3" s="1"/>
  <c r="C178" i="3"/>
  <c r="X178" i="3" s="1"/>
  <c r="C179" i="3"/>
  <c r="X179" i="3" s="1"/>
  <c r="C180" i="3"/>
  <c r="X180" i="3" s="1"/>
  <c r="C181" i="3"/>
  <c r="X181" i="3" s="1"/>
  <c r="C182" i="3"/>
  <c r="X182" i="3" s="1"/>
  <c r="C183" i="3"/>
  <c r="X183" i="3" s="1"/>
  <c r="C184" i="3"/>
  <c r="X184" i="3" s="1"/>
  <c r="C185" i="3"/>
  <c r="X185" i="3" s="1"/>
  <c r="C186" i="3"/>
  <c r="X186" i="3" s="1"/>
  <c r="C187" i="3"/>
  <c r="X187" i="3" s="1"/>
  <c r="C188" i="3"/>
  <c r="X188" i="3" s="1"/>
  <c r="C189" i="3"/>
  <c r="X189" i="3" s="1"/>
  <c r="C190" i="3"/>
  <c r="X190" i="3" s="1"/>
  <c r="C191" i="3"/>
  <c r="X191" i="3" s="1"/>
  <c r="C192" i="3"/>
  <c r="X192" i="3" s="1"/>
  <c r="C193" i="3"/>
  <c r="X193" i="3" s="1"/>
  <c r="C194" i="3"/>
  <c r="X194" i="3" s="1"/>
  <c r="C195" i="3"/>
  <c r="X195" i="3" s="1"/>
  <c r="C196" i="3"/>
  <c r="X196" i="3" s="1"/>
  <c r="C197" i="3"/>
  <c r="X197" i="3" s="1"/>
  <c r="C198" i="3"/>
  <c r="X198" i="3" s="1"/>
  <c r="C199" i="3"/>
  <c r="X199" i="3" s="1"/>
  <c r="C200" i="3"/>
  <c r="X200" i="3" s="1"/>
  <c r="C201" i="3"/>
  <c r="X201" i="3" s="1"/>
  <c r="C202" i="3"/>
  <c r="X202" i="3" s="1"/>
  <c r="C203" i="3"/>
  <c r="X203" i="3" s="1"/>
  <c r="C204" i="3"/>
  <c r="X204" i="3" s="1"/>
  <c r="C205" i="3"/>
  <c r="X205" i="3" s="1"/>
  <c r="C206" i="3"/>
  <c r="X206" i="3" s="1"/>
  <c r="C207" i="3"/>
  <c r="X207" i="3" s="1"/>
  <c r="C208" i="3"/>
  <c r="X208" i="3" s="1"/>
  <c r="C209" i="3"/>
  <c r="X209" i="3" s="1"/>
  <c r="C210" i="3"/>
  <c r="X210" i="3" s="1"/>
  <c r="C211" i="3"/>
  <c r="X211" i="3" s="1"/>
  <c r="C212" i="3"/>
  <c r="X212" i="3" s="1"/>
  <c r="C213" i="3"/>
  <c r="X213" i="3" s="1"/>
  <c r="C214" i="3"/>
  <c r="X214" i="3" s="1"/>
  <c r="C215" i="3"/>
  <c r="X215" i="3" s="1"/>
  <c r="C216" i="3"/>
  <c r="X216" i="3" s="1"/>
  <c r="C217" i="3"/>
  <c r="X217" i="3" s="1"/>
  <c r="C218" i="3"/>
  <c r="X218" i="3" s="1"/>
  <c r="C219" i="3"/>
  <c r="X219" i="3" s="1"/>
  <c r="C220" i="3"/>
  <c r="X220" i="3" s="1"/>
  <c r="C221" i="3"/>
  <c r="X221" i="3" s="1"/>
  <c r="C222" i="3"/>
  <c r="X222" i="3" s="1"/>
  <c r="C223" i="3"/>
  <c r="X223" i="3" s="1"/>
  <c r="C224" i="3"/>
  <c r="X224" i="3" s="1"/>
  <c r="C225" i="3"/>
  <c r="X225" i="3" s="1"/>
  <c r="C226" i="3"/>
  <c r="X226" i="3" s="1"/>
  <c r="C227" i="3"/>
  <c r="X227" i="3" s="1"/>
  <c r="C228" i="3"/>
  <c r="X228" i="3" s="1"/>
  <c r="C229" i="3"/>
  <c r="X229" i="3" s="1"/>
  <c r="C230" i="3"/>
  <c r="X230" i="3" s="1"/>
  <c r="C231" i="3"/>
  <c r="X231" i="3" s="1"/>
  <c r="C232" i="3"/>
  <c r="X232" i="3" s="1"/>
  <c r="C233" i="3"/>
  <c r="X233" i="3" s="1"/>
  <c r="C234" i="3"/>
  <c r="X234" i="3" s="1"/>
  <c r="C235" i="3"/>
  <c r="X235" i="3" s="1"/>
  <c r="C236" i="3"/>
  <c r="X236" i="3" s="1"/>
  <c r="C237" i="3"/>
  <c r="X237" i="3" s="1"/>
  <c r="C238" i="3"/>
  <c r="X238" i="3" s="1"/>
  <c r="C239" i="3"/>
  <c r="X239" i="3" s="1"/>
  <c r="C240" i="3"/>
  <c r="X240" i="3" s="1"/>
  <c r="C241" i="3"/>
  <c r="X241" i="3" s="1"/>
  <c r="C242" i="3"/>
  <c r="X242" i="3" s="1"/>
  <c r="C243" i="3"/>
  <c r="X243" i="3" s="1"/>
  <c r="C244" i="3"/>
  <c r="X244" i="3" s="1"/>
  <c r="C245" i="3"/>
  <c r="X245" i="3" s="1"/>
  <c r="C246" i="3"/>
  <c r="X246" i="3" s="1"/>
  <c r="C247" i="3"/>
  <c r="X247" i="3" s="1"/>
  <c r="C248" i="3"/>
  <c r="X248" i="3" s="1"/>
  <c r="C249" i="3"/>
  <c r="X249" i="3" s="1"/>
  <c r="C250" i="3"/>
  <c r="X250" i="3" s="1"/>
  <c r="C251" i="3"/>
  <c r="X251" i="3" s="1"/>
  <c r="C252" i="3"/>
  <c r="X252" i="3" s="1"/>
  <c r="C253" i="3"/>
  <c r="X253" i="3" s="1"/>
  <c r="C254" i="3"/>
  <c r="X254" i="3" s="1"/>
  <c r="C255" i="3"/>
  <c r="X255" i="3" s="1"/>
  <c r="C256" i="3"/>
  <c r="X256" i="3" s="1"/>
  <c r="C257" i="3"/>
  <c r="X257" i="3" s="1"/>
  <c r="C258" i="3"/>
  <c r="X258" i="3" s="1"/>
  <c r="C259" i="3"/>
  <c r="X259" i="3" s="1"/>
  <c r="C260" i="3"/>
  <c r="X260" i="3" s="1"/>
  <c r="C261" i="3"/>
  <c r="X261" i="3" s="1"/>
  <c r="C262" i="3"/>
  <c r="X262" i="3" s="1"/>
  <c r="C263" i="3"/>
  <c r="X263" i="3" s="1"/>
  <c r="C264" i="3"/>
  <c r="X264" i="3" s="1"/>
  <c r="C265" i="3"/>
  <c r="X265" i="3" s="1"/>
  <c r="C266" i="3"/>
  <c r="X266" i="3" s="1"/>
  <c r="C267" i="3"/>
  <c r="X267" i="3" s="1"/>
  <c r="C268" i="3"/>
  <c r="X268" i="3" s="1"/>
  <c r="C269" i="3"/>
  <c r="X269" i="3" s="1"/>
  <c r="C270" i="3"/>
  <c r="X270" i="3" s="1"/>
  <c r="C271" i="3"/>
  <c r="X271" i="3" s="1"/>
  <c r="C272" i="3"/>
  <c r="X272" i="3" s="1"/>
  <c r="C273" i="3"/>
  <c r="X273" i="3" s="1"/>
  <c r="C274" i="3"/>
  <c r="X274" i="3" s="1"/>
  <c r="C275" i="3"/>
  <c r="X275" i="3" s="1"/>
  <c r="C276" i="3"/>
  <c r="X276" i="3" s="1"/>
  <c r="C277" i="3"/>
  <c r="X277" i="3" s="1"/>
  <c r="C278" i="3"/>
  <c r="X278" i="3" s="1"/>
  <c r="C279" i="3"/>
  <c r="X279" i="3" s="1"/>
  <c r="C280" i="3"/>
  <c r="X280" i="3" s="1"/>
  <c r="C281" i="3"/>
  <c r="X281" i="3" s="1"/>
  <c r="C282" i="3"/>
  <c r="X282" i="3" s="1"/>
  <c r="C283" i="3"/>
  <c r="X283" i="3" s="1"/>
  <c r="C284" i="3"/>
  <c r="X284" i="3" s="1"/>
  <c r="C285" i="3"/>
  <c r="X285" i="3" s="1"/>
  <c r="C286" i="3"/>
  <c r="X286" i="3" s="1"/>
  <c r="C287" i="3"/>
  <c r="X287" i="3" s="1"/>
  <c r="C288" i="3"/>
  <c r="X288" i="3" s="1"/>
  <c r="C289" i="3"/>
  <c r="X289" i="3" s="1"/>
  <c r="C290" i="3"/>
  <c r="X290" i="3" s="1"/>
  <c r="C291" i="3"/>
  <c r="X291" i="3" s="1"/>
  <c r="C292" i="3"/>
  <c r="X292" i="3" s="1"/>
  <c r="C293" i="3"/>
  <c r="X293" i="3" s="1"/>
  <c r="C294" i="3"/>
  <c r="X294" i="3" s="1"/>
  <c r="C295" i="3"/>
  <c r="X295" i="3" s="1"/>
  <c r="C296" i="3"/>
  <c r="X296" i="3" s="1"/>
  <c r="C297" i="3"/>
  <c r="X297" i="3" s="1"/>
  <c r="C298" i="3"/>
  <c r="X298" i="3" s="1"/>
  <c r="C299" i="3"/>
  <c r="X299" i="3" s="1"/>
  <c r="C300" i="3"/>
  <c r="X300" i="3" s="1"/>
  <c r="C301" i="3"/>
  <c r="X301" i="3" s="1"/>
  <c r="C302" i="3"/>
  <c r="X302" i="3" s="1"/>
  <c r="C303" i="3"/>
  <c r="X303" i="3" s="1"/>
  <c r="C304" i="3"/>
  <c r="X304" i="3" s="1"/>
  <c r="C305" i="3"/>
  <c r="X305" i="3" s="1"/>
  <c r="C306" i="3"/>
  <c r="X306" i="3" s="1"/>
  <c r="C307" i="3"/>
  <c r="X307" i="3" s="1"/>
  <c r="C308" i="3"/>
  <c r="X308" i="3" s="1"/>
  <c r="C309" i="3"/>
  <c r="X309" i="3" s="1"/>
  <c r="C310" i="3"/>
  <c r="X310" i="3" s="1"/>
  <c r="C311" i="3"/>
  <c r="X311" i="3" s="1"/>
  <c r="C312" i="3"/>
  <c r="X312" i="3" s="1"/>
  <c r="C313" i="3"/>
  <c r="X313" i="3" s="1"/>
  <c r="C314" i="3"/>
  <c r="X314" i="3" s="1"/>
  <c r="C315" i="3"/>
  <c r="X315" i="3" s="1"/>
  <c r="C316" i="3"/>
  <c r="X316" i="3" s="1"/>
  <c r="C317" i="3"/>
  <c r="X317" i="3" s="1"/>
  <c r="C318" i="3"/>
  <c r="X318" i="3" s="1"/>
  <c r="C319" i="3"/>
  <c r="X319" i="3" s="1"/>
  <c r="C320" i="3"/>
  <c r="X320" i="3" s="1"/>
  <c r="C321" i="3"/>
  <c r="X321" i="3" s="1"/>
  <c r="C322" i="3"/>
  <c r="X322" i="3" s="1"/>
  <c r="C323" i="3"/>
  <c r="X323" i="3" s="1"/>
  <c r="C324" i="3"/>
  <c r="X324" i="3" s="1"/>
  <c r="C325" i="3"/>
  <c r="X325" i="3" s="1"/>
  <c r="C326" i="3"/>
  <c r="X326" i="3" s="1"/>
  <c r="C327" i="3"/>
  <c r="X327" i="3" s="1"/>
  <c r="C328" i="3"/>
  <c r="X328" i="3" s="1"/>
  <c r="C329" i="3"/>
  <c r="X329" i="3" s="1"/>
  <c r="C330" i="3"/>
  <c r="X330" i="3" s="1"/>
  <c r="C331" i="3"/>
  <c r="X331" i="3" s="1"/>
  <c r="C332" i="3"/>
  <c r="X332" i="3" s="1"/>
  <c r="C333" i="3"/>
  <c r="X333" i="3" s="1"/>
  <c r="C334" i="3"/>
  <c r="X334" i="3" s="1"/>
  <c r="C335" i="3"/>
  <c r="X335" i="3" s="1"/>
  <c r="C336" i="3"/>
  <c r="X336" i="3" s="1"/>
  <c r="C337" i="3"/>
  <c r="X337" i="3" s="1"/>
  <c r="C338" i="3"/>
  <c r="X338" i="3" s="1"/>
  <c r="C339" i="3"/>
  <c r="X339" i="3" s="1"/>
  <c r="C340" i="3"/>
  <c r="X340" i="3" s="1"/>
  <c r="C341" i="3"/>
  <c r="X341" i="3" s="1"/>
  <c r="C342" i="3"/>
  <c r="X342" i="3" s="1"/>
  <c r="C343" i="3"/>
  <c r="X343" i="3" s="1"/>
  <c r="C344" i="3"/>
  <c r="X344" i="3" s="1"/>
  <c r="C345" i="3"/>
  <c r="X345" i="3" s="1"/>
  <c r="C346" i="3"/>
  <c r="X346" i="3" s="1"/>
  <c r="C347" i="3"/>
  <c r="X347" i="3" s="1"/>
  <c r="C348" i="3"/>
  <c r="X348" i="3" s="1"/>
  <c r="C349" i="3"/>
  <c r="X349" i="3" s="1"/>
  <c r="C350" i="3"/>
  <c r="X350" i="3" s="1"/>
  <c r="C351" i="3"/>
  <c r="X351" i="3" s="1"/>
  <c r="C352" i="3"/>
  <c r="X352" i="3" s="1"/>
  <c r="C353" i="3"/>
  <c r="X353" i="3" s="1"/>
  <c r="C354" i="3"/>
  <c r="X354" i="3" s="1"/>
  <c r="C355" i="3"/>
  <c r="X355" i="3" s="1"/>
  <c r="C356" i="3"/>
  <c r="X356" i="3" s="1"/>
  <c r="C357" i="3"/>
  <c r="X357" i="3" s="1"/>
  <c r="C358" i="3"/>
  <c r="X358" i="3" s="1"/>
  <c r="C359" i="3"/>
  <c r="X359" i="3" s="1"/>
  <c r="C360" i="3"/>
  <c r="X360" i="3" s="1"/>
  <c r="C361" i="3"/>
  <c r="X361" i="3" s="1"/>
  <c r="C362" i="3"/>
  <c r="X362" i="3" s="1"/>
  <c r="C363" i="3"/>
  <c r="X363" i="3" s="1"/>
  <c r="C364" i="3"/>
  <c r="X364" i="3" s="1"/>
  <c r="C365" i="3"/>
  <c r="X365" i="3" s="1"/>
  <c r="C366" i="3"/>
  <c r="X366" i="3" s="1"/>
  <c r="C367" i="3"/>
  <c r="X367" i="3" s="1"/>
  <c r="C368" i="3"/>
  <c r="X368" i="3" s="1"/>
  <c r="C369" i="3"/>
  <c r="X369" i="3" s="1"/>
  <c r="C370" i="3"/>
  <c r="X370" i="3" s="1"/>
  <c r="C371" i="3"/>
  <c r="X371" i="3" s="1"/>
  <c r="C372" i="3"/>
  <c r="X372" i="3" s="1"/>
  <c r="C373" i="3"/>
  <c r="X373" i="3" s="1"/>
  <c r="C374" i="3"/>
  <c r="X374" i="3" s="1"/>
  <c r="C375" i="3"/>
  <c r="X375" i="3" s="1"/>
  <c r="C376" i="3"/>
  <c r="X376" i="3" s="1"/>
  <c r="C377" i="3"/>
  <c r="X377" i="3" s="1"/>
  <c r="C378" i="3"/>
  <c r="X378" i="3" s="1"/>
  <c r="C379" i="3"/>
  <c r="X379" i="3" s="1"/>
  <c r="C380" i="3"/>
  <c r="X380" i="3" s="1"/>
  <c r="C381" i="3"/>
  <c r="X381" i="3" s="1"/>
  <c r="C382" i="3"/>
  <c r="X382" i="3" s="1"/>
  <c r="C383" i="3"/>
  <c r="X383" i="3" s="1"/>
  <c r="C384" i="3"/>
  <c r="X384" i="3" s="1"/>
  <c r="C385" i="3"/>
  <c r="X385" i="3" s="1"/>
  <c r="C386" i="3"/>
  <c r="X386" i="3" s="1"/>
  <c r="C387" i="3"/>
  <c r="X387" i="3" s="1"/>
  <c r="C388" i="3"/>
  <c r="X388" i="3" s="1"/>
  <c r="C389" i="3"/>
  <c r="X389" i="3" s="1"/>
  <c r="C390" i="3"/>
  <c r="X390" i="3" s="1"/>
  <c r="C391" i="3"/>
  <c r="X391" i="3" s="1"/>
  <c r="C392" i="3"/>
  <c r="X392" i="3" s="1"/>
  <c r="C393" i="3"/>
  <c r="X393" i="3" s="1"/>
  <c r="C394" i="3"/>
  <c r="X394" i="3" s="1"/>
  <c r="C395" i="3"/>
  <c r="X395" i="3" s="1"/>
  <c r="C396" i="3"/>
  <c r="X396" i="3" s="1"/>
  <c r="C397" i="3"/>
  <c r="X397" i="3" s="1"/>
  <c r="C398" i="3"/>
  <c r="X398" i="3" s="1"/>
  <c r="C399" i="3"/>
  <c r="X399" i="3" s="1"/>
  <c r="C400" i="3"/>
  <c r="X400" i="3" s="1"/>
  <c r="C401" i="3"/>
  <c r="X401" i="3" s="1"/>
  <c r="C402" i="3"/>
  <c r="X402" i="3" s="1"/>
  <c r="C403" i="3"/>
  <c r="X403" i="3" s="1"/>
  <c r="C404" i="3"/>
  <c r="X404" i="3" s="1"/>
  <c r="C405" i="3"/>
  <c r="X405" i="3" s="1"/>
  <c r="C406" i="3"/>
  <c r="X406" i="3" s="1"/>
  <c r="C407" i="3"/>
  <c r="X407" i="3" s="1"/>
  <c r="C408" i="3"/>
  <c r="X408" i="3" s="1"/>
  <c r="C409" i="3"/>
  <c r="X409" i="3" s="1"/>
  <c r="C410" i="3"/>
  <c r="X410" i="3" s="1"/>
  <c r="C411" i="3"/>
  <c r="X411" i="3" s="1"/>
  <c r="C412" i="3"/>
  <c r="X412" i="3" s="1"/>
  <c r="C413" i="3"/>
  <c r="X413" i="3" s="1"/>
  <c r="C414" i="3"/>
  <c r="X414" i="3" s="1"/>
  <c r="C415" i="3"/>
  <c r="X415" i="3" s="1"/>
  <c r="C416" i="3"/>
  <c r="X416" i="3" s="1"/>
  <c r="C417" i="3"/>
  <c r="X417" i="3" s="1"/>
  <c r="C418" i="3"/>
  <c r="X418" i="3" s="1"/>
  <c r="C419" i="3"/>
  <c r="X419" i="3" s="1"/>
  <c r="C420" i="3"/>
  <c r="X420" i="3" s="1"/>
  <c r="C421" i="3"/>
  <c r="X421" i="3" s="1"/>
  <c r="C422" i="3"/>
  <c r="X422" i="3" s="1"/>
  <c r="C423" i="3"/>
  <c r="X423" i="3" s="1"/>
  <c r="C424" i="3"/>
  <c r="X424" i="3" s="1"/>
  <c r="C425" i="3"/>
  <c r="X425" i="3" s="1"/>
  <c r="C426" i="3"/>
  <c r="X426" i="3" s="1"/>
  <c r="C427" i="3"/>
  <c r="X427" i="3" s="1"/>
  <c r="C428" i="3"/>
  <c r="X428" i="3" s="1"/>
  <c r="C429" i="3"/>
  <c r="X429" i="3" s="1"/>
  <c r="C430" i="3"/>
  <c r="X430" i="3" s="1"/>
  <c r="C431" i="3"/>
  <c r="X431" i="3" s="1"/>
  <c r="C432" i="3"/>
  <c r="X432" i="3" s="1"/>
  <c r="C433" i="3"/>
  <c r="X433" i="3" s="1"/>
  <c r="C434" i="3"/>
  <c r="X434" i="3" s="1"/>
  <c r="C435" i="3"/>
  <c r="X435" i="3" s="1"/>
  <c r="C436" i="3"/>
  <c r="X436" i="3" s="1"/>
  <c r="C437" i="3"/>
  <c r="X437" i="3" s="1"/>
  <c r="C438" i="3"/>
  <c r="X438" i="3" s="1"/>
  <c r="C439" i="3"/>
  <c r="X439" i="3" s="1"/>
  <c r="C440" i="3"/>
  <c r="X440" i="3" s="1"/>
  <c r="C441" i="3"/>
  <c r="X441" i="3" s="1"/>
  <c r="C442" i="3"/>
  <c r="X442" i="3" s="1"/>
  <c r="C443" i="3"/>
  <c r="X443" i="3" s="1"/>
  <c r="C444" i="3"/>
  <c r="X444" i="3" s="1"/>
  <c r="C445" i="3"/>
  <c r="X445" i="3" s="1"/>
  <c r="C446" i="3"/>
  <c r="X446" i="3" s="1"/>
  <c r="C447" i="3"/>
  <c r="X447" i="3" s="1"/>
  <c r="C448" i="3"/>
  <c r="X448" i="3" s="1"/>
  <c r="C449" i="3"/>
  <c r="X449" i="3" s="1"/>
  <c r="C450" i="3"/>
  <c r="X450" i="3" s="1"/>
  <c r="C451" i="3"/>
  <c r="X451" i="3" s="1"/>
  <c r="C452" i="3"/>
  <c r="X452" i="3" s="1"/>
  <c r="C453" i="3"/>
  <c r="X453" i="3" s="1"/>
  <c r="C454" i="3"/>
  <c r="X454" i="3" s="1"/>
  <c r="C455" i="3"/>
  <c r="X455" i="3" s="1"/>
  <c r="C456" i="3"/>
  <c r="X456" i="3" s="1"/>
  <c r="C457" i="3"/>
  <c r="X457" i="3" s="1"/>
  <c r="C458" i="3"/>
  <c r="X458" i="3" s="1"/>
  <c r="C459" i="3"/>
  <c r="X459" i="3" s="1"/>
  <c r="C460" i="3"/>
  <c r="X460" i="3" s="1"/>
  <c r="C461" i="3"/>
  <c r="X461" i="3" s="1"/>
  <c r="C462" i="3"/>
  <c r="X462" i="3" s="1"/>
  <c r="C463" i="3"/>
  <c r="X463" i="3" s="1"/>
  <c r="C464" i="3"/>
  <c r="X464" i="3" s="1"/>
  <c r="C465" i="3"/>
  <c r="X465" i="3" s="1"/>
  <c r="C466" i="3"/>
  <c r="X466" i="3" s="1"/>
  <c r="C467" i="3"/>
  <c r="X467" i="3" s="1"/>
  <c r="C468" i="3"/>
  <c r="X468" i="3" s="1"/>
  <c r="C469" i="3"/>
  <c r="X469" i="3" s="1"/>
  <c r="C470" i="3"/>
  <c r="X470" i="3" s="1"/>
  <c r="C471" i="3"/>
  <c r="X471" i="3" s="1"/>
  <c r="C472" i="3"/>
  <c r="X472" i="3" s="1"/>
  <c r="C473" i="3"/>
  <c r="X473" i="3" s="1"/>
  <c r="C474" i="3"/>
  <c r="X474" i="3" s="1"/>
  <c r="C475" i="3"/>
  <c r="X475" i="3" s="1"/>
  <c r="C476" i="3"/>
  <c r="X476" i="3" s="1"/>
  <c r="C477" i="3"/>
  <c r="X477" i="3" s="1"/>
  <c r="C478" i="3"/>
  <c r="X478" i="3" s="1"/>
  <c r="C479" i="3"/>
  <c r="X479" i="3" s="1"/>
  <c r="C480" i="3"/>
  <c r="X480" i="3" s="1"/>
  <c r="C481" i="3"/>
  <c r="X481" i="3" s="1"/>
  <c r="C482" i="3"/>
  <c r="X482" i="3" s="1"/>
  <c r="C483" i="3"/>
  <c r="X483" i="3" s="1"/>
  <c r="C484" i="3"/>
  <c r="X484" i="3" s="1"/>
  <c r="C485" i="3"/>
  <c r="X485" i="3" s="1"/>
  <c r="C486" i="3"/>
  <c r="X486" i="3" s="1"/>
  <c r="C487" i="3"/>
  <c r="X487" i="3" s="1"/>
  <c r="C488" i="3"/>
  <c r="X488" i="3" s="1"/>
  <c r="C489" i="3"/>
  <c r="X489" i="3" s="1"/>
  <c r="C490" i="3"/>
  <c r="X490" i="3" s="1"/>
  <c r="C491" i="3"/>
  <c r="X491" i="3" s="1"/>
  <c r="C492" i="3"/>
  <c r="X492" i="3" s="1"/>
  <c r="C493" i="3"/>
  <c r="X493" i="3" s="1"/>
  <c r="C494" i="3"/>
  <c r="X494" i="3" s="1"/>
  <c r="C495" i="3"/>
  <c r="X495" i="3" s="1"/>
  <c r="C496" i="3"/>
  <c r="X496" i="3" s="1"/>
  <c r="C497" i="3"/>
  <c r="X497" i="3" s="1"/>
  <c r="C498" i="3"/>
  <c r="X498" i="3" s="1"/>
  <c r="C499" i="3"/>
  <c r="X499" i="3" s="1"/>
  <c r="C500" i="3"/>
  <c r="X500" i="3" s="1"/>
  <c r="C501" i="3"/>
  <c r="X501" i="3" s="1"/>
  <c r="C502" i="3"/>
  <c r="X502" i="3" s="1"/>
  <c r="C503" i="3"/>
  <c r="X503" i="3" s="1"/>
  <c r="C504" i="3"/>
  <c r="X504" i="3" s="1"/>
  <c r="C505" i="3"/>
  <c r="X505" i="3" s="1"/>
  <c r="C506" i="3"/>
  <c r="X506" i="3" s="1"/>
  <c r="C507" i="3"/>
  <c r="X507" i="3" s="1"/>
  <c r="C508" i="3"/>
  <c r="X508" i="3" s="1"/>
  <c r="C509" i="3"/>
  <c r="X509" i="3" s="1"/>
  <c r="C510" i="3"/>
  <c r="X510" i="3" s="1"/>
  <c r="C511" i="3"/>
  <c r="X511" i="3" s="1"/>
  <c r="C512" i="3"/>
  <c r="X512" i="3" s="1"/>
  <c r="C513" i="3"/>
  <c r="X513" i="3" s="1"/>
  <c r="C514" i="3"/>
  <c r="X514" i="3" s="1"/>
  <c r="C515" i="3"/>
  <c r="X515" i="3" s="1"/>
  <c r="C516" i="3"/>
  <c r="X516" i="3" s="1"/>
  <c r="C517" i="3"/>
  <c r="X517" i="3" s="1"/>
  <c r="C518" i="3"/>
  <c r="X518" i="3" s="1"/>
  <c r="C519" i="3"/>
  <c r="X519" i="3" s="1"/>
  <c r="C520" i="3"/>
  <c r="X520" i="3" s="1"/>
  <c r="C521" i="3"/>
  <c r="X521" i="3" s="1"/>
  <c r="C522" i="3"/>
  <c r="X522" i="3" s="1"/>
  <c r="C523" i="3"/>
  <c r="X523" i="3" s="1"/>
  <c r="C524" i="3"/>
  <c r="X524" i="3" s="1"/>
  <c r="C525" i="3"/>
  <c r="X525" i="3" s="1"/>
  <c r="C526" i="3"/>
  <c r="X526" i="3" s="1"/>
  <c r="C527" i="3"/>
  <c r="X527" i="3" s="1"/>
  <c r="C528" i="3"/>
  <c r="X528" i="3" s="1"/>
  <c r="C529" i="3"/>
  <c r="X529" i="3" s="1"/>
  <c r="C530" i="3"/>
  <c r="X530" i="3" s="1"/>
  <c r="C531" i="3"/>
  <c r="X531" i="3" s="1"/>
  <c r="C532" i="3"/>
  <c r="X532" i="3" s="1"/>
  <c r="C533" i="3"/>
  <c r="X533" i="3" s="1"/>
  <c r="C534" i="3"/>
  <c r="X534" i="3" s="1"/>
  <c r="C535" i="3"/>
  <c r="X535" i="3" s="1"/>
  <c r="C536" i="3"/>
  <c r="X536" i="3" s="1"/>
  <c r="C537" i="3"/>
  <c r="X537" i="3" s="1"/>
  <c r="C538" i="3"/>
  <c r="X538" i="3" s="1"/>
  <c r="C539" i="3"/>
  <c r="X539" i="3" s="1"/>
  <c r="C540" i="3"/>
  <c r="X540" i="3" s="1"/>
  <c r="C541" i="3"/>
  <c r="X541" i="3" s="1"/>
  <c r="C542" i="3"/>
  <c r="X542" i="3" s="1"/>
  <c r="C543" i="3"/>
  <c r="X543" i="3" s="1"/>
  <c r="C544" i="3"/>
  <c r="X544" i="3" s="1"/>
  <c r="C545" i="3"/>
  <c r="X545" i="3" s="1"/>
  <c r="C546" i="3"/>
  <c r="X546" i="3" s="1"/>
  <c r="C547" i="3"/>
  <c r="X547" i="3" s="1"/>
  <c r="C548" i="3"/>
  <c r="X548" i="3" s="1"/>
  <c r="C549" i="3"/>
  <c r="X549" i="3" s="1"/>
  <c r="C550" i="3"/>
  <c r="X550" i="3" s="1"/>
  <c r="C551" i="3"/>
  <c r="X551" i="3" s="1"/>
  <c r="C552" i="3"/>
  <c r="X552" i="3" s="1"/>
  <c r="C553" i="3"/>
  <c r="X553" i="3" s="1"/>
  <c r="C554" i="3"/>
  <c r="X554" i="3" s="1"/>
  <c r="C555" i="3"/>
  <c r="X555" i="3" s="1"/>
  <c r="C556" i="3"/>
  <c r="X556" i="3" s="1"/>
  <c r="C557" i="3"/>
  <c r="X557" i="3" s="1"/>
  <c r="C558" i="3"/>
  <c r="X558" i="3" s="1"/>
  <c r="C559" i="3"/>
  <c r="X559" i="3" s="1"/>
  <c r="C560" i="3"/>
  <c r="X560" i="3" s="1"/>
  <c r="C561" i="3"/>
  <c r="X561" i="3" s="1"/>
  <c r="C562" i="3"/>
  <c r="X562" i="3" s="1"/>
  <c r="C563" i="3"/>
  <c r="X563" i="3" s="1"/>
  <c r="C564" i="3"/>
  <c r="X564" i="3" s="1"/>
  <c r="C565" i="3"/>
  <c r="X565" i="3" s="1"/>
  <c r="C566" i="3"/>
  <c r="X566" i="3" s="1"/>
  <c r="C567" i="3"/>
  <c r="X567" i="3" s="1"/>
  <c r="C568" i="3"/>
  <c r="X568" i="3" s="1"/>
  <c r="C569" i="3"/>
  <c r="X569" i="3" s="1"/>
  <c r="C570" i="3"/>
  <c r="X570" i="3" s="1"/>
  <c r="C571" i="3"/>
  <c r="X571" i="3" s="1"/>
  <c r="C572" i="3"/>
  <c r="X572" i="3" s="1"/>
  <c r="C573" i="3"/>
  <c r="X573" i="3" s="1"/>
  <c r="C574" i="3"/>
  <c r="X574" i="3" s="1"/>
  <c r="C575" i="3"/>
  <c r="X575" i="3" s="1"/>
  <c r="C576" i="3"/>
  <c r="X576" i="3" s="1"/>
  <c r="C577" i="3"/>
  <c r="X577" i="3" s="1"/>
  <c r="C578" i="3"/>
  <c r="X578" i="3" s="1"/>
  <c r="C579" i="3"/>
  <c r="X579" i="3" s="1"/>
  <c r="C580" i="3"/>
  <c r="X580" i="3" s="1"/>
  <c r="C581" i="3"/>
  <c r="X581" i="3" s="1"/>
  <c r="C582" i="3"/>
  <c r="X582" i="3" s="1"/>
  <c r="C583" i="3"/>
  <c r="X583" i="3" s="1"/>
  <c r="C584" i="3"/>
  <c r="X584" i="3" s="1"/>
  <c r="C585" i="3"/>
  <c r="X585" i="3" s="1"/>
  <c r="C586" i="3"/>
  <c r="X586" i="3" s="1"/>
  <c r="C587" i="3"/>
  <c r="X587" i="3" s="1"/>
  <c r="C588" i="3"/>
  <c r="X588" i="3" s="1"/>
  <c r="C589" i="3"/>
  <c r="X589" i="3" s="1"/>
  <c r="C590" i="3"/>
  <c r="X590" i="3" s="1"/>
  <c r="C591" i="3"/>
  <c r="X591" i="3" s="1"/>
  <c r="C592" i="3"/>
  <c r="X592" i="3" s="1"/>
  <c r="C593" i="3"/>
  <c r="X593" i="3" s="1"/>
  <c r="C594" i="3"/>
  <c r="X594" i="3" s="1"/>
  <c r="C595" i="3"/>
  <c r="X595" i="3" s="1"/>
  <c r="C596" i="3"/>
  <c r="X596" i="3" s="1"/>
  <c r="C597" i="3"/>
  <c r="X597" i="3" s="1"/>
  <c r="C598" i="3"/>
  <c r="X598" i="3" s="1"/>
  <c r="C599" i="3"/>
  <c r="X599" i="3" s="1"/>
  <c r="C600" i="3"/>
  <c r="X600" i="3" s="1"/>
  <c r="C601" i="3"/>
  <c r="X601" i="3" s="1"/>
  <c r="C602" i="3"/>
  <c r="X602" i="3" s="1"/>
  <c r="C603" i="3"/>
  <c r="X603" i="3" s="1"/>
  <c r="C604" i="3"/>
  <c r="X604" i="3" s="1"/>
  <c r="C605" i="3"/>
  <c r="X605" i="3" s="1"/>
  <c r="C606" i="3"/>
  <c r="X606" i="3" s="1"/>
  <c r="C607" i="3"/>
  <c r="X607" i="3" s="1"/>
  <c r="C608" i="3"/>
  <c r="X608" i="3" s="1"/>
  <c r="C609" i="3"/>
  <c r="X609" i="3" s="1"/>
  <c r="C610" i="3"/>
  <c r="X610" i="3" s="1"/>
  <c r="C611" i="3"/>
  <c r="X611" i="3" s="1"/>
  <c r="C612" i="3"/>
  <c r="X612" i="3" s="1"/>
  <c r="C613" i="3"/>
  <c r="X613" i="3" s="1"/>
  <c r="C614" i="3"/>
  <c r="X614" i="3" s="1"/>
  <c r="C615" i="3"/>
  <c r="X615" i="3" s="1"/>
  <c r="C616" i="3"/>
  <c r="X616" i="3" s="1"/>
  <c r="C617" i="3"/>
  <c r="X617" i="3" s="1"/>
  <c r="C618" i="3"/>
  <c r="X618" i="3" s="1"/>
  <c r="C619" i="3"/>
  <c r="X619" i="3" s="1"/>
  <c r="C620" i="3"/>
  <c r="X620" i="3" s="1"/>
  <c r="C621" i="3"/>
  <c r="X621" i="3" s="1"/>
  <c r="C622" i="3"/>
  <c r="X622" i="3" s="1"/>
  <c r="C623" i="3"/>
  <c r="X623" i="3" s="1"/>
  <c r="C624" i="3"/>
  <c r="X624" i="3" s="1"/>
  <c r="C625" i="3"/>
  <c r="X625" i="3" s="1"/>
  <c r="C626" i="3"/>
  <c r="X626" i="3" s="1"/>
  <c r="C627" i="3"/>
  <c r="X627" i="3" s="1"/>
  <c r="C628" i="3"/>
  <c r="X628" i="3" s="1"/>
  <c r="C629" i="3"/>
  <c r="X629" i="3" s="1"/>
  <c r="C630" i="3"/>
  <c r="X630" i="3" s="1"/>
  <c r="C631" i="3"/>
  <c r="X631" i="3" s="1"/>
  <c r="C632" i="3"/>
  <c r="X632" i="3" s="1"/>
  <c r="C633" i="3"/>
  <c r="X633" i="3" s="1"/>
  <c r="C634" i="3"/>
  <c r="X634" i="3" s="1"/>
  <c r="C635" i="3"/>
  <c r="X635" i="3" s="1"/>
  <c r="C636" i="3"/>
  <c r="X636" i="3" s="1"/>
  <c r="C637" i="3"/>
  <c r="X637" i="3" s="1"/>
  <c r="C638" i="3"/>
  <c r="X638" i="3" s="1"/>
  <c r="C639" i="3"/>
  <c r="X639" i="3" s="1"/>
  <c r="C640" i="3"/>
  <c r="X640" i="3" s="1"/>
  <c r="C641" i="3"/>
  <c r="X641" i="3" s="1"/>
  <c r="C642" i="3"/>
  <c r="X642" i="3" s="1"/>
  <c r="C643" i="3"/>
  <c r="X643" i="3" s="1"/>
  <c r="C644" i="3"/>
  <c r="X644" i="3" s="1"/>
  <c r="C645" i="3"/>
  <c r="X645" i="3" s="1"/>
  <c r="C646" i="3"/>
  <c r="X646" i="3" s="1"/>
  <c r="C647" i="3"/>
  <c r="X647" i="3" s="1"/>
  <c r="C648" i="3"/>
  <c r="X648" i="3" s="1"/>
  <c r="C649" i="3"/>
  <c r="X649" i="3" s="1"/>
  <c r="C650" i="3"/>
  <c r="X650" i="3" s="1"/>
  <c r="C651" i="3"/>
  <c r="X651" i="3" s="1"/>
  <c r="C652" i="3"/>
  <c r="X652" i="3" s="1"/>
  <c r="C653" i="3"/>
  <c r="X653" i="3" s="1"/>
  <c r="C654" i="3"/>
  <c r="X654" i="3" s="1"/>
  <c r="C655" i="3"/>
  <c r="X655" i="3" s="1"/>
  <c r="C656" i="3"/>
  <c r="X656" i="3" s="1"/>
  <c r="C657" i="3"/>
  <c r="X657" i="3" s="1"/>
  <c r="C658" i="3"/>
  <c r="X658" i="3" s="1"/>
  <c r="C659" i="3"/>
  <c r="X659" i="3" s="1"/>
  <c r="C660" i="3"/>
  <c r="X660" i="3" s="1"/>
  <c r="C661" i="3"/>
  <c r="X661" i="3" s="1"/>
  <c r="C662" i="3"/>
  <c r="X662" i="3" s="1"/>
  <c r="C663" i="3"/>
  <c r="X663" i="3" s="1"/>
  <c r="C664" i="3"/>
  <c r="X664" i="3" s="1"/>
  <c r="C665" i="3"/>
  <c r="X665" i="3" s="1"/>
  <c r="C666" i="3"/>
  <c r="X666" i="3" s="1"/>
  <c r="C667" i="3"/>
  <c r="X667" i="3" s="1"/>
  <c r="C668" i="3"/>
  <c r="X668" i="3" s="1"/>
  <c r="C669" i="3"/>
  <c r="X669" i="3" s="1"/>
  <c r="C670" i="3"/>
  <c r="X670" i="3" s="1"/>
  <c r="C671" i="3"/>
  <c r="X671" i="3" s="1"/>
  <c r="C672" i="3"/>
  <c r="X672" i="3" s="1"/>
  <c r="C673" i="3"/>
  <c r="X673" i="3" s="1"/>
  <c r="C674" i="3"/>
  <c r="X674" i="3" s="1"/>
  <c r="C675" i="3"/>
  <c r="X675" i="3" s="1"/>
  <c r="C676" i="3"/>
  <c r="X676" i="3" s="1"/>
  <c r="C677" i="3"/>
  <c r="X677" i="3" s="1"/>
  <c r="C678" i="3"/>
  <c r="X678" i="3" s="1"/>
  <c r="C679" i="3"/>
  <c r="X679" i="3" s="1"/>
  <c r="C680" i="3"/>
  <c r="X680" i="3" s="1"/>
  <c r="C681" i="3"/>
  <c r="X681" i="3" s="1"/>
  <c r="C682" i="3"/>
  <c r="X682" i="3" s="1"/>
  <c r="C683" i="3"/>
  <c r="X683" i="3" s="1"/>
  <c r="C684" i="3"/>
  <c r="X684" i="3" s="1"/>
  <c r="C685" i="3"/>
  <c r="X685" i="3" s="1"/>
  <c r="C686" i="3"/>
  <c r="X686" i="3" s="1"/>
  <c r="C687" i="3"/>
  <c r="X687" i="3" s="1"/>
  <c r="C688" i="3"/>
  <c r="X688" i="3" s="1"/>
  <c r="C689" i="3"/>
  <c r="X689" i="3" s="1"/>
  <c r="C690" i="3"/>
  <c r="X690" i="3" s="1"/>
  <c r="C691" i="3"/>
  <c r="X691" i="3" s="1"/>
  <c r="C692" i="3"/>
  <c r="X692" i="3" s="1"/>
  <c r="C693" i="3"/>
  <c r="X693" i="3" s="1"/>
  <c r="C694" i="3"/>
  <c r="X694" i="3" s="1"/>
  <c r="C695" i="3"/>
  <c r="X695" i="3" s="1"/>
  <c r="C696" i="3"/>
  <c r="X696" i="3" s="1"/>
  <c r="C697" i="3"/>
  <c r="X697" i="3" s="1"/>
  <c r="C698" i="3"/>
  <c r="X698" i="3" s="1"/>
  <c r="C699" i="3"/>
  <c r="X699" i="3" s="1"/>
  <c r="C700" i="3"/>
  <c r="X700" i="3" s="1"/>
  <c r="C701" i="3"/>
  <c r="X701" i="3" s="1"/>
  <c r="C702" i="3"/>
  <c r="X702" i="3" s="1"/>
  <c r="C703" i="3"/>
  <c r="X703" i="3" s="1"/>
  <c r="C704" i="3"/>
  <c r="X704" i="3" s="1"/>
  <c r="C705" i="3"/>
  <c r="X705" i="3" s="1"/>
  <c r="C706" i="3"/>
  <c r="X706" i="3" s="1"/>
  <c r="C707" i="3"/>
  <c r="X707" i="3" s="1"/>
  <c r="C708" i="3"/>
  <c r="X708" i="3" s="1"/>
  <c r="C709" i="3"/>
  <c r="X709" i="3" s="1"/>
  <c r="C710" i="3"/>
  <c r="X710" i="3" s="1"/>
  <c r="C711" i="3"/>
  <c r="X711" i="3" s="1"/>
  <c r="C712" i="3"/>
  <c r="X712" i="3" s="1"/>
  <c r="C713" i="3"/>
  <c r="X713" i="3" s="1"/>
  <c r="C714" i="3"/>
  <c r="X714" i="3" s="1"/>
  <c r="C715" i="3"/>
  <c r="X715" i="3" s="1"/>
  <c r="C716" i="3"/>
  <c r="X716" i="3" s="1"/>
  <c r="C717" i="3"/>
  <c r="X717" i="3" s="1"/>
  <c r="C718" i="3"/>
  <c r="X718" i="3" s="1"/>
  <c r="C719" i="3"/>
  <c r="X719" i="3" s="1"/>
  <c r="C720" i="3"/>
  <c r="X720" i="3" s="1"/>
  <c r="C721" i="3"/>
  <c r="X721" i="3" s="1"/>
  <c r="C722" i="3"/>
  <c r="X722" i="3" s="1"/>
  <c r="C723" i="3"/>
  <c r="X723" i="3" s="1"/>
  <c r="C724" i="3"/>
  <c r="X724" i="3" s="1"/>
  <c r="C725" i="3"/>
  <c r="X725" i="3" s="1"/>
  <c r="C726" i="3"/>
  <c r="X726" i="3" s="1"/>
  <c r="C727" i="3"/>
  <c r="X727" i="3" s="1"/>
  <c r="C728" i="3"/>
  <c r="X728" i="3" s="1"/>
  <c r="C729" i="3"/>
  <c r="X729" i="3" s="1"/>
  <c r="C730" i="3"/>
  <c r="X730" i="3" s="1"/>
  <c r="C731" i="3"/>
  <c r="X731" i="3" s="1"/>
  <c r="C732" i="3"/>
  <c r="X732" i="3" s="1"/>
  <c r="C733" i="3"/>
  <c r="X733" i="3" s="1"/>
  <c r="C734" i="3"/>
  <c r="X734" i="3" s="1"/>
  <c r="C735" i="3"/>
  <c r="X735" i="3" s="1"/>
  <c r="C736" i="3"/>
  <c r="X736" i="3" s="1"/>
  <c r="C737" i="3"/>
  <c r="X737" i="3" s="1"/>
  <c r="C738" i="3"/>
  <c r="X738" i="3" s="1"/>
  <c r="C739" i="3"/>
  <c r="X739" i="3" s="1"/>
  <c r="C740" i="3"/>
  <c r="X740" i="3" s="1"/>
  <c r="C741" i="3"/>
  <c r="X741" i="3" s="1"/>
  <c r="C742" i="3"/>
  <c r="X742" i="3" s="1"/>
  <c r="C743" i="3"/>
  <c r="X743" i="3" s="1"/>
  <c r="C744" i="3"/>
  <c r="X744" i="3" s="1"/>
  <c r="C745" i="3"/>
  <c r="X745" i="3" s="1"/>
  <c r="C746" i="3"/>
  <c r="X746" i="3" s="1"/>
  <c r="C747" i="3"/>
  <c r="X747" i="3" s="1"/>
  <c r="C748" i="3"/>
  <c r="X748" i="3" s="1"/>
  <c r="C749" i="3"/>
  <c r="X749" i="3" s="1"/>
  <c r="C750" i="3"/>
  <c r="X750" i="3" s="1"/>
  <c r="C751" i="3"/>
  <c r="X751" i="3" s="1"/>
  <c r="C752" i="3"/>
  <c r="X752" i="3" s="1"/>
  <c r="C753" i="3"/>
  <c r="X753" i="3" s="1"/>
  <c r="C754" i="3"/>
  <c r="X754" i="3" s="1"/>
  <c r="C755" i="3"/>
  <c r="X755" i="3" s="1"/>
  <c r="C756" i="3"/>
  <c r="X756" i="3" s="1"/>
  <c r="C757" i="3"/>
  <c r="X757" i="3" s="1"/>
  <c r="C758" i="3"/>
  <c r="X758" i="3" s="1"/>
  <c r="C759" i="3"/>
  <c r="X759" i="3" s="1"/>
  <c r="C760" i="3"/>
  <c r="X760" i="3" s="1"/>
  <c r="C761" i="3"/>
  <c r="X761" i="3" s="1"/>
  <c r="C762" i="3"/>
  <c r="X762" i="3" s="1"/>
  <c r="C763" i="3"/>
  <c r="X763" i="3" s="1"/>
  <c r="C764" i="3"/>
  <c r="X764" i="3" s="1"/>
  <c r="C765" i="3"/>
  <c r="X765" i="3" s="1"/>
  <c r="C766" i="3"/>
  <c r="X766" i="3" s="1"/>
  <c r="C767" i="3"/>
  <c r="X767" i="3" s="1"/>
  <c r="C768" i="3"/>
  <c r="X768" i="3" s="1"/>
  <c r="C769" i="3"/>
  <c r="X769" i="3" s="1"/>
  <c r="C770" i="3"/>
  <c r="X770" i="3" s="1"/>
  <c r="C771" i="3"/>
  <c r="X771" i="3" s="1"/>
  <c r="C772" i="3"/>
  <c r="X772" i="3" s="1"/>
  <c r="C773" i="3"/>
  <c r="X773" i="3" s="1"/>
  <c r="C774" i="3"/>
  <c r="X774" i="3" s="1"/>
  <c r="C775" i="3"/>
  <c r="X775" i="3" s="1"/>
  <c r="C776" i="3"/>
  <c r="X776" i="3" s="1"/>
  <c r="C777" i="3"/>
  <c r="X777" i="3" s="1"/>
  <c r="C778" i="3"/>
  <c r="X778" i="3" s="1"/>
  <c r="C779" i="3"/>
  <c r="X779" i="3" s="1"/>
  <c r="C780" i="3"/>
  <c r="X780" i="3" s="1"/>
  <c r="C781" i="3"/>
  <c r="X781" i="3" s="1"/>
  <c r="C782" i="3"/>
  <c r="X782" i="3" s="1"/>
  <c r="C783" i="3"/>
  <c r="X783" i="3" s="1"/>
  <c r="C784" i="3"/>
  <c r="X784" i="3" s="1"/>
  <c r="C785" i="3"/>
  <c r="X785" i="3" s="1"/>
  <c r="C786" i="3"/>
  <c r="X786" i="3" s="1"/>
  <c r="C787" i="3"/>
  <c r="X787" i="3" s="1"/>
  <c r="C788" i="3"/>
  <c r="X788" i="3" s="1"/>
  <c r="C789" i="3"/>
  <c r="X789" i="3" s="1"/>
  <c r="C790" i="3"/>
  <c r="X790" i="3" s="1"/>
  <c r="C791" i="3"/>
  <c r="X791" i="3" s="1"/>
  <c r="C792" i="3"/>
  <c r="X792" i="3" s="1"/>
  <c r="C793" i="3"/>
  <c r="X793" i="3" s="1"/>
  <c r="C2" i="3"/>
  <c r="X2" i="3" s="1"/>
  <c r="N17" i="1"/>
  <c r="N16" i="1"/>
  <c r="R4" i="1"/>
  <c r="R3" i="1"/>
  <c r="D4" i="1"/>
  <c r="D5" i="1"/>
  <c r="D6" i="1"/>
  <c r="D7" i="1"/>
  <c r="D8" i="1"/>
  <c r="D9" i="1"/>
  <c r="D3" i="1"/>
  <c r="N4" i="1"/>
  <c r="N3" i="1"/>
  <c r="T5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E200" i="4" l="1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8" i="4"/>
  <c r="E166" i="4"/>
  <c r="E164" i="4"/>
  <c r="E162" i="4"/>
  <c r="E160" i="4"/>
  <c r="E158" i="4"/>
  <c r="E156" i="4"/>
  <c r="E154" i="4"/>
  <c r="E152" i="4"/>
  <c r="E150" i="4"/>
  <c r="E148" i="4"/>
  <c r="E146" i="4"/>
  <c r="E144" i="4"/>
  <c r="E142" i="4"/>
  <c r="E140" i="4"/>
  <c r="E138" i="4"/>
  <c r="E136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F146" i="4" s="1"/>
  <c r="E5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X2" i="2"/>
  <c r="X3" i="2"/>
  <c r="F15" i="4" l="1"/>
  <c r="F23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36" i="4"/>
  <c r="F144" i="4"/>
  <c r="F11" i="4"/>
  <c r="F19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7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5" i="4"/>
  <c r="F150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157" i="4"/>
  <c r="F161" i="4"/>
  <c r="F165" i="4"/>
  <c r="F169" i="4"/>
  <c r="F173" i="4"/>
  <c r="F177" i="4"/>
  <c r="F181" i="4"/>
  <c r="F185" i="4"/>
  <c r="F189" i="4"/>
  <c r="F193" i="4"/>
  <c r="F197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155" i="4"/>
  <c r="F159" i="4"/>
  <c r="F163" i="4"/>
  <c r="F167" i="4"/>
  <c r="F171" i="4"/>
  <c r="F175" i="4"/>
  <c r="F179" i="4"/>
  <c r="F183" i="4"/>
  <c r="F187" i="4"/>
  <c r="F191" i="4"/>
  <c r="F195" i="4"/>
  <c r="F199" i="4"/>
</calcChain>
</file>

<file path=xl/sharedStrings.xml><?xml version="1.0" encoding="utf-8"?>
<sst xmlns="http://schemas.openxmlformats.org/spreadsheetml/2006/main" count="12171" uniqueCount="3520">
  <si>
    <t>Codigo</t>
  </si>
  <si>
    <t>Nombres</t>
  </si>
  <si>
    <t>Apellido Paterno</t>
  </si>
  <si>
    <t>Apellido Materno</t>
  </si>
  <si>
    <t>Login</t>
  </si>
  <si>
    <t>Password</t>
  </si>
  <si>
    <t>Canal</t>
  </si>
  <si>
    <t>Tipo de Usuario</t>
  </si>
  <si>
    <t>Fecha Nacimiento</t>
  </si>
  <si>
    <t>Estado Civil</t>
  </si>
  <si>
    <t>Sexo</t>
  </si>
  <si>
    <t>Lista de Precios Actual</t>
  </si>
  <si>
    <t>Unidad de Trabajo</t>
  </si>
  <si>
    <t>01-0001</t>
  </si>
  <si>
    <t>Administrador</t>
  </si>
  <si>
    <t>-</t>
  </si>
  <si>
    <t>admin</t>
  </si>
  <si>
    <t>Canal Usuario</t>
  </si>
  <si>
    <t>Bodegas</t>
  </si>
  <si>
    <t>Mercados</t>
  </si>
  <si>
    <t>Mayorista</t>
  </si>
  <si>
    <t>Minimayorista</t>
  </si>
  <si>
    <t>Incas</t>
  </si>
  <si>
    <t>Distribuidores</t>
  </si>
  <si>
    <t>Cod Canal</t>
  </si>
  <si>
    <t xml:space="preserve">Cod </t>
  </si>
  <si>
    <t>Detalle</t>
  </si>
  <si>
    <t>%</t>
  </si>
  <si>
    <t>01-0002</t>
  </si>
  <si>
    <t>Vendedor</t>
  </si>
  <si>
    <t>vendedor</t>
  </si>
  <si>
    <t>Cod Tipo Usu</t>
  </si>
  <si>
    <t>Cod</t>
  </si>
  <si>
    <t>Contador</t>
  </si>
  <si>
    <t>Gerente</t>
  </si>
  <si>
    <t>Cajero</t>
  </si>
  <si>
    <t>Soltero</t>
  </si>
  <si>
    <t>Casado</t>
  </si>
  <si>
    <t>Divorciado</t>
  </si>
  <si>
    <t>Viudo</t>
  </si>
  <si>
    <t>No Espesifica</t>
  </si>
  <si>
    <t>Cod Est Civ</t>
  </si>
  <si>
    <t>Cod Sex</t>
  </si>
  <si>
    <t>Masculino</t>
  </si>
  <si>
    <t>Femenino</t>
  </si>
  <si>
    <t>M</t>
  </si>
  <si>
    <t>F</t>
  </si>
  <si>
    <t>N</t>
  </si>
  <si>
    <t>Cod List Prec</t>
  </si>
  <si>
    <t>Cod Uni Tra</t>
  </si>
  <si>
    <t>DNI</t>
  </si>
  <si>
    <t>00000001</t>
  </si>
  <si>
    <t>00000002</t>
  </si>
  <si>
    <t>Lista de Precios</t>
  </si>
  <si>
    <t>Estándar</t>
  </si>
  <si>
    <t>Unidad 1</t>
  </si>
  <si>
    <t>Unidad 2</t>
  </si>
  <si>
    <t>Script</t>
  </si>
  <si>
    <t>PasswordEncripted</t>
  </si>
  <si>
    <t>e8827f3c0bcc90509b7d6841d446b163a671cac807a5f1bf41218667546ce80b</t>
  </si>
  <si>
    <t>8c6976e5b5410415bde908bd4dee15dfb167a9c873fc4bb8a81f6f2ab448a918</t>
  </si>
  <si>
    <t>Codigo Cliente</t>
  </si>
  <si>
    <t>Tipo de Cliente</t>
  </si>
  <si>
    <t>Canal Cliente</t>
  </si>
  <si>
    <t>Cliente Razon Social</t>
  </si>
  <si>
    <t>Nombre Comercial</t>
  </si>
  <si>
    <t>Direccion</t>
  </si>
  <si>
    <t>Telefono Fijo</t>
  </si>
  <si>
    <t>Telefono Celular</t>
  </si>
  <si>
    <t>Email</t>
  </si>
  <si>
    <t>RUC</t>
  </si>
  <si>
    <t>0203009</t>
  </si>
  <si>
    <t>0203002</t>
  </si>
  <si>
    <t>0203004</t>
  </si>
  <si>
    <t>0203003</t>
  </si>
  <si>
    <t>0203007</t>
  </si>
  <si>
    <t>0203008</t>
  </si>
  <si>
    <t>0203001</t>
  </si>
  <si>
    <t>0101540</t>
  </si>
  <si>
    <t>0101002</t>
  </si>
  <si>
    <t>0101011</t>
  </si>
  <si>
    <t>0101027</t>
  </si>
  <si>
    <t>0101032</t>
  </si>
  <si>
    <t>0101048</t>
  </si>
  <si>
    <t>0101053</t>
  </si>
  <si>
    <t>0101120</t>
  </si>
  <si>
    <t>0101132</t>
  </si>
  <si>
    <t>0101135</t>
  </si>
  <si>
    <t>0101145</t>
  </si>
  <si>
    <t>0101153</t>
  </si>
  <si>
    <t>0101164</t>
  </si>
  <si>
    <t>0101167</t>
  </si>
  <si>
    <t>0101175</t>
  </si>
  <si>
    <t>0101184</t>
  </si>
  <si>
    <t>0101196</t>
  </si>
  <si>
    <t>0101209</t>
  </si>
  <si>
    <t>0101216</t>
  </si>
  <si>
    <t>0101217</t>
  </si>
  <si>
    <t>0101234</t>
  </si>
  <si>
    <t>0101264</t>
  </si>
  <si>
    <t>0101267</t>
  </si>
  <si>
    <t>0101286</t>
  </si>
  <si>
    <t>0101318</t>
  </si>
  <si>
    <t>0101325</t>
  </si>
  <si>
    <t>0101345</t>
  </si>
  <si>
    <t>0101362</t>
  </si>
  <si>
    <t>0101364</t>
  </si>
  <si>
    <t>0101372</t>
  </si>
  <si>
    <t>0101386</t>
  </si>
  <si>
    <t>0101393</t>
  </si>
  <si>
    <t>0101404</t>
  </si>
  <si>
    <t>0101406</t>
  </si>
  <si>
    <t>0101415</t>
  </si>
  <si>
    <t>0101421</t>
  </si>
  <si>
    <t>0101424</t>
  </si>
  <si>
    <t>0101428</t>
  </si>
  <si>
    <t>0101444</t>
  </si>
  <si>
    <t>0101462</t>
  </si>
  <si>
    <t>0101466</t>
  </si>
  <si>
    <t>0101472</t>
  </si>
  <si>
    <t>0101494</t>
  </si>
  <si>
    <t>0101498</t>
  </si>
  <si>
    <t>0101511</t>
  </si>
  <si>
    <t>0101522</t>
  </si>
  <si>
    <t>0101524</t>
  </si>
  <si>
    <t>0101548</t>
  </si>
  <si>
    <t>0101582</t>
  </si>
  <si>
    <t>0101589</t>
  </si>
  <si>
    <t>0101590</t>
  </si>
  <si>
    <t>0101591</t>
  </si>
  <si>
    <t>0101597</t>
  </si>
  <si>
    <t>0101613</t>
  </si>
  <si>
    <t>0101614</t>
  </si>
  <si>
    <t>0101619</t>
  </si>
  <si>
    <t>0101622</t>
  </si>
  <si>
    <t>0101625</t>
  </si>
  <si>
    <t>0101627</t>
  </si>
  <si>
    <t>0101637</t>
  </si>
  <si>
    <t>0101641</t>
  </si>
  <si>
    <t>0101643</t>
  </si>
  <si>
    <t>0101645</t>
  </si>
  <si>
    <t>0101654</t>
  </si>
  <si>
    <t>0101663</t>
  </si>
  <si>
    <t>0101666</t>
  </si>
  <si>
    <t>0101676</t>
  </si>
  <si>
    <t>0101686</t>
  </si>
  <si>
    <t>0101701</t>
  </si>
  <si>
    <t>0101702</t>
  </si>
  <si>
    <t>0101704</t>
  </si>
  <si>
    <t>0101705</t>
  </si>
  <si>
    <t>0101707</t>
  </si>
  <si>
    <t>0101711</t>
  </si>
  <si>
    <t>0101717</t>
  </si>
  <si>
    <t>0101734</t>
  </si>
  <si>
    <t>0101741</t>
  </si>
  <si>
    <t>0101746</t>
  </si>
  <si>
    <t>0101758</t>
  </si>
  <si>
    <t>0101759</t>
  </si>
  <si>
    <t>0101761</t>
  </si>
  <si>
    <t>0101764</t>
  </si>
  <si>
    <t>0101775</t>
  </si>
  <si>
    <t>0101021</t>
  </si>
  <si>
    <t>0101056</t>
  </si>
  <si>
    <t>0101068</t>
  </si>
  <si>
    <t>0101130</t>
  </si>
  <si>
    <t>0101191</t>
  </si>
  <si>
    <t>0101223</t>
  </si>
  <si>
    <t>0101251</t>
  </si>
  <si>
    <t>0101290</t>
  </si>
  <si>
    <t>0101319</t>
  </si>
  <si>
    <t>0101379</t>
  </si>
  <si>
    <t>0101465</t>
  </si>
  <si>
    <t>0101477</t>
  </si>
  <si>
    <t>0101533</t>
  </si>
  <si>
    <t>0101534</t>
  </si>
  <si>
    <t>0101549</t>
  </si>
  <si>
    <t>0101569</t>
  </si>
  <si>
    <t>0101585</t>
  </si>
  <si>
    <t>0101684</t>
  </si>
  <si>
    <t>0101699</t>
  </si>
  <si>
    <t>0101706</t>
  </si>
  <si>
    <t>0101728</t>
  </si>
  <si>
    <t>0101004</t>
  </si>
  <si>
    <t>0101049</t>
  </si>
  <si>
    <t>0101057</t>
  </si>
  <si>
    <t>0101071</t>
  </si>
  <si>
    <t>0101073</t>
  </si>
  <si>
    <t>0101096</t>
  </si>
  <si>
    <t>0101142</t>
  </si>
  <si>
    <t>0101148</t>
  </si>
  <si>
    <t>0101168</t>
  </si>
  <si>
    <t>0101178</t>
  </si>
  <si>
    <t>0101433</t>
  </si>
  <si>
    <t>0101570</t>
  </si>
  <si>
    <t>0101646</t>
  </si>
  <si>
    <t>0101726</t>
  </si>
  <si>
    <t>0101738</t>
  </si>
  <si>
    <t>0101776</t>
  </si>
  <si>
    <t>0101017</t>
  </si>
  <si>
    <t>0101080</t>
  </si>
  <si>
    <t>0101091</t>
  </si>
  <si>
    <t>0101312</t>
  </si>
  <si>
    <t>0101329</t>
  </si>
  <si>
    <t>0101517</t>
  </si>
  <si>
    <t>0101621</t>
  </si>
  <si>
    <t>0101681</t>
  </si>
  <si>
    <t>0101695</t>
  </si>
  <si>
    <t>0101709</t>
  </si>
  <si>
    <t>0101750</t>
  </si>
  <si>
    <t>0101765</t>
  </si>
  <si>
    <t>0101065</t>
  </si>
  <si>
    <t>0101078</t>
  </si>
  <si>
    <t>0101458</t>
  </si>
  <si>
    <t>0101463</t>
  </si>
  <si>
    <t>0101486</t>
  </si>
  <si>
    <t>0101572</t>
  </si>
  <si>
    <t>0101616</t>
  </si>
  <si>
    <t>0101667</t>
  </si>
  <si>
    <t>0101678</t>
  </si>
  <si>
    <t>0101710</t>
  </si>
  <si>
    <t>0101014</t>
  </si>
  <si>
    <t>0101070</t>
  </si>
  <si>
    <t>0101092</t>
  </si>
  <si>
    <t>0101110</t>
  </si>
  <si>
    <t>0101113</t>
  </si>
  <si>
    <t>0101128</t>
  </si>
  <si>
    <t>0101177</t>
  </si>
  <si>
    <t>0101279</t>
  </si>
  <si>
    <t>0101334</t>
  </si>
  <si>
    <t>0101363</t>
  </si>
  <si>
    <t>0101390</t>
  </si>
  <si>
    <t>0101395</t>
  </si>
  <si>
    <t>0101397</t>
  </si>
  <si>
    <t>0101456</t>
  </si>
  <si>
    <t>0101471</t>
  </si>
  <si>
    <t>0101480</t>
  </si>
  <si>
    <t>0101483</t>
  </si>
  <si>
    <t>0101500</t>
  </si>
  <si>
    <t>0101502</t>
  </si>
  <si>
    <t>0101556</t>
  </si>
  <si>
    <t>0101584</t>
  </si>
  <si>
    <t>0101600</t>
  </si>
  <si>
    <t>0101700</t>
  </si>
  <si>
    <t>0101716</t>
  </si>
  <si>
    <t>0101748</t>
  </si>
  <si>
    <t>0101085</t>
  </si>
  <si>
    <t>0101101</t>
  </si>
  <si>
    <t>0101158</t>
  </si>
  <si>
    <t>0101255</t>
  </si>
  <si>
    <t>0101261</t>
  </si>
  <si>
    <t>0101339</t>
  </si>
  <si>
    <t>0101344</t>
  </si>
  <si>
    <t>0101350</t>
  </si>
  <si>
    <t>0101368</t>
  </si>
  <si>
    <t>0101400</t>
  </si>
  <si>
    <t>0101439</t>
  </si>
  <si>
    <t>0101514</t>
  </si>
  <si>
    <t>0101546</t>
  </si>
  <si>
    <t>0101552</t>
  </si>
  <si>
    <t>0101593</t>
  </si>
  <si>
    <t>0101638</t>
  </si>
  <si>
    <t>0101690</t>
  </si>
  <si>
    <t>0101697</t>
  </si>
  <si>
    <t>0101715</t>
  </si>
  <si>
    <t>0101023</t>
  </si>
  <si>
    <t>0101066</t>
  </si>
  <si>
    <t>0101093</t>
  </si>
  <si>
    <t>0101115</t>
  </si>
  <si>
    <t>0101133</t>
  </si>
  <si>
    <t>0101190</t>
  </si>
  <si>
    <t>0101226</t>
  </si>
  <si>
    <t>0101229</t>
  </si>
  <si>
    <t>0101243</t>
  </si>
  <si>
    <t>0101254</t>
  </si>
  <si>
    <t>0101303</t>
  </si>
  <si>
    <t>0101324</t>
  </si>
  <si>
    <t>0101326</t>
  </si>
  <si>
    <t>0101335</t>
  </si>
  <si>
    <t>0101377</t>
  </si>
  <si>
    <t>0101430</t>
  </si>
  <si>
    <t>0101452</t>
  </si>
  <si>
    <t>0101523</t>
  </si>
  <si>
    <t>0101541</t>
  </si>
  <si>
    <t>0101555</t>
  </si>
  <si>
    <t>0101558</t>
  </si>
  <si>
    <t>0101604</t>
  </si>
  <si>
    <t>0101606</t>
  </si>
  <si>
    <t>0101740</t>
  </si>
  <si>
    <t>0101022</t>
  </si>
  <si>
    <t>0101026</t>
  </si>
  <si>
    <t>0101035</t>
  </si>
  <si>
    <t>0101060</t>
  </si>
  <si>
    <t>0101074</t>
  </si>
  <si>
    <t>0101103</t>
  </si>
  <si>
    <t>0101104</t>
  </si>
  <si>
    <t>0101107</t>
  </si>
  <si>
    <t>0101112</t>
  </si>
  <si>
    <t>0101193</t>
  </si>
  <si>
    <t>0101194</t>
  </si>
  <si>
    <t>0101213</t>
  </si>
  <si>
    <t>0101228</t>
  </si>
  <si>
    <t>0101235</t>
  </si>
  <si>
    <t>0101242</t>
  </si>
  <si>
    <t>0101263</t>
  </si>
  <si>
    <t>0101275</t>
  </si>
  <si>
    <t>0101333</t>
  </si>
  <si>
    <t>0101342</t>
  </si>
  <si>
    <t>0101353</t>
  </si>
  <si>
    <t>0101391</t>
  </si>
  <si>
    <t>0101394</t>
  </si>
  <si>
    <t>0101417</t>
  </si>
  <si>
    <t>0101420</t>
  </si>
  <si>
    <t>0101467</t>
  </si>
  <si>
    <t>0101473</t>
  </si>
  <si>
    <t>0101504</t>
  </si>
  <si>
    <t>0101529</t>
  </si>
  <si>
    <t>0101537</t>
  </si>
  <si>
    <t>0101538</t>
  </si>
  <si>
    <t>0101579</t>
  </si>
  <si>
    <t>0101580</t>
  </si>
  <si>
    <t>0101586</t>
  </si>
  <si>
    <t>0101588</t>
  </si>
  <si>
    <t>0101618</t>
  </si>
  <si>
    <t>0101633</t>
  </si>
  <si>
    <t>0101652</t>
  </si>
  <si>
    <t>0101655</t>
  </si>
  <si>
    <t>0101774</t>
  </si>
  <si>
    <t>0101045</t>
  </si>
  <si>
    <t>0101047</t>
  </si>
  <si>
    <t>0101051</t>
  </si>
  <si>
    <t>0101055</t>
  </si>
  <si>
    <t>0101059</t>
  </si>
  <si>
    <t>0101086</t>
  </si>
  <si>
    <t>0101127</t>
  </si>
  <si>
    <t>0101137</t>
  </si>
  <si>
    <t>0101186</t>
  </si>
  <si>
    <t>0101232</t>
  </si>
  <si>
    <t>0101285</t>
  </si>
  <si>
    <t>0101287</t>
  </si>
  <si>
    <t>0101298</t>
  </si>
  <si>
    <t>0101322</t>
  </si>
  <si>
    <t>0101332</t>
  </si>
  <si>
    <t>0101370</t>
  </si>
  <si>
    <t>0101373</t>
  </si>
  <si>
    <t>0101374</t>
  </si>
  <si>
    <t>0101416</t>
  </si>
  <si>
    <t>0101423</t>
  </si>
  <si>
    <t>0101431</t>
  </si>
  <si>
    <t>0101436</t>
  </si>
  <si>
    <t>0101441</t>
  </si>
  <si>
    <t>0101451</t>
  </si>
  <si>
    <t>0101488</t>
  </si>
  <si>
    <t>0101490</t>
  </si>
  <si>
    <t>0101568</t>
  </si>
  <si>
    <t>0101592</t>
  </si>
  <si>
    <t>0101598</t>
  </si>
  <si>
    <t>0101648</t>
  </si>
  <si>
    <t>0101685</t>
  </si>
  <si>
    <t>0101696</t>
  </si>
  <si>
    <t>0101721</t>
  </si>
  <si>
    <t>0101732</t>
  </si>
  <si>
    <t>0101778</t>
  </si>
  <si>
    <t>0203006</t>
  </si>
  <si>
    <t>0101010</t>
  </si>
  <si>
    <t>0101016</t>
  </si>
  <si>
    <t>0101019</t>
  </si>
  <si>
    <t>0101030</t>
  </si>
  <si>
    <t>0101036</t>
  </si>
  <si>
    <t>0101043</t>
  </si>
  <si>
    <t>0101050</t>
  </si>
  <si>
    <t>0101100</t>
  </si>
  <si>
    <t>0101108</t>
  </si>
  <si>
    <t>0101121</t>
  </si>
  <si>
    <t>0101124</t>
  </si>
  <si>
    <t>0101161</t>
  </si>
  <si>
    <t>0101166</t>
  </si>
  <si>
    <t>0101174</t>
  </si>
  <si>
    <t>0101180</t>
  </si>
  <si>
    <t>0101187</t>
  </si>
  <si>
    <t>0101206</t>
  </si>
  <si>
    <t>0101212</t>
  </si>
  <si>
    <t>0101244</t>
  </si>
  <si>
    <t>0101248</t>
  </si>
  <si>
    <t>0101259</t>
  </si>
  <si>
    <t>0101347</t>
  </si>
  <si>
    <t>0101369</t>
  </si>
  <si>
    <t>0101371</t>
  </si>
  <si>
    <t>0101410</t>
  </si>
  <si>
    <t>0101418</t>
  </si>
  <si>
    <t>0101507</t>
  </si>
  <si>
    <t>0101508</t>
  </si>
  <si>
    <t>0101519</t>
  </si>
  <si>
    <t>0101525</t>
  </si>
  <si>
    <t>0101528</t>
  </si>
  <si>
    <t>0101531</t>
  </si>
  <si>
    <t>0101559</t>
  </si>
  <si>
    <t>0101628</t>
  </si>
  <si>
    <t>0101653</t>
  </si>
  <si>
    <t>0101693</t>
  </si>
  <si>
    <t>0101730</t>
  </si>
  <si>
    <t>0101736</t>
  </si>
  <si>
    <t>0203005</t>
  </si>
  <si>
    <t>0101067</t>
  </si>
  <si>
    <t>0101129</t>
  </si>
  <si>
    <t>0101159</t>
  </si>
  <si>
    <t>0101162</t>
  </si>
  <si>
    <t>0101189</t>
  </si>
  <si>
    <t>0101207</t>
  </si>
  <si>
    <t>0101236</t>
  </si>
  <si>
    <t>0101270</t>
  </si>
  <si>
    <t>0101291</t>
  </si>
  <si>
    <t>0101305</t>
  </si>
  <si>
    <t>0101307</t>
  </si>
  <si>
    <t>0101323</t>
  </si>
  <si>
    <t>0101328</t>
  </si>
  <si>
    <t>0101378</t>
  </si>
  <si>
    <t>0101403</t>
  </si>
  <si>
    <t>0101407</t>
  </si>
  <si>
    <t>0101429</t>
  </si>
  <si>
    <t>0101453</t>
  </si>
  <si>
    <t>0101461</t>
  </si>
  <si>
    <t>0101526</t>
  </si>
  <si>
    <t>0101539</t>
  </si>
  <si>
    <t>0101567</t>
  </si>
  <si>
    <t>0101595</t>
  </si>
  <si>
    <t>0101609</t>
  </si>
  <si>
    <t>0101615</t>
  </si>
  <si>
    <t>0101632</t>
  </si>
  <si>
    <t>0101673</t>
  </si>
  <si>
    <t>0101679</t>
  </si>
  <si>
    <t>0101757</t>
  </si>
  <si>
    <t>0101003</t>
  </si>
  <si>
    <t>0101018</t>
  </si>
  <si>
    <t>0101020</t>
  </si>
  <si>
    <t>0101064</t>
  </si>
  <si>
    <t>0101069</t>
  </si>
  <si>
    <t>0101099</t>
  </si>
  <si>
    <t>0101131</t>
  </si>
  <si>
    <t>0101160</t>
  </si>
  <si>
    <t>0101165</t>
  </si>
  <si>
    <t>0101198</t>
  </si>
  <si>
    <t>0101253</t>
  </si>
  <si>
    <t>0101273</t>
  </si>
  <si>
    <t>0101299</t>
  </si>
  <si>
    <t>0101301</t>
  </si>
  <si>
    <t>0101348</t>
  </si>
  <si>
    <t>0101349</t>
  </si>
  <si>
    <t>0101389</t>
  </si>
  <si>
    <t>0101401</t>
  </si>
  <si>
    <t>0101426</t>
  </si>
  <si>
    <t>0101434</t>
  </si>
  <si>
    <t>0101475</t>
  </si>
  <si>
    <t>0101487</t>
  </si>
  <si>
    <t>0101520</t>
  </si>
  <si>
    <t>0101550</t>
  </si>
  <si>
    <t>0101564</t>
  </si>
  <si>
    <t>0101575</t>
  </si>
  <si>
    <t>0101668</t>
  </si>
  <si>
    <t>0101687</t>
  </si>
  <si>
    <t>0101754</t>
  </si>
  <si>
    <t>0101756</t>
  </si>
  <si>
    <t>0101762</t>
  </si>
  <si>
    <t>0101767</t>
  </si>
  <si>
    <t>0101782</t>
  </si>
  <si>
    <t>0101025</t>
  </si>
  <si>
    <t>0101081</t>
  </si>
  <si>
    <t>0101125</t>
  </si>
  <si>
    <t>0101143</t>
  </si>
  <si>
    <t>0101238</t>
  </si>
  <si>
    <t>0101240</t>
  </si>
  <si>
    <t>0101262</t>
  </si>
  <si>
    <t>0101272</t>
  </si>
  <si>
    <t>0101288</t>
  </si>
  <si>
    <t>0101313</t>
  </si>
  <si>
    <t>0101317</t>
  </si>
  <si>
    <t>0101375</t>
  </si>
  <si>
    <t>0101376</t>
  </si>
  <si>
    <t>0101405</t>
  </si>
  <si>
    <t>0101409</t>
  </si>
  <si>
    <t>0101411</t>
  </si>
  <si>
    <t>0101413</t>
  </si>
  <si>
    <t>0101442</t>
  </si>
  <si>
    <t>0101460</t>
  </si>
  <si>
    <t>0101499</t>
  </si>
  <si>
    <t>0101553</t>
  </si>
  <si>
    <t>0101574</t>
  </si>
  <si>
    <t>0101601</t>
  </si>
  <si>
    <t>0101631</t>
  </si>
  <si>
    <t>0101634</t>
  </si>
  <si>
    <t>0101659</t>
  </si>
  <si>
    <t>0101664</t>
  </si>
  <si>
    <t>0101688</t>
  </si>
  <si>
    <t>0101718</t>
  </si>
  <si>
    <t>0101725</t>
  </si>
  <si>
    <t>0101771</t>
  </si>
  <si>
    <t>0101008</t>
  </si>
  <si>
    <t>0101041</t>
  </si>
  <si>
    <t>0101063</t>
  </si>
  <si>
    <t>0101114</t>
  </si>
  <si>
    <t>0101141</t>
  </si>
  <si>
    <t>0101150</t>
  </si>
  <si>
    <t>0101199</t>
  </si>
  <si>
    <t>0101203</t>
  </si>
  <si>
    <t>0101218</t>
  </si>
  <si>
    <t>0101268</t>
  </si>
  <si>
    <t>0101281</t>
  </si>
  <si>
    <t>0101357</t>
  </si>
  <si>
    <t>0101382</t>
  </si>
  <si>
    <t>0101459</t>
  </si>
  <si>
    <t>0101482</t>
  </si>
  <si>
    <t>0101493</t>
  </si>
  <si>
    <t>0101577</t>
  </si>
  <si>
    <t>0101581</t>
  </si>
  <si>
    <t>0101596</t>
  </si>
  <si>
    <t>0101599</t>
  </si>
  <si>
    <t>0101629</t>
  </si>
  <si>
    <t>0101689</t>
  </si>
  <si>
    <t>0101692</t>
  </si>
  <si>
    <t>0101742</t>
  </si>
  <si>
    <t>0101747</t>
  </si>
  <si>
    <t>0101001</t>
  </si>
  <si>
    <t>0101061</t>
  </si>
  <si>
    <t>0101062</t>
  </si>
  <si>
    <t>0101083</t>
  </si>
  <si>
    <t>0101090</t>
  </si>
  <si>
    <t>0101094</t>
  </si>
  <si>
    <t>0101106</t>
  </si>
  <si>
    <t>0101123</t>
  </si>
  <si>
    <t>0101144</t>
  </si>
  <si>
    <t>0101155</t>
  </si>
  <si>
    <t>0101170</t>
  </si>
  <si>
    <t>0101224</t>
  </si>
  <si>
    <t>0101266</t>
  </si>
  <si>
    <t>0101274</t>
  </si>
  <si>
    <t>0101408</t>
  </si>
  <si>
    <t>0101414</t>
  </si>
  <si>
    <t>0101455</t>
  </si>
  <si>
    <t>0101535</t>
  </si>
  <si>
    <t>0101544</t>
  </si>
  <si>
    <t>0101561</t>
  </si>
  <si>
    <t>0101565</t>
  </si>
  <si>
    <t>0101605</t>
  </si>
  <si>
    <t>0101610</t>
  </si>
  <si>
    <t>0101630</t>
  </si>
  <si>
    <t>0101680</t>
  </si>
  <si>
    <t>0101698</t>
  </si>
  <si>
    <t>0101712</t>
  </si>
  <si>
    <t>0101733</t>
  </si>
  <si>
    <t>0101739</t>
  </si>
  <si>
    <t>0101768</t>
  </si>
  <si>
    <t>0101006</t>
  </si>
  <si>
    <t>0101024</t>
  </si>
  <si>
    <t>0101040</t>
  </si>
  <si>
    <t>0101088</t>
  </si>
  <si>
    <t>0101089</t>
  </si>
  <si>
    <t>0101152</t>
  </si>
  <si>
    <t>0101154</t>
  </si>
  <si>
    <t>0101172</t>
  </si>
  <si>
    <t>0101181</t>
  </si>
  <si>
    <t>0101204</t>
  </si>
  <si>
    <t>0101237</t>
  </si>
  <si>
    <t>0101245</t>
  </si>
  <si>
    <t>0101256</t>
  </si>
  <si>
    <t>0101258</t>
  </si>
  <si>
    <t>0101265</t>
  </si>
  <si>
    <t>0101283</t>
  </si>
  <si>
    <t>0101321</t>
  </si>
  <si>
    <t>0101327</t>
  </si>
  <si>
    <t>0101340</t>
  </si>
  <si>
    <t>0101343</t>
  </si>
  <si>
    <t>0101346</t>
  </si>
  <si>
    <t>0101352</t>
  </si>
  <si>
    <t>0101355</t>
  </si>
  <si>
    <t>0101366</t>
  </si>
  <si>
    <t>0101399</t>
  </si>
  <si>
    <t>0101427</t>
  </si>
  <si>
    <t>0101435</t>
  </si>
  <si>
    <t>0101447</t>
  </si>
  <si>
    <t>0101485</t>
  </si>
  <si>
    <t>0101505</t>
  </si>
  <si>
    <t>0101536</t>
  </si>
  <si>
    <t>0101545</t>
  </si>
  <si>
    <t>0101583</t>
  </si>
  <si>
    <t>0101602</t>
  </si>
  <si>
    <t>0101623</t>
  </si>
  <si>
    <t>0101640</t>
  </si>
  <si>
    <t>0101642</t>
  </si>
  <si>
    <t>0101647</t>
  </si>
  <si>
    <t>0101657</t>
  </si>
  <si>
    <t>0101677</t>
  </si>
  <si>
    <t>0101037</t>
  </si>
  <si>
    <t>0101077</t>
  </si>
  <si>
    <t>0101116</t>
  </si>
  <si>
    <t>0101157</t>
  </si>
  <si>
    <t>0101173</t>
  </si>
  <si>
    <t>0101176</t>
  </si>
  <si>
    <t>0101211</t>
  </si>
  <si>
    <t>0101246</t>
  </si>
  <si>
    <t>0101280</t>
  </si>
  <si>
    <t>0101294</t>
  </si>
  <si>
    <t>0101300</t>
  </si>
  <si>
    <t>0101330</t>
  </si>
  <si>
    <t>0101356</t>
  </si>
  <si>
    <t>0101358</t>
  </si>
  <si>
    <t>0101367</t>
  </si>
  <si>
    <t>0101383</t>
  </si>
  <si>
    <t>0101422</t>
  </si>
  <si>
    <t>0101440</t>
  </si>
  <si>
    <t>0101446</t>
  </si>
  <si>
    <t>0101449</t>
  </si>
  <si>
    <t>0101497</t>
  </si>
  <si>
    <t>0101513</t>
  </si>
  <si>
    <t>0101527</t>
  </si>
  <si>
    <t>0101551</t>
  </si>
  <si>
    <t>0101571</t>
  </si>
  <si>
    <t>0101617</t>
  </si>
  <si>
    <t>0101636</t>
  </si>
  <si>
    <t>0101644</t>
  </si>
  <si>
    <t>0101665</t>
  </si>
  <si>
    <t>0101735</t>
  </si>
  <si>
    <t>0101752</t>
  </si>
  <si>
    <t>0101753</t>
  </si>
  <si>
    <t>0101769</t>
  </si>
  <si>
    <t>0101042</t>
  </si>
  <si>
    <t>0101095</t>
  </si>
  <si>
    <t>0101117</t>
  </si>
  <si>
    <t>0101119</t>
  </si>
  <si>
    <t>0101146</t>
  </si>
  <si>
    <t>0101197</t>
  </si>
  <si>
    <t>0101220</t>
  </si>
  <si>
    <t>0101225</t>
  </si>
  <si>
    <t>0101233</t>
  </si>
  <si>
    <t>0101250</t>
  </si>
  <si>
    <t>0101271</t>
  </si>
  <si>
    <t>0101278</t>
  </si>
  <si>
    <t>0101289</t>
  </si>
  <si>
    <t>0101308</t>
  </si>
  <si>
    <t>0101336</t>
  </si>
  <si>
    <t>0101351</t>
  </si>
  <si>
    <t>0101359</t>
  </si>
  <si>
    <t>0101381</t>
  </si>
  <si>
    <t>0101402</t>
  </si>
  <si>
    <t>0101450</t>
  </si>
  <si>
    <t>0101496</t>
  </si>
  <si>
    <t>0101562</t>
  </si>
  <si>
    <t>0101607</t>
  </si>
  <si>
    <t>0101608</t>
  </si>
  <si>
    <t>0101682</t>
  </si>
  <si>
    <t>0101694</t>
  </si>
  <si>
    <t>0101708</t>
  </si>
  <si>
    <t>0101713</t>
  </si>
  <si>
    <t>0101743</t>
  </si>
  <si>
    <t>0101745</t>
  </si>
  <si>
    <t>0101783</t>
  </si>
  <si>
    <t>0101007</t>
  </si>
  <si>
    <t>0101015</t>
  </si>
  <si>
    <t>0101044</t>
  </si>
  <si>
    <t>0101097</t>
  </si>
  <si>
    <t>0101126</t>
  </si>
  <si>
    <t>0101156</t>
  </si>
  <si>
    <t>0101202</t>
  </si>
  <si>
    <t>0101210</t>
  </si>
  <si>
    <t>0101219</t>
  </si>
  <si>
    <t>0101222</t>
  </si>
  <si>
    <t>0101292</t>
  </si>
  <si>
    <t>0101384</t>
  </si>
  <si>
    <t>0101396</t>
  </si>
  <si>
    <t>0101443</t>
  </si>
  <si>
    <t>0101454</t>
  </si>
  <si>
    <t>0101479</t>
  </si>
  <si>
    <t>0101481</t>
  </si>
  <si>
    <t>0101489</t>
  </si>
  <si>
    <t>0101503</t>
  </si>
  <si>
    <t>0101506</t>
  </si>
  <si>
    <t>0101515</t>
  </si>
  <si>
    <t>0101542</t>
  </si>
  <si>
    <t>0101554</t>
  </si>
  <si>
    <t>0101557</t>
  </si>
  <si>
    <t>0101573</t>
  </si>
  <si>
    <t>0101603</t>
  </si>
  <si>
    <t>0101639</t>
  </si>
  <si>
    <t>0101670</t>
  </si>
  <si>
    <t>0101751</t>
  </si>
  <si>
    <t>0101760</t>
  </si>
  <si>
    <t>0101773</t>
  </si>
  <si>
    <t>0101779</t>
  </si>
  <si>
    <t>0101012</t>
  </si>
  <si>
    <t>0101241</t>
  </si>
  <si>
    <t>0101249</t>
  </si>
  <si>
    <t>0101252</t>
  </si>
  <si>
    <t>0101257</t>
  </si>
  <si>
    <t>0101293</t>
  </si>
  <si>
    <t>0101297</t>
  </si>
  <si>
    <t>0101306</t>
  </si>
  <si>
    <t>0101310</t>
  </si>
  <si>
    <t>0101438</t>
  </si>
  <si>
    <t>0101468</t>
  </si>
  <si>
    <t>0101469</t>
  </si>
  <si>
    <t>0101510</t>
  </si>
  <si>
    <t>0101547</t>
  </si>
  <si>
    <t>0101566</t>
  </si>
  <si>
    <t>0101626</t>
  </si>
  <si>
    <t>0101635</t>
  </si>
  <si>
    <t>0101720</t>
  </si>
  <si>
    <t>0101722</t>
  </si>
  <si>
    <t>0101076</t>
  </si>
  <si>
    <t>0101105</t>
  </si>
  <si>
    <t>0101109</t>
  </si>
  <si>
    <t>0101139</t>
  </si>
  <si>
    <t>0101188</t>
  </si>
  <si>
    <t>0101205</t>
  </si>
  <si>
    <t>0101230</t>
  </si>
  <si>
    <t>0101231</t>
  </si>
  <si>
    <t>0101276</t>
  </si>
  <si>
    <t>0101282</t>
  </si>
  <si>
    <t>0101295</t>
  </si>
  <si>
    <t>0101314</t>
  </si>
  <si>
    <t>0101315</t>
  </si>
  <si>
    <t>0101331</t>
  </si>
  <si>
    <t>0101398</t>
  </si>
  <si>
    <t>0101495</t>
  </si>
  <si>
    <t>0101518</t>
  </si>
  <si>
    <t>0101543</t>
  </si>
  <si>
    <t>0101672</t>
  </si>
  <si>
    <t>0101703</t>
  </si>
  <si>
    <t>0101744</t>
  </si>
  <si>
    <t>0101755</t>
  </si>
  <si>
    <t>0101763</t>
  </si>
  <si>
    <t>0101013</t>
  </si>
  <si>
    <t>0101079</t>
  </si>
  <si>
    <t>0101082</t>
  </si>
  <si>
    <t>0101084</t>
  </si>
  <si>
    <t>0101118</t>
  </si>
  <si>
    <t>0101149</t>
  </si>
  <si>
    <t>0101183</t>
  </si>
  <si>
    <t>0101192</t>
  </si>
  <si>
    <t>0101304</t>
  </si>
  <si>
    <t>0101337</t>
  </si>
  <si>
    <t>0101392</t>
  </si>
  <si>
    <t>0101432</t>
  </si>
  <si>
    <t>0101457</t>
  </si>
  <si>
    <t>0101491</t>
  </si>
  <si>
    <t>0101509</t>
  </si>
  <si>
    <t>0101516</t>
  </si>
  <si>
    <t>0101521</t>
  </si>
  <si>
    <t>0101563</t>
  </si>
  <si>
    <t>0101578</t>
  </si>
  <si>
    <t>0101587</t>
  </si>
  <si>
    <t>0101656</t>
  </si>
  <si>
    <t>0101674</t>
  </si>
  <si>
    <t>0101719</t>
  </si>
  <si>
    <t>0101724</t>
  </si>
  <si>
    <t>0101770</t>
  </si>
  <si>
    <t>0101781</t>
  </si>
  <si>
    <t>0101136</t>
  </si>
  <si>
    <t>0101138</t>
  </si>
  <si>
    <t>0101151</t>
  </si>
  <si>
    <t>0101179</t>
  </si>
  <si>
    <t>0101182</t>
  </si>
  <si>
    <t>0101221</t>
  </si>
  <si>
    <t>0101227</t>
  </si>
  <si>
    <t>0101260</t>
  </si>
  <si>
    <t>0101269</t>
  </si>
  <si>
    <t>0101284</t>
  </si>
  <si>
    <t>0101309</t>
  </si>
  <si>
    <t>0101311</t>
  </si>
  <si>
    <t>0101419</t>
  </si>
  <si>
    <t>0101464</t>
  </si>
  <si>
    <t>0101650</t>
  </si>
  <si>
    <t>0101658</t>
  </si>
  <si>
    <t>0101662</t>
  </si>
  <si>
    <t>0101669</t>
  </si>
  <si>
    <t>0101675</t>
  </si>
  <si>
    <t>0101780</t>
  </si>
  <si>
    <t>0101029</t>
  </si>
  <si>
    <t>0101038</t>
  </si>
  <si>
    <t>0101054</t>
  </si>
  <si>
    <t>0101075</t>
  </si>
  <si>
    <t>0101098</t>
  </si>
  <si>
    <t>0101111</t>
  </si>
  <si>
    <t>0101147</t>
  </si>
  <si>
    <t>0101200</t>
  </si>
  <si>
    <t>0101201</t>
  </si>
  <si>
    <t>0101208</t>
  </si>
  <si>
    <t>0101214</t>
  </si>
  <si>
    <t>0101247</t>
  </si>
  <si>
    <t>0101302</t>
  </si>
  <si>
    <t>0101338</t>
  </si>
  <si>
    <t>0101365</t>
  </si>
  <si>
    <t>0101380</t>
  </si>
  <si>
    <t>0101425</t>
  </si>
  <si>
    <t>0101476</t>
  </si>
  <si>
    <t>0101484</t>
  </si>
  <si>
    <t>0101501</t>
  </si>
  <si>
    <t>0101560</t>
  </si>
  <si>
    <t>0101576</t>
  </si>
  <si>
    <t>0101611</t>
  </si>
  <si>
    <t>0101612</t>
  </si>
  <si>
    <t>0101671</t>
  </si>
  <si>
    <t>0101723</t>
  </si>
  <si>
    <t>0101777</t>
  </si>
  <si>
    <t>0101005</t>
  </si>
  <si>
    <t>0101046</t>
  </si>
  <si>
    <t>0101134</t>
  </si>
  <si>
    <t>0101195</t>
  </si>
  <si>
    <t>0101277</t>
  </si>
  <si>
    <t>0101354</t>
  </si>
  <si>
    <t>0101361</t>
  </si>
  <si>
    <t>0101470</t>
  </si>
  <si>
    <t>0101649</t>
  </si>
  <si>
    <t>0101661</t>
  </si>
  <si>
    <t>0101683</t>
  </si>
  <si>
    <t>0101729</t>
  </si>
  <si>
    <t>0101009</t>
  </si>
  <si>
    <t>0101028</t>
  </si>
  <si>
    <t>0101031</t>
  </si>
  <si>
    <t>0101033</t>
  </si>
  <si>
    <t>0101039</t>
  </si>
  <si>
    <t>0101087</t>
  </si>
  <si>
    <t>0101185</t>
  </si>
  <si>
    <t>0101448</t>
  </si>
  <si>
    <t>0101512</t>
  </si>
  <si>
    <t>0101530</t>
  </si>
  <si>
    <t>0101620</t>
  </si>
  <si>
    <t>0101660</t>
  </si>
  <si>
    <t>0101714</t>
  </si>
  <si>
    <t>0101034</t>
  </si>
  <si>
    <t>0101058</t>
  </si>
  <si>
    <t>0101169</t>
  </si>
  <si>
    <t>0101171</t>
  </si>
  <si>
    <t>0101215</t>
  </si>
  <si>
    <t>0101316</t>
  </si>
  <si>
    <t>0101385</t>
  </si>
  <si>
    <t>0101412</t>
  </si>
  <si>
    <t>0101478</t>
  </si>
  <si>
    <t>0101532</t>
  </si>
  <si>
    <t>0101102</t>
  </si>
  <si>
    <t>0101341</t>
  </si>
  <si>
    <t>0101388</t>
  </si>
  <si>
    <t>0101445</t>
  </si>
  <si>
    <t>0101737</t>
  </si>
  <si>
    <t>0101749</t>
  </si>
  <si>
    <t>0101387</t>
  </si>
  <si>
    <t>0101052</t>
  </si>
  <si>
    <t>0101072</t>
  </si>
  <si>
    <t>0101140</t>
  </si>
  <si>
    <t>0101296</t>
  </si>
  <si>
    <t>0101320</t>
  </si>
  <si>
    <t>0101360</t>
  </si>
  <si>
    <t>0101474</t>
  </si>
  <si>
    <t>0101594</t>
  </si>
  <si>
    <t>0101691</t>
  </si>
  <si>
    <t>0101239</t>
  </si>
  <si>
    <t>0101437</t>
  </si>
  <si>
    <t>0101122</t>
  </si>
  <si>
    <t>0101731</t>
  </si>
  <si>
    <t>0101766</t>
  </si>
  <si>
    <t>0101772</t>
  </si>
  <si>
    <t>0101163</t>
  </si>
  <si>
    <t>0101492</t>
  </si>
  <si>
    <t>0101624</t>
  </si>
  <si>
    <t>0101651</t>
  </si>
  <si>
    <t>0101727</t>
  </si>
  <si>
    <t>00415305</t>
  </si>
  <si>
    <t>00429119</t>
  </si>
  <si>
    <t>00453853</t>
  </si>
  <si>
    <t>00454900</t>
  </si>
  <si>
    <t>00456108</t>
  </si>
  <si>
    <t>00456655</t>
  </si>
  <si>
    <t>00456656</t>
  </si>
  <si>
    <t>00478128</t>
  </si>
  <si>
    <t>00490135</t>
  </si>
  <si>
    <t>00500430</t>
  </si>
  <si>
    <t>00514896</t>
  </si>
  <si>
    <t>00516079</t>
  </si>
  <si>
    <t>00516169</t>
  </si>
  <si>
    <t>00516564</t>
  </si>
  <si>
    <t>00793709</t>
  </si>
  <si>
    <t>00797367</t>
  </si>
  <si>
    <t>00882138</t>
  </si>
  <si>
    <t>01204589</t>
  </si>
  <si>
    <t>01213450</t>
  </si>
  <si>
    <t>01316437</t>
  </si>
  <si>
    <t>01526606</t>
  </si>
  <si>
    <t>02296610</t>
  </si>
  <si>
    <t>02302902</t>
  </si>
  <si>
    <t>02364652</t>
  </si>
  <si>
    <t>02417423</t>
  </si>
  <si>
    <t>02435233</t>
  </si>
  <si>
    <t>02447344</t>
  </si>
  <si>
    <t>03854213</t>
  </si>
  <si>
    <t>04081494</t>
  </si>
  <si>
    <t>04403278</t>
  </si>
  <si>
    <t>04404691</t>
  </si>
  <si>
    <t>04423379</t>
  </si>
  <si>
    <t>04425486</t>
  </si>
  <si>
    <t>04425541</t>
  </si>
  <si>
    <t>04426641</t>
  </si>
  <si>
    <t>04426701</t>
  </si>
  <si>
    <t>04427721</t>
  </si>
  <si>
    <t>04431286</t>
  </si>
  <si>
    <t>04438030</t>
  </si>
  <si>
    <t>04630617</t>
  </si>
  <si>
    <t>04641622</t>
  </si>
  <si>
    <t>04642707</t>
  </si>
  <si>
    <t>04650761</t>
  </si>
  <si>
    <t>04653548</t>
  </si>
  <si>
    <t>04744781</t>
  </si>
  <si>
    <t>04745229</t>
  </si>
  <si>
    <t>04748227</t>
  </si>
  <si>
    <t>04749505</t>
  </si>
  <si>
    <t>04803952</t>
  </si>
  <si>
    <t>04828305</t>
  </si>
  <si>
    <t>06275998</t>
  </si>
  <si>
    <t>06279484</t>
  </si>
  <si>
    <t>06293218</t>
  </si>
  <si>
    <t>06293993</t>
  </si>
  <si>
    <t>06300668</t>
  </si>
  <si>
    <t>06396235</t>
  </si>
  <si>
    <t>06407790</t>
  </si>
  <si>
    <t>06435592</t>
  </si>
  <si>
    <t>06442059</t>
  </si>
  <si>
    <t>06513091</t>
  </si>
  <si>
    <t>06521397</t>
  </si>
  <si>
    <t>06801396</t>
  </si>
  <si>
    <t>06803928</t>
  </si>
  <si>
    <t>07596681</t>
  </si>
  <si>
    <t>07706994</t>
  </si>
  <si>
    <t>07748685</t>
  </si>
  <si>
    <t>07873456</t>
  </si>
  <si>
    <t>07873684</t>
  </si>
  <si>
    <t>07950826</t>
  </si>
  <si>
    <t>08167525</t>
  </si>
  <si>
    <t>08241459</t>
  </si>
  <si>
    <t>08594507</t>
  </si>
  <si>
    <t>09155501</t>
  </si>
  <si>
    <t>09481920</t>
  </si>
  <si>
    <t>09541962</t>
  </si>
  <si>
    <t>09609983</t>
  </si>
  <si>
    <t>09875174</t>
  </si>
  <si>
    <t>09903264</t>
  </si>
  <si>
    <t>09923131</t>
  </si>
  <si>
    <t>10263162</t>
  </si>
  <si>
    <t>10274445</t>
  </si>
  <si>
    <t>10541426</t>
  </si>
  <si>
    <t>10834373</t>
  </si>
  <si>
    <t>15727444</t>
  </si>
  <si>
    <t>16170789</t>
  </si>
  <si>
    <t>16806756</t>
  </si>
  <si>
    <t>17824839</t>
  </si>
  <si>
    <t>19557747</t>
  </si>
  <si>
    <t>20725147</t>
  </si>
  <si>
    <t>21460190</t>
  </si>
  <si>
    <t>21545019</t>
  </si>
  <si>
    <t>22091048</t>
  </si>
  <si>
    <t>22304136</t>
  </si>
  <si>
    <t>23848185</t>
  </si>
  <si>
    <t>23849607</t>
  </si>
  <si>
    <t>23850637</t>
  </si>
  <si>
    <t>23884444</t>
  </si>
  <si>
    <t>23888077</t>
  </si>
  <si>
    <t>23965929</t>
  </si>
  <si>
    <t>23990287</t>
  </si>
  <si>
    <t>23992085</t>
  </si>
  <si>
    <t>24002634</t>
  </si>
  <si>
    <t>24711551</t>
  </si>
  <si>
    <t>25001800</t>
  </si>
  <si>
    <t>25413618</t>
  </si>
  <si>
    <t>29200679</t>
  </si>
  <si>
    <t>29202824</t>
  </si>
  <si>
    <t>29202997</t>
  </si>
  <si>
    <t>29204057</t>
  </si>
  <si>
    <t>29206665</t>
  </si>
  <si>
    <t>29207195</t>
  </si>
  <si>
    <t>29207252</t>
  </si>
  <si>
    <t>29207936</t>
  </si>
  <si>
    <t>29209052</t>
  </si>
  <si>
    <t>29209136</t>
  </si>
  <si>
    <t>29209988</t>
  </si>
  <si>
    <t>29212092</t>
  </si>
  <si>
    <t>29212831</t>
  </si>
  <si>
    <t>29213142</t>
  </si>
  <si>
    <t>29213156</t>
  </si>
  <si>
    <t>29215951</t>
  </si>
  <si>
    <t>29218065</t>
  </si>
  <si>
    <t>29218235</t>
  </si>
  <si>
    <t>29219050</t>
  </si>
  <si>
    <t>29219064</t>
  </si>
  <si>
    <t>29222334</t>
  </si>
  <si>
    <t>29224553</t>
  </si>
  <si>
    <t>29224957</t>
  </si>
  <si>
    <t>29225515</t>
  </si>
  <si>
    <t>29226380</t>
  </si>
  <si>
    <t>29226567</t>
  </si>
  <si>
    <t>29230059</t>
  </si>
  <si>
    <t>29231407</t>
  </si>
  <si>
    <t>29231490</t>
  </si>
  <si>
    <t>29232475</t>
  </si>
  <si>
    <t>29232648</t>
  </si>
  <si>
    <t>29233916</t>
  </si>
  <si>
    <t>29234048</t>
  </si>
  <si>
    <t>29234635</t>
  </si>
  <si>
    <t>29235585</t>
  </si>
  <si>
    <t>29235683</t>
  </si>
  <si>
    <t>29236665</t>
  </si>
  <si>
    <t>29238226</t>
  </si>
  <si>
    <t>29238909</t>
  </si>
  <si>
    <t>29239759</t>
  </si>
  <si>
    <t>29240411</t>
  </si>
  <si>
    <t>29241740</t>
  </si>
  <si>
    <t>29242216</t>
  </si>
  <si>
    <t>29242247</t>
  </si>
  <si>
    <t>29242251</t>
  </si>
  <si>
    <t>29242520</t>
  </si>
  <si>
    <t>29244967</t>
  </si>
  <si>
    <t>29246109</t>
  </si>
  <si>
    <t>29246881</t>
  </si>
  <si>
    <t>29247524</t>
  </si>
  <si>
    <t>29247711</t>
  </si>
  <si>
    <t>29248778</t>
  </si>
  <si>
    <t>29249533</t>
  </si>
  <si>
    <t>29251749</t>
  </si>
  <si>
    <t>29255397</t>
  </si>
  <si>
    <t>29255703</t>
  </si>
  <si>
    <t>29257072</t>
  </si>
  <si>
    <t>29257152</t>
  </si>
  <si>
    <t>29257985</t>
  </si>
  <si>
    <t>29258034</t>
  </si>
  <si>
    <t>29258725</t>
  </si>
  <si>
    <t>29259812</t>
  </si>
  <si>
    <t>29262147</t>
  </si>
  <si>
    <t>29265555</t>
  </si>
  <si>
    <t>29267248</t>
  </si>
  <si>
    <t>29270243</t>
  </si>
  <si>
    <t>29271667</t>
  </si>
  <si>
    <t>29272511</t>
  </si>
  <si>
    <t>29273596</t>
  </si>
  <si>
    <t>29273748</t>
  </si>
  <si>
    <t>29275215</t>
  </si>
  <si>
    <t>29276112</t>
  </si>
  <si>
    <t>29276331</t>
  </si>
  <si>
    <t>29276360</t>
  </si>
  <si>
    <t>29276459</t>
  </si>
  <si>
    <t>29276537</t>
  </si>
  <si>
    <t>29276860</t>
  </si>
  <si>
    <t>29278330</t>
  </si>
  <si>
    <t>29279770</t>
  </si>
  <si>
    <t>29281102</t>
  </si>
  <si>
    <t>29281453</t>
  </si>
  <si>
    <t>29284411</t>
  </si>
  <si>
    <t>29286558</t>
  </si>
  <si>
    <t>29288466</t>
  </si>
  <si>
    <t>29288653</t>
  </si>
  <si>
    <t>29292791</t>
  </si>
  <si>
    <t>29293178</t>
  </si>
  <si>
    <t>29293512</t>
  </si>
  <si>
    <t>29299716</t>
  </si>
  <si>
    <t>29301340</t>
  </si>
  <si>
    <t>29302260</t>
  </si>
  <si>
    <t>29304755</t>
  </si>
  <si>
    <t>29305833</t>
  </si>
  <si>
    <t>29310129</t>
  </si>
  <si>
    <t>29310673</t>
  </si>
  <si>
    <t>29311583</t>
  </si>
  <si>
    <t>29312389</t>
  </si>
  <si>
    <t>29312591</t>
  </si>
  <si>
    <t>29314140</t>
  </si>
  <si>
    <t>29315047</t>
  </si>
  <si>
    <t>29315913</t>
  </si>
  <si>
    <t>29316139</t>
  </si>
  <si>
    <t>29319755</t>
  </si>
  <si>
    <t>29319976</t>
  </si>
  <si>
    <t>29321108</t>
  </si>
  <si>
    <t>29322077</t>
  </si>
  <si>
    <t>29322624</t>
  </si>
  <si>
    <t>29323246</t>
  </si>
  <si>
    <t>29327208</t>
  </si>
  <si>
    <t>29331521</t>
  </si>
  <si>
    <t>29331883</t>
  </si>
  <si>
    <t>29337147</t>
  </si>
  <si>
    <t>29337818</t>
  </si>
  <si>
    <t>29340166</t>
  </si>
  <si>
    <t>29340792</t>
  </si>
  <si>
    <t>29341139</t>
  </si>
  <si>
    <t>29341520</t>
  </si>
  <si>
    <t>29343905</t>
  </si>
  <si>
    <t>29344477</t>
  </si>
  <si>
    <t>29347628</t>
  </si>
  <si>
    <t>29347893</t>
  </si>
  <si>
    <t>29351035</t>
  </si>
  <si>
    <t>29351666</t>
  </si>
  <si>
    <t>29352227</t>
  </si>
  <si>
    <t>29352475</t>
  </si>
  <si>
    <t>29363191</t>
  </si>
  <si>
    <t>29372010</t>
  </si>
  <si>
    <t>29375014</t>
  </si>
  <si>
    <t>29381448</t>
  </si>
  <si>
    <t>29382797</t>
  </si>
  <si>
    <t>29389182</t>
  </si>
  <si>
    <t>29393353</t>
  </si>
  <si>
    <t>29396639</t>
  </si>
  <si>
    <t>29403769</t>
  </si>
  <si>
    <t>29409037</t>
  </si>
  <si>
    <t>29409464</t>
  </si>
  <si>
    <t>29418037</t>
  </si>
  <si>
    <t>29418532</t>
  </si>
  <si>
    <t>29419591</t>
  </si>
  <si>
    <t>29420878</t>
  </si>
  <si>
    <t>29424619</t>
  </si>
  <si>
    <t>29425114</t>
  </si>
  <si>
    <t>29427012</t>
  </si>
  <si>
    <t>29427023</t>
  </si>
  <si>
    <t>29427180</t>
  </si>
  <si>
    <t>29429564</t>
  </si>
  <si>
    <t>29431594</t>
  </si>
  <si>
    <t>29442853</t>
  </si>
  <si>
    <t>29445853</t>
  </si>
  <si>
    <t>29446404</t>
  </si>
  <si>
    <t>29448413</t>
  </si>
  <si>
    <t>29451584</t>
  </si>
  <si>
    <t>29453603</t>
  </si>
  <si>
    <t>29453805</t>
  </si>
  <si>
    <t>29459968</t>
  </si>
  <si>
    <t>29464888</t>
  </si>
  <si>
    <t>29466029</t>
  </si>
  <si>
    <t>29466279</t>
  </si>
  <si>
    <t>29471199</t>
  </si>
  <si>
    <t>29472133</t>
  </si>
  <si>
    <t>29473330</t>
  </si>
  <si>
    <t>29476240</t>
  </si>
  <si>
    <t>29478983</t>
  </si>
  <si>
    <t>29479325</t>
  </si>
  <si>
    <t>29481786</t>
  </si>
  <si>
    <t>29483403</t>
  </si>
  <si>
    <t>29489401</t>
  </si>
  <si>
    <t>29491460</t>
  </si>
  <si>
    <t>29494409</t>
  </si>
  <si>
    <t>29500745</t>
  </si>
  <si>
    <t>29504202</t>
  </si>
  <si>
    <t>29512298</t>
  </si>
  <si>
    <t>29514261</t>
  </si>
  <si>
    <t>29518366</t>
  </si>
  <si>
    <t>29520518</t>
  </si>
  <si>
    <t>29520552</t>
  </si>
  <si>
    <t>29521086</t>
  </si>
  <si>
    <t>29521557</t>
  </si>
  <si>
    <t>29521558</t>
  </si>
  <si>
    <t>29521791</t>
  </si>
  <si>
    <t>29522211</t>
  </si>
  <si>
    <t>29522733</t>
  </si>
  <si>
    <t>29523111</t>
  </si>
  <si>
    <t>29524025</t>
  </si>
  <si>
    <t>29525114</t>
  </si>
  <si>
    <t>29525217</t>
  </si>
  <si>
    <t>29528708</t>
  </si>
  <si>
    <t>29529905</t>
  </si>
  <si>
    <t>29533221</t>
  </si>
  <si>
    <t>29534434</t>
  </si>
  <si>
    <t>29535360</t>
  </si>
  <si>
    <t>29536188</t>
  </si>
  <si>
    <t>29536523</t>
  </si>
  <si>
    <t>29537151</t>
  </si>
  <si>
    <t>29537235</t>
  </si>
  <si>
    <t>29539731</t>
  </si>
  <si>
    <t>29541791</t>
  </si>
  <si>
    <t>29542787</t>
  </si>
  <si>
    <t>29542874</t>
  </si>
  <si>
    <t>29548068</t>
  </si>
  <si>
    <t>29548593</t>
  </si>
  <si>
    <t>29550256</t>
  </si>
  <si>
    <t>29551554</t>
  </si>
  <si>
    <t>29553077</t>
  </si>
  <si>
    <t>29553132</t>
  </si>
  <si>
    <t>29556402</t>
  </si>
  <si>
    <t>29556512</t>
  </si>
  <si>
    <t>29558606</t>
  </si>
  <si>
    <t>29559806</t>
  </si>
  <si>
    <t>29559963</t>
  </si>
  <si>
    <t>29561737</t>
  </si>
  <si>
    <t>29561919</t>
  </si>
  <si>
    <t>29562908</t>
  </si>
  <si>
    <t>29563235</t>
  </si>
  <si>
    <t>29565004</t>
  </si>
  <si>
    <t>29565876</t>
  </si>
  <si>
    <t>29570698</t>
  </si>
  <si>
    <t>29571846</t>
  </si>
  <si>
    <t>29574063</t>
  </si>
  <si>
    <t>29577521</t>
  </si>
  <si>
    <t>29577687</t>
  </si>
  <si>
    <t>29581253</t>
  </si>
  <si>
    <t>29581550</t>
  </si>
  <si>
    <t>29582954</t>
  </si>
  <si>
    <t>29588129</t>
  </si>
  <si>
    <t>29590396</t>
  </si>
  <si>
    <t>29590622</t>
  </si>
  <si>
    <t>29592049</t>
  </si>
  <si>
    <t>29593904</t>
  </si>
  <si>
    <t>29593991</t>
  </si>
  <si>
    <t>29595308</t>
  </si>
  <si>
    <t>29595553</t>
  </si>
  <si>
    <t>29596139</t>
  </si>
  <si>
    <t>29597247</t>
  </si>
  <si>
    <t>29597754</t>
  </si>
  <si>
    <t>29600092</t>
  </si>
  <si>
    <t>29600889</t>
  </si>
  <si>
    <t>29602884</t>
  </si>
  <si>
    <t>29603264</t>
  </si>
  <si>
    <t>29607274</t>
  </si>
  <si>
    <t>29612091</t>
  </si>
  <si>
    <t>29616129</t>
  </si>
  <si>
    <t>29616156</t>
  </si>
  <si>
    <t>29616679</t>
  </si>
  <si>
    <t>29620000</t>
  </si>
  <si>
    <t>29621469</t>
  </si>
  <si>
    <t>29623530</t>
  </si>
  <si>
    <t>29625864</t>
  </si>
  <si>
    <t>29626093</t>
  </si>
  <si>
    <t>29626742</t>
  </si>
  <si>
    <t>29627289</t>
  </si>
  <si>
    <t>29627406</t>
  </si>
  <si>
    <t>29631191</t>
  </si>
  <si>
    <t>29631259</t>
  </si>
  <si>
    <t>29632356</t>
  </si>
  <si>
    <t>29633134</t>
  </si>
  <si>
    <t>29634785</t>
  </si>
  <si>
    <t>29635071</t>
  </si>
  <si>
    <t>29635715</t>
  </si>
  <si>
    <t>29636108</t>
  </si>
  <si>
    <t>29636437</t>
  </si>
  <si>
    <t>29636669</t>
  </si>
  <si>
    <t>29638214</t>
  </si>
  <si>
    <t>29638373</t>
  </si>
  <si>
    <t>29638992</t>
  </si>
  <si>
    <t>29639069</t>
  </si>
  <si>
    <t>29639997</t>
  </si>
  <si>
    <t>29642827</t>
  </si>
  <si>
    <t>29645307</t>
  </si>
  <si>
    <t>29647868</t>
  </si>
  <si>
    <t>29648167</t>
  </si>
  <si>
    <t>29648532</t>
  </si>
  <si>
    <t>29651270</t>
  </si>
  <si>
    <t>29654940</t>
  </si>
  <si>
    <t>29654987</t>
  </si>
  <si>
    <t>29655466</t>
  </si>
  <si>
    <t>29656969</t>
  </si>
  <si>
    <t>29657835</t>
  </si>
  <si>
    <t>29657836</t>
  </si>
  <si>
    <t>29659988</t>
  </si>
  <si>
    <t>29660072</t>
  </si>
  <si>
    <t>29660234</t>
  </si>
  <si>
    <t>29660331</t>
  </si>
  <si>
    <t>29662926</t>
  </si>
  <si>
    <t>29663752</t>
  </si>
  <si>
    <t>29665289</t>
  </si>
  <si>
    <t>29665615</t>
  </si>
  <si>
    <t>29665691</t>
  </si>
  <si>
    <t>29665739</t>
  </si>
  <si>
    <t>29666642</t>
  </si>
  <si>
    <t>29666896</t>
  </si>
  <si>
    <t>29666910</t>
  </si>
  <si>
    <t>29666978</t>
  </si>
  <si>
    <t>29667089</t>
  </si>
  <si>
    <t>29667256</t>
  </si>
  <si>
    <t>29670089</t>
  </si>
  <si>
    <t>29671590</t>
  </si>
  <si>
    <t>29672325</t>
  </si>
  <si>
    <t>29679194</t>
  </si>
  <si>
    <t>29679869</t>
  </si>
  <si>
    <t>29681830</t>
  </si>
  <si>
    <t>29684221</t>
  </si>
  <si>
    <t>29684492</t>
  </si>
  <si>
    <t>29687702</t>
  </si>
  <si>
    <t>29688868</t>
  </si>
  <si>
    <t>29691715</t>
  </si>
  <si>
    <t>29693431</t>
  </si>
  <si>
    <t>29695709</t>
  </si>
  <si>
    <t>29697808</t>
  </si>
  <si>
    <t>29699176</t>
  </si>
  <si>
    <t>29703251</t>
  </si>
  <si>
    <t>29703326</t>
  </si>
  <si>
    <t>29703523</t>
  </si>
  <si>
    <t>29703580</t>
  </si>
  <si>
    <t>29704084</t>
  </si>
  <si>
    <t>29704429</t>
  </si>
  <si>
    <t>29704999</t>
  </si>
  <si>
    <t>29705509</t>
  </si>
  <si>
    <t>29705528</t>
  </si>
  <si>
    <t>29707117</t>
  </si>
  <si>
    <t>29707129</t>
  </si>
  <si>
    <t>29707205</t>
  </si>
  <si>
    <t>29707353</t>
  </si>
  <si>
    <t>29707713</t>
  </si>
  <si>
    <t>29708177</t>
  </si>
  <si>
    <t>29708525</t>
  </si>
  <si>
    <t>29714333</t>
  </si>
  <si>
    <t>29714430</t>
  </si>
  <si>
    <t>29714627</t>
  </si>
  <si>
    <t>29717543</t>
  </si>
  <si>
    <t>29718768</t>
  </si>
  <si>
    <t>29722517</t>
  </si>
  <si>
    <t>29722544</t>
  </si>
  <si>
    <t>29722751</t>
  </si>
  <si>
    <t>29724347</t>
  </si>
  <si>
    <t>29724414</t>
  </si>
  <si>
    <t>29724543</t>
  </si>
  <si>
    <t>29724565</t>
  </si>
  <si>
    <t>29724708</t>
  </si>
  <si>
    <t>29724923</t>
  </si>
  <si>
    <t>29726270</t>
  </si>
  <si>
    <t>29728276</t>
  </si>
  <si>
    <t>29730605</t>
  </si>
  <si>
    <t>29731001</t>
  </si>
  <si>
    <t>29731002</t>
  </si>
  <si>
    <t>29731572</t>
  </si>
  <si>
    <t>29736916</t>
  </si>
  <si>
    <t>29738164</t>
  </si>
  <si>
    <t>29889706</t>
  </si>
  <si>
    <t>30430392</t>
  </si>
  <si>
    <t>30431727</t>
  </si>
  <si>
    <t>30582342</t>
  </si>
  <si>
    <t>30588908</t>
  </si>
  <si>
    <t>30664150</t>
  </si>
  <si>
    <t>30675474</t>
  </si>
  <si>
    <t>30675664</t>
  </si>
  <si>
    <t>30677585</t>
  </si>
  <si>
    <t>30837367</t>
  </si>
  <si>
    <t>30848921</t>
  </si>
  <si>
    <t>30849058</t>
  </si>
  <si>
    <t>30849655</t>
  </si>
  <si>
    <t>30849769</t>
  </si>
  <si>
    <t>30849910</t>
  </si>
  <si>
    <t>30850175</t>
  </si>
  <si>
    <t>30850176</t>
  </si>
  <si>
    <t>30859148</t>
  </si>
  <si>
    <t>30941825</t>
  </si>
  <si>
    <t>30961966</t>
  </si>
  <si>
    <t>30963101</t>
  </si>
  <si>
    <t>30963187</t>
  </si>
  <si>
    <t>30963439</t>
  </si>
  <si>
    <t>34079636</t>
  </si>
  <si>
    <t>40010727</t>
  </si>
  <si>
    <t>40041799</t>
  </si>
  <si>
    <t>40042317</t>
  </si>
  <si>
    <t>40059906</t>
  </si>
  <si>
    <t>40066871</t>
  </si>
  <si>
    <t>40079552</t>
  </si>
  <si>
    <t>40125831</t>
  </si>
  <si>
    <t>40126992</t>
  </si>
  <si>
    <t>40126994</t>
  </si>
  <si>
    <t>40136333</t>
  </si>
  <si>
    <t>40169485</t>
  </si>
  <si>
    <t>40191293</t>
  </si>
  <si>
    <t>40203427</t>
  </si>
  <si>
    <t>40206057</t>
  </si>
  <si>
    <t>40225352</t>
  </si>
  <si>
    <t>40229176</t>
  </si>
  <si>
    <t>40243655</t>
  </si>
  <si>
    <t>40255486</t>
  </si>
  <si>
    <t>40272411</t>
  </si>
  <si>
    <t>40303484</t>
  </si>
  <si>
    <t>40311259</t>
  </si>
  <si>
    <t>40323510</t>
  </si>
  <si>
    <t>40345362</t>
  </si>
  <si>
    <t>40345535</t>
  </si>
  <si>
    <t>40353882</t>
  </si>
  <si>
    <t>40366661</t>
  </si>
  <si>
    <t>40375804</t>
  </si>
  <si>
    <t>40376200</t>
  </si>
  <si>
    <t>40379341</t>
  </si>
  <si>
    <t>40394208</t>
  </si>
  <si>
    <t>40402770</t>
  </si>
  <si>
    <t>40490555</t>
  </si>
  <si>
    <t>40494989</t>
  </si>
  <si>
    <t>40521549</t>
  </si>
  <si>
    <t>40529755</t>
  </si>
  <si>
    <t>40534780</t>
  </si>
  <si>
    <t>40549387</t>
  </si>
  <si>
    <t>40561995</t>
  </si>
  <si>
    <t>40582345</t>
  </si>
  <si>
    <t>40614629</t>
  </si>
  <si>
    <t>40617081</t>
  </si>
  <si>
    <t>40655124</t>
  </si>
  <si>
    <t>40658891</t>
  </si>
  <si>
    <t>40664315</t>
  </si>
  <si>
    <t>40675674</t>
  </si>
  <si>
    <t>40691691</t>
  </si>
  <si>
    <t>40691694</t>
  </si>
  <si>
    <t>40693508</t>
  </si>
  <si>
    <t>40697049</t>
  </si>
  <si>
    <t>40709088</t>
  </si>
  <si>
    <t>40722620</t>
  </si>
  <si>
    <t>40727292</t>
  </si>
  <si>
    <t>40735674</t>
  </si>
  <si>
    <t>40738012</t>
  </si>
  <si>
    <t>40740836</t>
  </si>
  <si>
    <t>40753080</t>
  </si>
  <si>
    <t>40760091</t>
  </si>
  <si>
    <t>40765719</t>
  </si>
  <si>
    <t>40768927</t>
  </si>
  <si>
    <t>40794829</t>
  </si>
  <si>
    <t>40815062</t>
  </si>
  <si>
    <t>40816712</t>
  </si>
  <si>
    <t>40822757</t>
  </si>
  <si>
    <t>40834715</t>
  </si>
  <si>
    <t>40861622</t>
  </si>
  <si>
    <t>40899367</t>
  </si>
  <si>
    <t>40937897</t>
  </si>
  <si>
    <t>40982394</t>
  </si>
  <si>
    <t>40995517</t>
  </si>
  <si>
    <t>41006251</t>
  </si>
  <si>
    <t>41016253</t>
  </si>
  <si>
    <t>41024851</t>
  </si>
  <si>
    <t>41037477</t>
  </si>
  <si>
    <t>41055350</t>
  </si>
  <si>
    <t>41078185</t>
  </si>
  <si>
    <t>41100273</t>
  </si>
  <si>
    <t>41171886</t>
  </si>
  <si>
    <t>41203572</t>
  </si>
  <si>
    <t>41206146</t>
  </si>
  <si>
    <t>41271066</t>
  </si>
  <si>
    <t>41290227</t>
  </si>
  <si>
    <t>41316558</t>
  </si>
  <si>
    <t>41367201</t>
  </si>
  <si>
    <t>41370057</t>
  </si>
  <si>
    <t>41373362</t>
  </si>
  <si>
    <t>41378180</t>
  </si>
  <si>
    <t>41402637</t>
  </si>
  <si>
    <t>41417195</t>
  </si>
  <si>
    <t>41419756</t>
  </si>
  <si>
    <t>41421681</t>
  </si>
  <si>
    <t>41425700</t>
  </si>
  <si>
    <t>41429104</t>
  </si>
  <si>
    <t>41481147</t>
  </si>
  <si>
    <t>41485848</t>
  </si>
  <si>
    <t>41526602</t>
  </si>
  <si>
    <t>41539927</t>
  </si>
  <si>
    <t>41540431</t>
  </si>
  <si>
    <t>41564358</t>
  </si>
  <si>
    <t>41590425</t>
  </si>
  <si>
    <t>41596635</t>
  </si>
  <si>
    <t>41637029</t>
  </si>
  <si>
    <t>41690938</t>
  </si>
  <si>
    <t>41708169</t>
  </si>
  <si>
    <t>41732026</t>
  </si>
  <si>
    <t>41751910</t>
  </si>
  <si>
    <t>41780702</t>
  </si>
  <si>
    <t>41826081</t>
  </si>
  <si>
    <t>41830895</t>
  </si>
  <si>
    <t>41844506</t>
  </si>
  <si>
    <t>41877371</t>
  </si>
  <si>
    <t>41887561</t>
  </si>
  <si>
    <t>41914331</t>
  </si>
  <si>
    <t>41919376</t>
  </si>
  <si>
    <t>41952546</t>
  </si>
  <si>
    <t>41966783</t>
  </si>
  <si>
    <t>42009793</t>
  </si>
  <si>
    <t>42010144</t>
  </si>
  <si>
    <t>42018137</t>
  </si>
  <si>
    <t>42030963</t>
  </si>
  <si>
    <t>42033305</t>
  </si>
  <si>
    <t>42043492</t>
  </si>
  <si>
    <t>42075486</t>
  </si>
  <si>
    <t>42085663</t>
  </si>
  <si>
    <t>42088407</t>
  </si>
  <si>
    <t>42092250</t>
  </si>
  <si>
    <t>42098899</t>
  </si>
  <si>
    <t>42103921</t>
  </si>
  <si>
    <t>42142859</t>
  </si>
  <si>
    <t>42154551</t>
  </si>
  <si>
    <t>42155673</t>
  </si>
  <si>
    <t>42191460</t>
  </si>
  <si>
    <t>42197367</t>
  </si>
  <si>
    <t>42225412</t>
  </si>
  <si>
    <t>42226623</t>
  </si>
  <si>
    <t>42241385</t>
  </si>
  <si>
    <t>42245160</t>
  </si>
  <si>
    <t>42253952</t>
  </si>
  <si>
    <t>42289306</t>
  </si>
  <si>
    <t>42289918</t>
  </si>
  <si>
    <t>42303386</t>
  </si>
  <si>
    <t>42338216</t>
  </si>
  <si>
    <t>42345574</t>
  </si>
  <si>
    <t>42358813</t>
  </si>
  <si>
    <t>42385455</t>
  </si>
  <si>
    <t>42386984</t>
  </si>
  <si>
    <t>42420763</t>
  </si>
  <si>
    <t>42481219</t>
  </si>
  <si>
    <t>42488858</t>
  </si>
  <si>
    <t>42517100</t>
  </si>
  <si>
    <t>42525615</t>
  </si>
  <si>
    <t>42531052</t>
  </si>
  <si>
    <t>42568326</t>
  </si>
  <si>
    <t>42592539</t>
  </si>
  <si>
    <t>42645287</t>
  </si>
  <si>
    <t>42658902</t>
  </si>
  <si>
    <t>42671615</t>
  </si>
  <si>
    <t>42693860</t>
  </si>
  <si>
    <t>42739800</t>
  </si>
  <si>
    <t>42759991</t>
  </si>
  <si>
    <t>42760657</t>
  </si>
  <si>
    <t>42768391</t>
  </si>
  <si>
    <t>42807590</t>
  </si>
  <si>
    <t>42816369</t>
  </si>
  <si>
    <t>42844647</t>
  </si>
  <si>
    <t>42862274</t>
  </si>
  <si>
    <t>42891962</t>
  </si>
  <si>
    <t>42910248</t>
  </si>
  <si>
    <t>42948232</t>
  </si>
  <si>
    <t>42981244</t>
  </si>
  <si>
    <t>42991414</t>
  </si>
  <si>
    <t>43002052</t>
  </si>
  <si>
    <t>43024689</t>
  </si>
  <si>
    <t>43024816</t>
  </si>
  <si>
    <t>43053905</t>
  </si>
  <si>
    <t>43059044</t>
  </si>
  <si>
    <t>43068940</t>
  </si>
  <si>
    <t>43132230</t>
  </si>
  <si>
    <t>43192820</t>
  </si>
  <si>
    <t>43284044</t>
  </si>
  <si>
    <t>43336660</t>
  </si>
  <si>
    <t>43344685</t>
  </si>
  <si>
    <t>43366860</t>
  </si>
  <si>
    <t>43380837</t>
  </si>
  <si>
    <t>43387271</t>
  </si>
  <si>
    <t>43421298</t>
  </si>
  <si>
    <t>43461036</t>
  </si>
  <si>
    <t>43475752</t>
  </si>
  <si>
    <t>43495661</t>
  </si>
  <si>
    <t>43496495</t>
  </si>
  <si>
    <t>43515640</t>
  </si>
  <si>
    <t>43524917</t>
  </si>
  <si>
    <t>43536956</t>
  </si>
  <si>
    <t>43551986</t>
  </si>
  <si>
    <t>43567871</t>
  </si>
  <si>
    <t>43613636</t>
  </si>
  <si>
    <t>43614831</t>
  </si>
  <si>
    <t>43694977</t>
  </si>
  <si>
    <t>43695226</t>
  </si>
  <si>
    <t>43741640</t>
  </si>
  <si>
    <t>43755929</t>
  </si>
  <si>
    <t>43828311</t>
  </si>
  <si>
    <t>43841363</t>
  </si>
  <si>
    <t>43863449</t>
  </si>
  <si>
    <t>43879623</t>
  </si>
  <si>
    <t>43931784</t>
  </si>
  <si>
    <t>43983666</t>
  </si>
  <si>
    <t>44003184</t>
  </si>
  <si>
    <t>44006524</t>
  </si>
  <si>
    <t>44024648</t>
  </si>
  <si>
    <t>44054856</t>
  </si>
  <si>
    <t>44063367</t>
  </si>
  <si>
    <t>44104485</t>
  </si>
  <si>
    <t>44143169</t>
  </si>
  <si>
    <t>44143265</t>
  </si>
  <si>
    <t>44190998</t>
  </si>
  <si>
    <t>44198058</t>
  </si>
  <si>
    <t>44288134</t>
  </si>
  <si>
    <t>44326598</t>
  </si>
  <si>
    <t>44335091</t>
  </si>
  <si>
    <t>44401502</t>
  </si>
  <si>
    <t>44451289</t>
  </si>
  <si>
    <t>44481125</t>
  </si>
  <si>
    <t>44514492</t>
  </si>
  <si>
    <t>44543117</t>
  </si>
  <si>
    <t>44621064</t>
  </si>
  <si>
    <t>44631392</t>
  </si>
  <si>
    <t>44661612</t>
  </si>
  <si>
    <t>44694431</t>
  </si>
  <si>
    <t>44774268</t>
  </si>
  <si>
    <t>44798644</t>
  </si>
  <si>
    <t>44892068</t>
  </si>
  <si>
    <t>44990767</t>
  </si>
  <si>
    <t>45003870</t>
  </si>
  <si>
    <t>45079476</t>
  </si>
  <si>
    <t>45126015</t>
  </si>
  <si>
    <t>45203764</t>
  </si>
  <si>
    <t>45207749</t>
  </si>
  <si>
    <t>45253336</t>
  </si>
  <si>
    <t>45282679</t>
  </si>
  <si>
    <t>45426706</t>
  </si>
  <si>
    <t>45455111</t>
  </si>
  <si>
    <t>45481238</t>
  </si>
  <si>
    <t>45511337</t>
  </si>
  <si>
    <t>45537134</t>
  </si>
  <si>
    <t>45595617</t>
  </si>
  <si>
    <t>45621722</t>
  </si>
  <si>
    <t>45835987</t>
  </si>
  <si>
    <t>45861918</t>
  </si>
  <si>
    <t>45968593</t>
  </si>
  <si>
    <t>46012886</t>
  </si>
  <si>
    <t>46049686</t>
  </si>
  <si>
    <t>46050861</t>
  </si>
  <si>
    <t>46080825</t>
  </si>
  <si>
    <t>46125813</t>
  </si>
  <si>
    <t>46156583</t>
  </si>
  <si>
    <t>46184881</t>
  </si>
  <si>
    <t>46193125</t>
  </si>
  <si>
    <t>46198881</t>
  </si>
  <si>
    <t>46238241</t>
  </si>
  <si>
    <t>46410215</t>
  </si>
  <si>
    <t>46755110</t>
  </si>
  <si>
    <t>46781593</t>
  </si>
  <si>
    <t>46884226</t>
  </si>
  <si>
    <t>47024431</t>
  </si>
  <si>
    <t>47091990</t>
  </si>
  <si>
    <t>47195347</t>
  </si>
  <si>
    <t>47323860</t>
  </si>
  <si>
    <t>47431465</t>
  </si>
  <si>
    <t>47452333</t>
  </si>
  <si>
    <t>47454602</t>
  </si>
  <si>
    <t>70005415</t>
  </si>
  <si>
    <t>70007179</t>
  </si>
  <si>
    <t>70008852</t>
  </si>
  <si>
    <t>70020897</t>
  </si>
  <si>
    <t>70022948</t>
  </si>
  <si>
    <t>70263999</t>
  </si>
  <si>
    <t>70336715</t>
  </si>
  <si>
    <t>70397548</t>
  </si>
  <si>
    <t>70416166</t>
  </si>
  <si>
    <t>70440103</t>
  </si>
  <si>
    <t>70443133</t>
  </si>
  <si>
    <t>70444972</t>
  </si>
  <si>
    <t>70544810</t>
  </si>
  <si>
    <t>70685156</t>
  </si>
  <si>
    <t>70834155</t>
  </si>
  <si>
    <t>70927807</t>
  </si>
  <si>
    <t>70948041</t>
  </si>
  <si>
    <t>71067583</t>
  </si>
  <si>
    <t>71218111</t>
  </si>
  <si>
    <t>71225898</t>
  </si>
  <si>
    <t>71305111</t>
  </si>
  <si>
    <t>71402522</t>
  </si>
  <si>
    <t>71755899</t>
  </si>
  <si>
    <t>72039873</t>
  </si>
  <si>
    <t>72191078</t>
  </si>
  <si>
    <t>72473661</t>
  </si>
  <si>
    <t>73333136</t>
  </si>
  <si>
    <t>74220541</t>
  </si>
  <si>
    <t>80219307</t>
  </si>
  <si>
    <t>80265605</t>
  </si>
  <si>
    <t>80529080</t>
  </si>
  <si>
    <t>Persona Natural</t>
  </si>
  <si>
    <t>Persona Juridica</t>
  </si>
  <si>
    <t>Cod Tip Cli</t>
  </si>
  <si>
    <t>Cod Can Cli</t>
  </si>
  <si>
    <t>Distribuidor</t>
  </si>
  <si>
    <t>BORJAS ROMERO MARTIN</t>
  </si>
  <si>
    <t>MANRIQUE ZUÑIGA DOLLY CARMELA</t>
  </si>
  <si>
    <t>TICONA QUISPE ROBERTO</t>
  </si>
  <si>
    <t>MONTOYA SAMALVIDES JORGE ALEXANDER</t>
  </si>
  <si>
    <t>PRIETO ASCUÑA LUIS LUCIANO</t>
  </si>
  <si>
    <t>RENDON ROJAS ROCIO KATTERINE</t>
  </si>
  <si>
    <t>GUZMAN VERA WILLIAM</t>
  </si>
  <si>
    <t>ZUÑIGA IRIARTE FRANCISCO</t>
  </si>
  <si>
    <t>DIAZ JARA ALMONTE ANGELA MARIA</t>
  </si>
  <si>
    <t>CHOQUE HUIZA ROMAN GONZALO</t>
  </si>
  <si>
    <t>VALDIVIA BERMEJO ALFREDO BENJAMIN</t>
  </si>
  <si>
    <t>LUDEÑA GUZMAN VICTOR WILFREDO</t>
  </si>
  <si>
    <t>PACHECO ALPONTE ROGELIO</t>
  </si>
  <si>
    <t>TICONA MAQUERA FROYLAN</t>
  </si>
  <si>
    <t>OBANDO VELARDE JESUS ENRIQUE</t>
  </si>
  <si>
    <t>GONZALES ESCUDERO LUIZ ADOLFO</t>
  </si>
  <si>
    <t>CARLIN MORA YEFFRI</t>
  </si>
  <si>
    <t>MANZANEDA CABALA EDUARDO JUAN</t>
  </si>
  <si>
    <t>ARAMAYO VALDIVIA RAUL</t>
  </si>
  <si>
    <t>NUÑEZ SOTO RUBEN ALBERTO</t>
  </si>
  <si>
    <t>LUNA FERNANDEZ CIRILO</t>
  </si>
  <si>
    <t>DELGADO COASACA JAIME ENRIQUE</t>
  </si>
  <si>
    <t>HUAMAN MENDOZA YRMA</t>
  </si>
  <si>
    <t>CHECA VASQUEZ JHON</t>
  </si>
  <si>
    <t>CHOQUEHUANCA LOPEZ REYNALDO</t>
  </si>
  <si>
    <t>VALER RADO FRANCISCA</t>
  </si>
  <si>
    <t>ARISMENDI SAMANEZ HECTOR RAFAEL</t>
  </si>
  <si>
    <t>LOPEZ CORNEJO KATHERINE</t>
  </si>
  <si>
    <t>VENTOCILLA TRINIDAD ADAN CELSO</t>
  </si>
  <si>
    <t>LUQUE ROMERO JOSE CARLOS</t>
  </si>
  <si>
    <t>CHURATA CHIPANA SANTIAGO</t>
  </si>
  <si>
    <t>CHOQUE SAYRITUPA GUILLERMO</t>
  </si>
  <si>
    <t>SOCOLICH GUZMAN EDMUNDO</t>
  </si>
  <si>
    <t>ROJAS PEROCHENA JESUS</t>
  </si>
  <si>
    <t>DIAZ POSTIGO POMPEYO OBDULIO</t>
  </si>
  <si>
    <t>LLERENA RODRIGUEZ RENE</t>
  </si>
  <si>
    <t>SALAZAR MAYTA ELADIO AGAPITO</t>
  </si>
  <si>
    <t>TURRIATE ALMESTAR MIGUEL</t>
  </si>
  <si>
    <t>HUAMAN AMAO ALICIA</t>
  </si>
  <si>
    <t>CORTEZ ZUÑIGA TEOFILO</t>
  </si>
  <si>
    <t>CAM MUÑOZ GRICEL ESMILDSA</t>
  </si>
  <si>
    <t>DELGADO SILVA JORGE MARTIN</t>
  </si>
  <si>
    <t>GUETAT CARPIO ARMANDO ROSAS</t>
  </si>
  <si>
    <t>CERVANTES CAMARA JIMMY GLEN</t>
  </si>
  <si>
    <t>HUACAN MAMANI PATRICIA SADI</t>
  </si>
  <si>
    <t>EGO AGUIRRE CALDERON CLAUDIO MARTIN</t>
  </si>
  <si>
    <t>MONTALVO NUÑEZ ERICK ANTONIO</t>
  </si>
  <si>
    <t>MELGAR FERNANDEZ OLGA JAMILETH</t>
  </si>
  <si>
    <t>MORENO ECONEMA MARCOS</t>
  </si>
  <si>
    <t>LEVA PILLCO RAUL</t>
  </si>
  <si>
    <t>RAMIREZ ATENCIO ABEL FELIPE</t>
  </si>
  <si>
    <t>GARAY SOSA MOISES</t>
  </si>
  <si>
    <t>VALENCIA CALAPEÑA ALFREDO</t>
  </si>
  <si>
    <t>FERNANDEZ ZEVALLOS PEDRO HERACLIDES</t>
  </si>
  <si>
    <t>OCHARAN MIRANDA ABRAHAN AMERICO</t>
  </si>
  <si>
    <t>RIVERA VELAZQUEZ RAUL</t>
  </si>
  <si>
    <t>SULLCA YANQUE CESAR DANIEL</t>
  </si>
  <si>
    <t>SANCHEZ DUEÑAS HECTOR DAVID</t>
  </si>
  <si>
    <t>CORRALES NIEVES CABRERA GONZALO JAVIER</t>
  </si>
  <si>
    <t>VALDIVIA HOHORQUEZ ROBERTO DAMIAN</t>
  </si>
  <si>
    <t>TORRICO DE RICHARDS LOPEZ MARCELA CRISTI</t>
  </si>
  <si>
    <t>CASTRO GUZMAN CESAR</t>
  </si>
  <si>
    <t>MENENDEZ LUQUE CARLOS ALFREDO</t>
  </si>
  <si>
    <t>VERASTEGUI CASTILLO CARLOS ALBERTO</t>
  </si>
  <si>
    <t>GONZALEZ TORO VICTOR MANUEL</t>
  </si>
  <si>
    <t>ACOSTA CALVO MARINO</t>
  </si>
  <si>
    <t>ARESTEGUI CAMPOS MARILUZ</t>
  </si>
  <si>
    <t>NICHOLSON SANZ URSULA.</t>
  </si>
  <si>
    <t>IANNACONE RODRIGO OSCAR</t>
  </si>
  <si>
    <t>CASTRO CASAS CARLOS</t>
  </si>
  <si>
    <t>SALAZAR STEIGER MIGUEL</t>
  </si>
  <si>
    <t>CANO TACO BENITO JESUS</t>
  </si>
  <si>
    <t>SWAYNE PARRA DEL RIEGO HERNAN CARLOS</t>
  </si>
  <si>
    <t>VALLEJOS RODRIGUES JORGE</t>
  </si>
  <si>
    <t>IRUS DELLEPIAME MARIA SOLEDAD</t>
  </si>
  <si>
    <t>ZEBALLOS BARONA JOHN ALBERTO</t>
  </si>
  <si>
    <t>ESQUIVIAS OTAZU JOSE LUIS</t>
  </si>
  <si>
    <t>ALARCON LASTRA JUAN</t>
  </si>
  <si>
    <t>WADE CHRIS MURRAY</t>
  </si>
  <si>
    <t>VERA VELEZ GONZALO</t>
  </si>
  <si>
    <t>DIAZ RUBATTO JAVIER</t>
  </si>
  <si>
    <t>GARCIA WONG KIT RONALD  TOMAS</t>
  </si>
  <si>
    <t>OJEDA GUERRA JORGE WASHINGTON</t>
  </si>
  <si>
    <t>SALDARRIAGA LARA MIGUEL ANGEL</t>
  </si>
  <si>
    <t>ROJAS SARAVIA DERLY LUIS</t>
  </si>
  <si>
    <t>SOTILLO PEREZ VANESSA ELVIRA</t>
  </si>
  <si>
    <t>CONDE VASQUEZ JOSE LUIS</t>
  </si>
  <si>
    <t>SANTILLAN ACOSTA ISABEL</t>
  </si>
  <si>
    <t>SALAZAR CORDERO JESUS</t>
  </si>
  <si>
    <t>CHEHADE ROJAS MILKO RAUL</t>
  </si>
  <si>
    <t>SANCHEZ FALCONI CARMEN</t>
  </si>
  <si>
    <t>RIOFRIO CRISOSTOMO OMAR CESAR</t>
  </si>
  <si>
    <t>BRAVO HERRERA CELIA</t>
  </si>
  <si>
    <t>HUERTAS VELASQUEZ RAMON RAUL</t>
  </si>
  <si>
    <t>VALENCIA PEÑALVA JUAN</t>
  </si>
  <si>
    <t>CHAVEZ BELLIDO JORGE FERNANDO</t>
  </si>
  <si>
    <t>FERNANDEZ PAIVA MARIA OFELIA</t>
  </si>
  <si>
    <t>FERNANDEZ MOGROVEJO JOSE ROGELIO</t>
  </si>
  <si>
    <t>OJEDA PACHECO WILLY</t>
  </si>
  <si>
    <t>ACURIO VALLE KENNY</t>
  </si>
  <si>
    <t>PONCE BURGOS LUIS ALBERTO</t>
  </si>
  <si>
    <t>ZAMBRANO LUZA JOSE CARLOS</t>
  </si>
  <si>
    <t>TAPIA ARAUJO MARCO ANTONIO</t>
  </si>
  <si>
    <t>MOLERO PINO JAVIER</t>
  </si>
  <si>
    <t>LOPEZ CERVANTES MODESTO RENE</t>
  </si>
  <si>
    <t>BRUZ SILVA LUIS ERNESTO</t>
  </si>
  <si>
    <t>RODRIGUEZ NIETO FELIX FREDY</t>
  </si>
  <si>
    <t>RODRIGUEZ FREDY</t>
  </si>
  <si>
    <t>DE TORRES MAYLINCH JOSE LUIS</t>
  </si>
  <si>
    <t>OJEDA LAZO LUIS EDGAR</t>
  </si>
  <si>
    <t>MOROCCO VALERIANO JULIO MARTIN</t>
  </si>
  <si>
    <t>ZUZUNAGA TORRES HUGO</t>
  </si>
  <si>
    <t>BEGAZO GARCIA RAUL</t>
  </si>
  <si>
    <t>CERVANTES CASTILLO RAFAEL ANDRES</t>
  </si>
  <si>
    <t>CARPIO ZAVALA CESAR</t>
  </si>
  <si>
    <t>MORALES LIX CESAR EDGARDO</t>
  </si>
  <si>
    <t>MARTINEZ MARAZA JUAN FELIX</t>
  </si>
  <si>
    <t>MENDOZA PAREDES HYREDE</t>
  </si>
  <si>
    <t>QUINTANILLA PEREZ ALONSO MARIA</t>
  </si>
  <si>
    <t>ZEGARRA BALLON DAMIANI OSCAR ADOLFO</t>
  </si>
  <si>
    <t>BUSTAMANTE HAEBERLE JUAN DIEGO</t>
  </si>
  <si>
    <t>HERRERA VELARDE LUIS</t>
  </si>
  <si>
    <t>PEREZ REBAZA MARIA GABRIELA</t>
  </si>
  <si>
    <t>ZEGARRA BALLON CARLOS EDILBERTO</t>
  </si>
  <si>
    <t>NUÑEZ DAVILA ANDRES ELISEO</t>
  </si>
  <si>
    <t>DELGADO RONDON PERCY RICARDO</t>
  </si>
  <si>
    <t>BERNAL DE ARENAS MIRIAN INES</t>
  </si>
  <si>
    <t>VILLAVICENCIO GONZALES JULIO CESAR</t>
  </si>
  <si>
    <t>MANRIQUE GARCIA JOSE MARIA</t>
  </si>
  <si>
    <t>BELAUNDE PORTUGAL JULIO CESAR</t>
  </si>
  <si>
    <t>LEON JUAREZ DIANA</t>
  </si>
  <si>
    <t>TAPIA RIVEROS GUILLERMO ALFONZO</t>
  </si>
  <si>
    <t>ZEA PALACIOS ALEXIS</t>
  </si>
  <si>
    <t>ZEGARRA CORDOVA MANUEL NOLBERTO</t>
  </si>
  <si>
    <t>VALENCIA NUÑEZ JAVIER</t>
  </si>
  <si>
    <t>LLERENA AMES ALICIA PATRICIA</t>
  </si>
  <si>
    <t>CHIRINOS BEJARANO CARLOS JAVIER</t>
  </si>
  <si>
    <t>UYEN GORDILLO CESAR DARIO</t>
  </si>
  <si>
    <t>BUSTAMANTE ZEGARRA LUIS ALBERTO</t>
  </si>
  <si>
    <t>ARAGON VILLENA PEDRO</t>
  </si>
  <si>
    <t>NUÑEZ BERRIOS ALBERTO</t>
  </si>
  <si>
    <t>CORNEJO DEL CARPIO ALEJANDRA ISABEL</t>
  </si>
  <si>
    <t>LAZARTE VALCARCEL NANCY</t>
  </si>
  <si>
    <t>VALDIVIA MUÑOZ ARLENE</t>
  </si>
  <si>
    <t>CARDENAS PALOMINO WILFREDO</t>
  </si>
  <si>
    <t>RENDON ZUÑIGA DE CHAVEZ YENNY NILDRED</t>
  </si>
  <si>
    <t>CALDERON ROMERO FERNANDO ALBERTO</t>
  </si>
  <si>
    <t>RIVERA VELA JULIO CESAR</t>
  </si>
  <si>
    <t>FLORES GONZALES MARIO IGNACIO</t>
  </si>
  <si>
    <t>CARRILLO MERMA OSWALDO</t>
  </si>
  <si>
    <t>HERRERA VERA AMERICO</t>
  </si>
  <si>
    <t>MARTINEZ MUÑOZ JORGE LUIS</t>
  </si>
  <si>
    <t>RIVERA DE RIVERA AGUILAR THAIS</t>
  </si>
  <si>
    <t>BEDREGAL SALAS MANUEL ALBERTO</t>
  </si>
  <si>
    <t>PAREJA MORANTE ALEJANDRO</t>
  </si>
  <si>
    <t>MANRIQUE ALARCON MANUEL DANIEL</t>
  </si>
  <si>
    <t>GHERSI DIAZ LAURA ELISA</t>
  </si>
  <si>
    <t>ARIAS ALLENDE EDWIN HUGO</t>
  </si>
  <si>
    <t>MORVELI ROJAS JOSE LUIS</t>
  </si>
  <si>
    <t>RODRIGUEZ FERNANDEZ MARTHA</t>
  </si>
  <si>
    <t>DEL CARPIO MILON JAVIER</t>
  </si>
  <si>
    <t>OVIEDO ALARCON GORKY</t>
  </si>
  <si>
    <t>POZO GONZALES FERNANDO JOSE</t>
  </si>
  <si>
    <t>ZEBALLOS RIVERA VERONICA ROSARIO</t>
  </si>
  <si>
    <t>ROSAS CATERIANO CARMEN SILVANA</t>
  </si>
  <si>
    <t>TEJADA ASCUÑA ANA LOURDES</t>
  </si>
  <si>
    <t>ZAMBRANO PACHECO ANA MARIA</t>
  </si>
  <si>
    <t>DIAZ LAZO JUANA ATENAIDA</t>
  </si>
  <si>
    <t>TEJADA BERNAL JORGE</t>
  </si>
  <si>
    <t>AMES PALACIOS ELIANO JIMMI</t>
  </si>
  <si>
    <t>GUTIERREZ DE CASABONNE MARIA TERESA</t>
  </si>
  <si>
    <t>MACEDO DIAZ GONZALO ANTONIO</t>
  </si>
  <si>
    <t>RIVERA PICARDO CARLOS ALFREDO</t>
  </si>
  <si>
    <t>BARREDA SOLORZANO LUIZ FEDERICO</t>
  </si>
  <si>
    <t>MANSILLA DIAZ ERNESTO VALENTIN</t>
  </si>
  <si>
    <t>BUSTAMANTE BEDOYA BETZABET</t>
  </si>
  <si>
    <t>LEON DE CHAPOÑAN JUDITH</t>
  </si>
  <si>
    <t>TORRES DE PAREDES INES AURORA</t>
  </si>
  <si>
    <t>JIMENEZ MEDINA CESAR ALBERTO</t>
  </si>
  <si>
    <t>SALAS OBRIEN JESUS EDGARDO</t>
  </si>
  <si>
    <t>ZAMALLOA TORRES YBARBURI</t>
  </si>
  <si>
    <t>OJEDA TORRES MARIA JESUS</t>
  </si>
  <si>
    <t>HERRERA VELARDE ENRIQUE JOAQUIN</t>
  </si>
  <si>
    <t>CHIRE BANDA YURY EGBERTO</t>
  </si>
  <si>
    <t>ARCE GAMARRA ABEL AUGUSTO</t>
  </si>
  <si>
    <t>YAMIL HUMBERTO GAMARRA CATEP</t>
  </si>
  <si>
    <t>DIAZ BASURCO LUIS FERNANDO</t>
  </si>
  <si>
    <t>PEÑARANDA GOMEZ JESUS ERNESTO</t>
  </si>
  <si>
    <t>INFANTE LUNA RODDY EDUARDO</t>
  </si>
  <si>
    <t>SIMONI FLORES ALDO DANTE</t>
  </si>
  <si>
    <t>LAZO PINTO JOSE ANTONIO</t>
  </si>
  <si>
    <t>ALPACA ESQUIVEL CESAR GUILLERMO</t>
  </si>
  <si>
    <t>MUÑOZ CANO RAUL</t>
  </si>
  <si>
    <t>TAPIA CONCHA NOEMI</t>
  </si>
  <si>
    <t>PEREZ WICHT SAN ROMAN IGNACIO</t>
  </si>
  <si>
    <t>VELASQUEZ GAMBARINI MARITA BEATRIZ</t>
  </si>
  <si>
    <t>PAREDES CHACON OSCAR FELIPE</t>
  </si>
  <si>
    <t>TEJADA BENAVENTE PEDRO</t>
  </si>
  <si>
    <t>ALVAREZ NAVARRO GRISELDA ROSARIO</t>
  </si>
  <si>
    <t>SALAS VALENZUELA RENATO</t>
  </si>
  <si>
    <t>QUISPE HUAYHUA HILDA</t>
  </si>
  <si>
    <t>PEREYRA PACHECO ARTURO</t>
  </si>
  <si>
    <t>PEREIRA ARTURO</t>
  </si>
  <si>
    <t>CABRERA VALDIVIA DE MANRRIQUE PIEDAD</t>
  </si>
  <si>
    <t>CABRERA CASO ENRIQUE</t>
  </si>
  <si>
    <t>AREVALO ROMANA ALEJANDRO MANUEL</t>
  </si>
  <si>
    <t>BARRIONUEVO ÑAUPA MAGDA ANGELICA</t>
  </si>
  <si>
    <t>HURTADO SALAS EDUARDO HUGO</t>
  </si>
  <si>
    <t>LOZADA CERNA LIZARDO</t>
  </si>
  <si>
    <t>ALVAREZ NEYRA SABINO</t>
  </si>
  <si>
    <t>VILLENEUVE JACQUES NICOLE THERESE</t>
  </si>
  <si>
    <t>MERMA CHOQUE DOMITILA</t>
  </si>
  <si>
    <t>MONTESINOS DE KHOTE VALDIVIA MATHILDE</t>
  </si>
  <si>
    <t>MENDOZA PIZARRO ANTONIO</t>
  </si>
  <si>
    <t>CORZO PORTOCARRERO ALFREDO</t>
  </si>
  <si>
    <t>GOMEZ LADRON DE GUEVARA MIGUEL</t>
  </si>
  <si>
    <t>ALVAREZ RIVERA MARIA LUZ</t>
  </si>
  <si>
    <t>RIVERA GALLEGOS VICTOR</t>
  </si>
  <si>
    <t>LOPEZ DE PAREDES MARY ELENA</t>
  </si>
  <si>
    <t>GAONA RIVERA EDWIN VICTOR</t>
  </si>
  <si>
    <t>ZEBALLOS ZAPANA JUSTO BALDOMERO</t>
  </si>
  <si>
    <t>VELASQUEZ CALDERON ZOILA ESPERANZA</t>
  </si>
  <si>
    <t>HUERTA RAMOS MARIA JESUS</t>
  </si>
  <si>
    <t>ANDIA MEDINA HERNAN SILPICIO</t>
  </si>
  <si>
    <t>CAMARGO ZUÑIGA VDA. DE NEYRA ELMORA FRAN</t>
  </si>
  <si>
    <t>VALDIVIA ARENAZAS HENRY</t>
  </si>
  <si>
    <t>RODRIGUEZ VALDIVIA JOSE</t>
  </si>
  <si>
    <t>DEZA QUIÑONES IRMA</t>
  </si>
  <si>
    <t>CUPER PACO PERCY ALFONSO</t>
  </si>
  <si>
    <t>COVILLEN LOPEZ FREDY AGAPITO</t>
  </si>
  <si>
    <t>DIAZ RECABARREN CLAUDIA</t>
  </si>
  <si>
    <t>RAMIREZ OBANDO KARLA FABIOLA</t>
  </si>
  <si>
    <t>ROMERO PINTO ELIZABETH IRENE</t>
  </si>
  <si>
    <t>QUIROGA BENAVIDES YELVY SILVANA</t>
  </si>
  <si>
    <t>SANCHEZ CAMPOS MIGUEL</t>
  </si>
  <si>
    <t>PEÑA MANRIQUE DAVID ROBERTO</t>
  </si>
  <si>
    <t>CONTRERAS GRANDA WALTER</t>
  </si>
  <si>
    <t>CCALLO VILCA LUIS</t>
  </si>
  <si>
    <t>CONDORI APAZA MANUEL</t>
  </si>
  <si>
    <t>ZEBALLOS MEDINA HUGO CLEMENTE</t>
  </si>
  <si>
    <t>MEDINA BAUTISTA CARMEN</t>
  </si>
  <si>
    <t>PAREDES RIVERA PAVEL</t>
  </si>
  <si>
    <t>RIQUELME AGUILAR ELENA DEL CARMEN</t>
  </si>
  <si>
    <t>VELASQUEZ SILVA CARLA</t>
  </si>
  <si>
    <t>SALAZAR ARANA JUAN JOSE</t>
  </si>
  <si>
    <t>PINTO CARDENAS ROLANDO IVAN</t>
  </si>
  <si>
    <t>GUTIERREZ CAHUANA LUIS ALBERTO</t>
  </si>
  <si>
    <t>MOLINA CALLE HECTOR</t>
  </si>
  <si>
    <t>BENAVENTE LOZA MAURICIO EDDY</t>
  </si>
  <si>
    <t>LEZANO VEGA NINOSCA</t>
  </si>
  <si>
    <t>MEDINA MINAYA SILAS BERNABE</t>
  </si>
  <si>
    <t>HERNANI OVIEDO JOSE CARLOS</t>
  </si>
  <si>
    <t>URURE TEJADA EINER ALEXIS</t>
  </si>
  <si>
    <t>ORTIZ PERALTILLA IGNACIO MANUEL</t>
  </si>
  <si>
    <t>CUADROS ESPINOZA PABLO JAVIER</t>
  </si>
  <si>
    <t>RONDON LOPEZ ADOLFO</t>
  </si>
  <si>
    <t>ARANIBAR DE OLIVERA ADRIANA</t>
  </si>
  <si>
    <t>SALINAS GAMERO JESUS EDUARDO</t>
  </si>
  <si>
    <t>CARDENAS CASQUINO JUAN FRANCISCO</t>
  </si>
  <si>
    <t>VALDIVIA VALDIVIA ROXANA</t>
  </si>
  <si>
    <t>VELIZ LOPEZ MARIA ELENA</t>
  </si>
  <si>
    <t>CARRASCO CASTRO SALVADOR</t>
  </si>
  <si>
    <t>PONCE DE LEÓN PAREDES JUAN LUIS</t>
  </si>
  <si>
    <t>RODRIGUEZ PINTO MIGUEL</t>
  </si>
  <si>
    <t>MEDINA VIGO RICARDO</t>
  </si>
  <si>
    <t>AVILA ROMERO DENNIS ENRIQUE</t>
  </si>
  <si>
    <t>CASAPIA ARIAS GERMAN  DE JESUS</t>
  </si>
  <si>
    <t>CARPIO PATRA JUAN MANUEL</t>
  </si>
  <si>
    <t>SALAS TORRELY AGUSTIN GUALBERTO</t>
  </si>
  <si>
    <t>ASCUÑA SALAS JESUS CASIMIRO</t>
  </si>
  <si>
    <t>DELGADO VALDIVIA MIRIAN SOCORRO</t>
  </si>
  <si>
    <t>BELLIDO MEDINA FERNANDO RICARDO</t>
  </si>
  <si>
    <t>CORNEJO DE VINATEA PABLO</t>
  </si>
  <si>
    <t>DIAZ DE BORDA CRIMILDA TEODORA</t>
  </si>
  <si>
    <t>MALAGA RAMIREZ FREDY GILBERTO</t>
  </si>
  <si>
    <t>RODRIGUEZ RAMIREZ NORMAN</t>
  </si>
  <si>
    <t>MEDINA LAZO FRANCISCO</t>
  </si>
  <si>
    <t>APAZA YAURI FIDEL</t>
  </si>
  <si>
    <t>PINTO VALDIVIA HANNOVER</t>
  </si>
  <si>
    <t>ADRIAZOLA HURTADO }JORGE RUBEN</t>
  </si>
  <si>
    <t>GARCIA CALDERON BUSTAMANTE LUIS A.</t>
  </si>
  <si>
    <t>DIANDERAS TORRES VICTOR</t>
  </si>
  <si>
    <t>SOTO DE CONCHA VERONICA</t>
  </si>
  <si>
    <t>CONDO PIZARRO AVELINA</t>
  </si>
  <si>
    <t>GONZALES CHAVEZ NANCY JULIA</t>
  </si>
  <si>
    <t>MEZA MEZA JULIO CESAR</t>
  </si>
  <si>
    <t>CORNEJO MENESES GERMAN</t>
  </si>
  <si>
    <t>GAMERO CORRALES RONALD GABINO</t>
  </si>
  <si>
    <t>RODRIGUEZ ACOSTA NARCISO MIGUEL</t>
  </si>
  <si>
    <t>LOPEZ GONZALES ALVARO JESUS</t>
  </si>
  <si>
    <t>CONGONA REVILLA BERFILIO BENEDICTO</t>
  </si>
  <si>
    <t>CONGONA  REVILLA BERFILIO</t>
  </si>
  <si>
    <t>LIRA GARCIA VICTOR E</t>
  </si>
  <si>
    <t>ANGULO PAULET ALFREDO</t>
  </si>
  <si>
    <t>POLAR ZARATE CARLOS</t>
  </si>
  <si>
    <t>NUÑEZ PAZ OLIVER</t>
  </si>
  <si>
    <t>LOVON QUISPE RICHARD</t>
  </si>
  <si>
    <t>ZEBALLOS RIVERA JORGE</t>
  </si>
  <si>
    <t>VILLAVICENCIO DIAZ IVAN  F</t>
  </si>
  <si>
    <t>MONTALVO GIRRA ATTILIO</t>
  </si>
  <si>
    <t>APAZA ALVAREZ ARMANDO</t>
  </si>
  <si>
    <t>TAMAYO BENAVIDES RENE</t>
  </si>
  <si>
    <t>NEUENSCHWANDER DAMIANI JORGE ALBERTO</t>
  </si>
  <si>
    <t>LAURA ARAPA MARIA ELENA</t>
  </si>
  <si>
    <t>CORNEJO DE VINATEA PABLO MARTIN</t>
  </si>
  <si>
    <t>AQUIZE DIAZ CONSUELO CECILIA</t>
  </si>
  <si>
    <t>BENAVIDES GUZMAN DAVID ROLANDO</t>
  </si>
  <si>
    <t>GARCIA ROMERO LUIS EMILIO</t>
  </si>
  <si>
    <t>JOHNNY ERNESTO GALINDO LLERENA</t>
  </si>
  <si>
    <t>VALDIVIA CORNEJO ARTURO RAFAEL</t>
  </si>
  <si>
    <t>MORALES RODRIGUEZ PEDRO</t>
  </si>
  <si>
    <t>TELLEZ ROJAS RODOLFO ELIAS</t>
  </si>
  <si>
    <t>ALVARO HUISA LUCIANO</t>
  </si>
  <si>
    <t>FERNANDEZ DE MARCE AMPARITO</t>
  </si>
  <si>
    <t>PAREDES VALDIVIA RONALD JUAN</t>
  </si>
  <si>
    <t>ORIHUELA HURTADO LUIS</t>
  </si>
  <si>
    <t>PAREDES GARCIA YOVEL MAURICIO</t>
  </si>
  <si>
    <t>MESTAS HUAYTA JUBERT ROLANDO</t>
  </si>
  <si>
    <t>CHAVEZ HURTADO CESAR</t>
  </si>
  <si>
    <t>ANGULO CUBA MANUEL</t>
  </si>
  <si>
    <t>PALACIOS TAICO CARLOS ALBERTO</t>
  </si>
  <si>
    <t>SUCLLA REVILLA JUAN PABLO</t>
  </si>
  <si>
    <t>BOLAÑOS CALDERON RAMIRO</t>
  </si>
  <si>
    <t>CHAVEZ MACEDO PAOLA LAURA</t>
  </si>
  <si>
    <t>NUE GONZALES EDY JAVIER</t>
  </si>
  <si>
    <t>HINOJOSA OBANDO RAUL HERNAN</t>
  </si>
  <si>
    <t>BUSTOS SALINAS AUDIE</t>
  </si>
  <si>
    <t>TAPIA ROSADO LUIS FERNANDO</t>
  </si>
  <si>
    <t>SALAS PRADO RICHARD PEDRO</t>
  </si>
  <si>
    <t>LUNA VALENCIA SANDRA</t>
  </si>
  <si>
    <t>RODRIGUEZ OTAZU PAOLO</t>
  </si>
  <si>
    <t>CONDORI CONDORI IGNACIO</t>
  </si>
  <si>
    <t>TEJEDA PALOMINO JUAN CARLOS</t>
  </si>
  <si>
    <t>BEJARANO LAZO DE CAIRO LOURDES TERESA</t>
  </si>
  <si>
    <t>MORAN CHIRE JOSE LUIS</t>
  </si>
  <si>
    <t>MARTINEZ MARCOS MARIANELA</t>
  </si>
  <si>
    <t>LLERENA CARRERA IVAN</t>
  </si>
  <si>
    <t>MENESES MERMA ALVARO ERNESTO</t>
  </si>
  <si>
    <t>VALENCIA ROZAN JAVIER HUGO</t>
  </si>
  <si>
    <t>PINTO VALDIVIA MARCOS</t>
  </si>
  <si>
    <t>RODRIGUEZ MUÑOZ NAJAR JAVIER ALONSO</t>
  </si>
  <si>
    <t>CAMPOS VALENCIA MARIA TERESA</t>
  </si>
  <si>
    <t>BENAVENTE RAMOS EDDY</t>
  </si>
  <si>
    <t>SALINAS CUADROS ALVARO GONZALO</t>
  </si>
  <si>
    <t>GUTIERREZ CABALLERO EDUARDO</t>
  </si>
  <si>
    <t>ORIHUELA RODRIGUEZ JOSE</t>
  </si>
  <si>
    <t>MERCADO DIAZ SERGIO</t>
  </si>
  <si>
    <t>MURILLO RODRIGUEZ PRISCO</t>
  </si>
  <si>
    <t>YANA AUCAHUAQUI MANUEL JULIO</t>
  </si>
  <si>
    <t>CHAVEZ SEVILLANO LUCIO AGUSTIN</t>
  </si>
  <si>
    <t>MELENDEZ CALMET MARIO</t>
  </si>
  <si>
    <t>PRADO TORREBLANCA JULIO CESAR</t>
  </si>
  <si>
    <t>PARDO PEROCHENA LUIS FERNANDO</t>
  </si>
  <si>
    <t>GOMEL ARHUIRI FRANCISCO</t>
  </si>
  <si>
    <t>MEDINA GONZALES MARCO ANTONIO</t>
  </si>
  <si>
    <t>MARTINEZ AMESQUITA MIGUEL ANGEL</t>
  </si>
  <si>
    <t>SAENZ JIMENEZ CARLOS ALONSO</t>
  </si>
  <si>
    <t>PINTO BENAVENTE CESAR</t>
  </si>
  <si>
    <t>FLORES FARJE EDWARD</t>
  </si>
  <si>
    <t>TEJADA TORRES JULIO CESAR</t>
  </si>
  <si>
    <t>CORNEJO MANCHEGO WILLIAN ALFREDO</t>
  </si>
  <si>
    <t>CONGONA GAMA MARIA DEL CARMEN</t>
  </si>
  <si>
    <t>ZEVALLOS CAMINO FRANCIS HELMUT</t>
  </si>
  <si>
    <t>GAMARRA CACHAY ANA CRISTINA</t>
  </si>
  <si>
    <t>DIANDERAS SALINAS GONZALO DAVID</t>
  </si>
  <si>
    <t>LUNA ALVIZ GRACIELA JULIA</t>
  </si>
  <si>
    <t>BECERRA REYNOSO GERARDO</t>
  </si>
  <si>
    <t>CORRALES NIEVES PALACIOS MARIA ANGELA</t>
  </si>
  <si>
    <t>SOTO CLAVIJO CARLOS FERNANDO</t>
  </si>
  <si>
    <t>RETAMOZO CHUQUICA¥A EDWIN MOISES</t>
  </si>
  <si>
    <t>VELAZQUEZ ANAYA MARLENY</t>
  </si>
  <si>
    <t>CORRE PEROCHENA RUBEN</t>
  </si>
  <si>
    <t>ZEGARRA JUAREZ EZEQUIEL</t>
  </si>
  <si>
    <t>MALAGA MALAGA JOSE VLADIMIR</t>
  </si>
  <si>
    <t>PEREA FAIJO EDWIN</t>
  </si>
  <si>
    <t>PAREDES ZEVALLOS SAUL JESUS</t>
  </si>
  <si>
    <t>ESPINOZA BUENO EINSTEIN</t>
  </si>
  <si>
    <t>SAENZ NUÑEZ SERGIO ANTONIO</t>
  </si>
  <si>
    <t>GARAY URDAY LILY ROXANA</t>
  </si>
  <si>
    <t>ABARCA ROSADO MARCO PAOLO</t>
  </si>
  <si>
    <t>MAYHUA LOPEZ EFRAIN TITO</t>
  </si>
  <si>
    <t>LANDA CABALLERO MAURICIO</t>
  </si>
  <si>
    <t>DELGADO NIETO FRANCISCO</t>
  </si>
  <si>
    <t>CHALCO MONTAÑEZ ROBERTO</t>
  </si>
  <si>
    <t>MARQUEZ OPPE ROYCE JESUS</t>
  </si>
  <si>
    <t>DELGADO DE ZEVALLOS MARITZA</t>
  </si>
  <si>
    <t>ALVAREZ SUNI JOSE LUIS</t>
  </si>
  <si>
    <t>LLANOS CHALCO BRANLY</t>
  </si>
  <si>
    <t>VALVERDE ORDOÑEZ JAVIER RAFAEL</t>
  </si>
  <si>
    <t>CHAVEZ ORTEGA SANTIAGO RICHARD</t>
  </si>
  <si>
    <t>VALDIVIA MARTINEZ MIGUEL</t>
  </si>
  <si>
    <t>VALDIVIA  OSCAR ALFREDO</t>
  </si>
  <si>
    <t>CUADROS ARENAS JUAN CARLOS</t>
  </si>
  <si>
    <t>MONTOYA ROSALES ALEX</t>
  </si>
  <si>
    <t>MORVELY CABRERA KLEVER MANUEL</t>
  </si>
  <si>
    <t>ZEGARRA HUERTA GRACIELA YDA</t>
  </si>
  <si>
    <t>BUDIEL MOSCOSO MARIA DEL CARMEN</t>
  </si>
  <si>
    <t>FIGUEROA CORNEJO FIGUEROA</t>
  </si>
  <si>
    <t>URDAY PAREJA ANTONIO</t>
  </si>
  <si>
    <t>MAMANI CHIPANA EDWIN</t>
  </si>
  <si>
    <t>Ordoñez Ramos Juan Manuel</t>
  </si>
  <si>
    <t>PAREDES PAREDES ALONSO MANUEL</t>
  </si>
  <si>
    <t>CONDORI UCHIRI CESAR JESUS</t>
  </si>
  <si>
    <t>MALAGA ROSAS JAIRO CESAR</t>
  </si>
  <si>
    <t>QUENTA TURPO LUIS ALBERTO</t>
  </si>
  <si>
    <t>MANRIQUE ZUÑIGA SIXTO ALBERTO</t>
  </si>
  <si>
    <t>ADRIAZOLA SALDIVAR EDGAR</t>
  </si>
  <si>
    <t>BUTILIER CHAVEZ EDGAR MATEO</t>
  </si>
  <si>
    <t>VALDIVIA BARRIGA YILMER</t>
  </si>
  <si>
    <t>PAZ CALLE ERIKA GIULIANA</t>
  </si>
  <si>
    <t>MENDOZA CHAVEZ ANTONIO</t>
  </si>
  <si>
    <t>BURGOS VARGAS CARLOS HUMBERTO</t>
  </si>
  <si>
    <t>REATEGUI ORDOÑEZ JUAN EDUARDO</t>
  </si>
  <si>
    <t>PEREA AMAT HALDER DONNY</t>
  </si>
  <si>
    <t>CARPIO SANCHEZ JUAN CARLOS</t>
  </si>
  <si>
    <t>SALAS DE PORTILLA MARIA SALOME</t>
  </si>
  <si>
    <t>BERNEDO QUIROZ OSCAR</t>
  </si>
  <si>
    <t>CALACHAHUIN SALAZAR WALTER</t>
  </si>
  <si>
    <t>CHACALTANA DE PACHECO MIRIAM ROSSANA</t>
  </si>
  <si>
    <t>GAMERO DEL CARPIO ANTONIO</t>
  </si>
  <si>
    <t>RODRIGUEZ GUILLEN GERHARD PAUL</t>
  </si>
  <si>
    <t>POSTIGO NEIRA LILIANA MARGARITA DEL CARM</t>
  </si>
  <si>
    <t>GALLEGOS MANRIQUE JAVIER MANUEL</t>
  </si>
  <si>
    <t>FLORES CARPIO ROMULO JULIO</t>
  </si>
  <si>
    <t>URDAY LUQUE OMAR ANTONIO</t>
  </si>
  <si>
    <t>RIVAS VALDIVIA DE URBINA MERCEDES</t>
  </si>
  <si>
    <t>VALDIVIA CHACON FEDERICO DOMINGO</t>
  </si>
  <si>
    <t>BALLON TEJADA FLOR DE MARIA</t>
  </si>
  <si>
    <t>SOSA SALAS GIAMPIERO</t>
  </si>
  <si>
    <t>BOURONCLE TEJADA CARLOS JAVIER</t>
  </si>
  <si>
    <t>AZURIN ZAMORA DANIEL ANDY</t>
  </si>
  <si>
    <t>GUTIERREZ CABALLERO JORGE LUIS</t>
  </si>
  <si>
    <t>SOTO CLAVIJO MOISES DAMASO</t>
  </si>
  <si>
    <t>ORTIZ MENDOZA CHRISTIAN JOSE</t>
  </si>
  <si>
    <t>SEGOVIA VALENCIA LUIS VIGILIO</t>
  </si>
  <si>
    <t>GUILLEN CENTI RONAL</t>
  </si>
  <si>
    <t>PAREDES AGUILAR DUBERLY JOSE</t>
  </si>
  <si>
    <t>RATH ALVELLA JOSE LUIS</t>
  </si>
  <si>
    <t>ZEBALLOS POSTIGO JHONY</t>
  </si>
  <si>
    <t>LAZO AGRAMONTE HUGO ALONSO</t>
  </si>
  <si>
    <t>CORDOVA SAN ROMAN RICARDO MAURICIO</t>
  </si>
  <si>
    <t>MEZA RAMIREZ GINO</t>
  </si>
  <si>
    <t>TEJADA PEREZ JHEYNER JOSE</t>
  </si>
  <si>
    <t>SANTOS VALDIVIA PAUL</t>
  </si>
  <si>
    <t>OTAZU IBAÑEZ JIMMY PEDRO</t>
  </si>
  <si>
    <t>CANDIA VARGAS RICHARD</t>
  </si>
  <si>
    <t>LAZARO NEIRA SAUL RONALD</t>
  </si>
  <si>
    <t>COLQUE CONSA WALTER</t>
  </si>
  <si>
    <t>DIAZ MONTOYA YSABEL</t>
  </si>
  <si>
    <t>DIAZ MONDRAGON AMERICO</t>
  </si>
  <si>
    <t>ANDREU CALIENES HANS JEREMY</t>
  </si>
  <si>
    <t>VALDEZ CORNEJO LUIS EDUARDO</t>
  </si>
  <si>
    <t>ZERECEDA DE VALDEZ PATRICIA MARIA</t>
  </si>
  <si>
    <t>VALDIVIA DEL CASTILLO DARCY FERNANDO</t>
  </si>
  <si>
    <t>GARCIA PAZ RONAL</t>
  </si>
  <si>
    <t>FLORES GUTIERREZ RENATO PATRICIO</t>
  </si>
  <si>
    <t>ARENAS CAMA FREDY</t>
  </si>
  <si>
    <t>PAREDES QUISPE RAUL</t>
  </si>
  <si>
    <t>CARPIO NAVINTA SABINA TEODOSA</t>
  </si>
  <si>
    <t>LAZARTE CONCHA LOURDES MARIA</t>
  </si>
  <si>
    <t>TEJADA VELASQUEZ YUSBRIEL</t>
  </si>
  <si>
    <t>CCASA RAMOS BAUTISTA</t>
  </si>
  <si>
    <t>LAM LAZO JUAN CARLOS</t>
  </si>
  <si>
    <t>BALLON RODRIGUEZ CAROLINA PAOLA</t>
  </si>
  <si>
    <t>PERALTA VDA DE ROMERO DAMIANA DELMIRA</t>
  </si>
  <si>
    <t>SUMERINDE ADCO PAOLA</t>
  </si>
  <si>
    <t>BUSTAMANTE ROMERO JUAN</t>
  </si>
  <si>
    <t>BELLIDO SALAVERRY SAMUEL</t>
  </si>
  <si>
    <t>GARCIA CALDERON DE NEUENSCHWANDER INES</t>
  </si>
  <si>
    <t>BUSTAMANTE OLIVARES JUAN IGNACIO</t>
  </si>
  <si>
    <t>DELGADO VILLANUEVA JOSE</t>
  </si>
  <si>
    <t>MICHELL LOPEZ DE ROMAÑA DEREK</t>
  </si>
  <si>
    <t>NOBOA DE SILVA MARIANA</t>
  </si>
  <si>
    <t>SALAS PINTO CESAR ERNESTO</t>
  </si>
  <si>
    <t>ALVARES VELAZQUES JOSE LUIS</t>
  </si>
  <si>
    <t>LUNA CHOQUEHUANCA CESAR</t>
  </si>
  <si>
    <t>LOZADA COLLADO JUANCARLOS</t>
  </si>
  <si>
    <t>ALATRISTA RIVEROS CARLOS</t>
  </si>
  <si>
    <t>PAZ BENAVIDES JUAN CARLOS</t>
  </si>
  <si>
    <t>ESCOBAR  MAXIMILIANO JONATHAN</t>
  </si>
  <si>
    <t>CONTRERAS RIVERO RENZO</t>
  </si>
  <si>
    <t>CACERES GUZMAN JAVIER FERNANDO</t>
  </si>
  <si>
    <t>CHAVEZ TOLEDO OMAR HENRY</t>
  </si>
  <si>
    <t>OVIEDO VENERO EXIO</t>
  </si>
  <si>
    <t>MAITA RODRIGUEZ MARCO ANTONIO</t>
  </si>
  <si>
    <t>TORRES MOLINA ANTONIO</t>
  </si>
  <si>
    <t>FLORES TEJADA JULIO C.</t>
  </si>
  <si>
    <t>MUCHICA MAMANI SERGIO BRUNO</t>
  </si>
  <si>
    <t>BARRIOS CONDORI RONALD</t>
  </si>
  <si>
    <t>FERNANDEZ PONCE DE LEON LUIS</t>
  </si>
  <si>
    <t>QUIROZ VENAVIDES HECTOR</t>
  </si>
  <si>
    <t>BARREDA DELGADO JESUS MANUEL</t>
  </si>
  <si>
    <t>ZEGARRA VALDIVIA JAMES BERNABE</t>
  </si>
  <si>
    <t>PIZARRO CUBA JEREMY</t>
  </si>
  <si>
    <t>GUITTON AURDAY JAVIER</t>
  </si>
  <si>
    <t>OVIEDO DIAZ MARIA VERONICA</t>
  </si>
  <si>
    <t>DEL CARPIO LOVON CARLOS ALBERTO</t>
  </si>
  <si>
    <t>HERRERA GOMEZ JORGE LUIS</t>
  </si>
  <si>
    <t>CACERES ZUÑIGA CAROLINA AMIRY</t>
  </si>
  <si>
    <t>MANRIQUE DELGADO JYM</t>
  </si>
  <si>
    <t>GUTIERREZ HUAMANI ALEX ALBERTO</t>
  </si>
  <si>
    <t>TORRES PONCE RENATO ELIOT MARTIN</t>
  </si>
  <si>
    <t>VASQUEZ MANRIQUE EDSON REYNALDO</t>
  </si>
  <si>
    <t>LUQUE CRUZ JOEL LEONARDO</t>
  </si>
  <si>
    <t>ENRRIQUEZ ZEA RICARDO</t>
  </si>
  <si>
    <t>ZARATE CACERES EDWARD</t>
  </si>
  <si>
    <t>ZEZENARRO ORCONE WALTER</t>
  </si>
  <si>
    <t>TORRES BERNEDO CATHERINE</t>
  </si>
  <si>
    <t>CAPA USCA JAYME</t>
  </si>
  <si>
    <t>MAQUERA HUACHO WALTER JOSE</t>
  </si>
  <si>
    <t>ESCOBAR VILLANUEVA CARLOS FRANCISCO</t>
  </si>
  <si>
    <t>BENAVENTE REYES VICTOR FERNANDO</t>
  </si>
  <si>
    <t>OLAZABAL ESCALANTE GLADYS</t>
  </si>
  <si>
    <t>VALDIVIA VILLANUEVA FRANKLIN MANUEL</t>
  </si>
  <si>
    <t>SANTANDER PAREDES JAVIER ARTURO</t>
  </si>
  <si>
    <t>QUISPE MACHACA RAUL</t>
  </si>
  <si>
    <t>PAREDES VILLAVICENCIO GLENDY LEYLA</t>
  </si>
  <si>
    <t>DIAZ RECABARREN MAURICIO</t>
  </si>
  <si>
    <t>IBARGUEN SANTILLANA GIOVANNI</t>
  </si>
  <si>
    <t>VALDIVIA ZAMBRANO JAIME</t>
  </si>
  <si>
    <t>RAMOS YERBA YESICA</t>
  </si>
  <si>
    <t>MUÑOZ MONTOYA JENNY KATHERINE</t>
  </si>
  <si>
    <t>CALDERON VIZCARRA RAUL PEDRO</t>
  </si>
  <si>
    <t>ALVARES ARTEAGA ALVARO PAUL</t>
  </si>
  <si>
    <t>PAREDES CONTRERAS EDGAR DANIEL</t>
  </si>
  <si>
    <t>LAVALLE MAURICIO WILLIAN</t>
  </si>
  <si>
    <t>CONCHA LEON JORGE LUIS</t>
  </si>
  <si>
    <t>PAREDES MUJICA JOSE ROBERTO</t>
  </si>
  <si>
    <t>CUADROS GUEVARA JERSSON LEE</t>
  </si>
  <si>
    <t>ARENAS CHAVEZ CHRISTIAN HERNAN</t>
  </si>
  <si>
    <t>CARRERA HURTADO CARLOS RENE</t>
  </si>
  <si>
    <t>RONCAL GONZALEZ VICTOR HUGO</t>
  </si>
  <si>
    <t>POLANCO ESPEZUA LIBERTAD MARCELINA</t>
  </si>
  <si>
    <t>BARAZORDA ESCOBAR LUIS</t>
  </si>
  <si>
    <t>CAMPANO SALAS ANDY MANUEL</t>
  </si>
  <si>
    <t>CARBAJAL MANZANO ADOLFO PAUL</t>
  </si>
  <si>
    <t>CHAVEZ MONROY ARTHUR JEREMY</t>
  </si>
  <si>
    <t>CHOQUEHUANCA ZAPATA WILFREDO</t>
  </si>
  <si>
    <t>ABUID GOMEZ CHRISTIAN</t>
  </si>
  <si>
    <t>ANDIA SOLORZANO OLGER</t>
  </si>
  <si>
    <t>RAMOS CHOY CARMEN ROSA</t>
  </si>
  <si>
    <t>HUANQUI ROMERO JOSE</t>
  </si>
  <si>
    <t>ZEGARRA BASTIDAS LIZ</t>
  </si>
  <si>
    <t>TICONA BARRETO OSCAR FREDDY</t>
  </si>
  <si>
    <t>CHAMBI QUISPE ROBERT RICHARD</t>
  </si>
  <si>
    <t>CASQUERO LIVIA JOSE FERNANDO</t>
  </si>
  <si>
    <t>GUEVARA VIZCARRA ALONSO</t>
  </si>
  <si>
    <t>CORDOVA CHIRINOS ALEJANDRO</t>
  </si>
  <si>
    <t>CARBAJAL CASTILLO LUIS</t>
  </si>
  <si>
    <t>PEREZ TORRES ALEJANDRO</t>
  </si>
  <si>
    <t>ORCCOHUARANCCA HOLGADO REYNALDO</t>
  </si>
  <si>
    <t>QUISPE QUISPE PRIMO WALTER</t>
  </si>
  <si>
    <t>PEREIRA CHIPANA HELMES</t>
  </si>
  <si>
    <t>GOMEZ SALCEDO ROXANA YANETH</t>
  </si>
  <si>
    <t>TORRES ZENTENO HENRY RICHARD</t>
  </si>
  <si>
    <t>MONTEAGUDO ESPINOZA EDWIN GRIMALDO</t>
  </si>
  <si>
    <t>ALVAREZ MARTINEZ WALTER</t>
  </si>
  <si>
    <t>POSTIGO MAC DOWALL MAURICIO DANTE</t>
  </si>
  <si>
    <t>MEDINA MORA GIAN CARLO</t>
  </si>
  <si>
    <t>PAZ BENAVIDES RENZO OCTAVIO</t>
  </si>
  <si>
    <t>MOSCOSO SEJURO CAROLA STEPHANY</t>
  </si>
  <si>
    <t>PAREDES TORRES OMAR</t>
  </si>
  <si>
    <t>VIRTO CONCHA RAUL EFRAIN</t>
  </si>
  <si>
    <t>DEL RIO BERMUDEZ ADALI JULIA</t>
  </si>
  <si>
    <t>CANEPA LLOSA CARLOS CESAR</t>
  </si>
  <si>
    <t>HIDALGO CHACON ROBERT BRYAN</t>
  </si>
  <si>
    <t>COHEN RUIZ FRANK AXEL</t>
  </si>
  <si>
    <t>CHULLO CAHUANA EDWIN</t>
  </si>
  <si>
    <t>CERVANTES VELASCO ALONSO</t>
  </si>
  <si>
    <t>TORRES AMPUERO JOHANNA LIZETTE</t>
  </si>
  <si>
    <t>GUZMAN BENAVENTE JOSE CARLOS</t>
  </si>
  <si>
    <t>CASABONNE GUTIERREZ LUIS ERNESTO</t>
  </si>
  <si>
    <t>PALOMINO YUPA LUIS FERNANDO</t>
  </si>
  <si>
    <t>SOLIS VEGA GIANMARCO ADOLFO</t>
  </si>
  <si>
    <t>PINTO CHIRE ARTURO</t>
  </si>
  <si>
    <t>LAFONT FLORES SALIM</t>
  </si>
  <si>
    <t>ROJAS MACEDO GUSTAVO</t>
  </si>
  <si>
    <t>SANCHEZ VALLE JACK</t>
  </si>
  <si>
    <t>CARPIO SALAZAR PATRICIA</t>
  </si>
  <si>
    <t>HERRERA VERA RUBÉN</t>
  </si>
  <si>
    <t>ABRIL COLLADO ROBERT</t>
  </si>
  <si>
    <t>CHAVEZ ZUÑIGA JOSE ALFREDO</t>
  </si>
  <si>
    <t>QUISPE QUISPE JORGE HERNAN</t>
  </si>
  <si>
    <t>MORALES PEÑA GUILLERMO CHRISTOPHER</t>
  </si>
  <si>
    <t>ALARCON RAMOS CESAR</t>
  </si>
  <si>
    <t>FERNANDEZ CORIMAYA PRESCILLA JULIETT</t>
  </si>
  <si>
    <t>ESPINOZA LLACHO JULIAN PABLO</t>
  </si>
  <si>
    <t>MERMA OXSA EFRAIN EDWARD</t>
  </si>
  <si>
    <t>CARRION BACA GEORGE ALBERT SEBASTIAN</t>
  </si>
  <si>
    <t>SALINAS DIAZ RANDOLL RAFAEL</t>
  </si>
  <si>
    <t>ZAPATA GOMEZ CESAR OSWALDO</t>
  </si>
  <si>
    <t>HIGA MORAN ROGELIO</t>
  </si>
  <si>
    <t>ZEGARRA RODRIGUEZ ALEXANDER</t>
  </si>
  <si>
    <t>PERALTA CALCINA DAVID</t>
  </si>
  <si>
    <t>RAMOS QUISPE JAVIER PEDRO</t>
  </si>
  <si>
    <t>MENDOZA BONILLA CARLOS</t>
  </si>
  <si>
    <t>CHALLCO CHICATA BENIGNO</t>
  </si>
  <si>
    <t>BEGAZO TALAVERA BRUNO</t>
  </si>
  <si>
    <t>CONTRERAS FARFAN MICHAEL</t>
  </si>
  <si>
    <t>PALOMINO PINTO NOELIA PATRICIA</t>
  </si>
  <si>
    <t>IBAÑEZ COAYLA MANUEL ALFREDO</t>
  </si>
  <si>
    <t>GARCIA AVILES LUIS MIGUEL</t>
  </si>
  <si>
    <t>CALLINAPA ARAGON LEONEL DERLY</t>
  </si>
  <si>
    <t>CHOIS MOSTAJO RICARDO</t>
  </si>
  <si>
    <t>JIMENEZ CORNEJO MARIANELA</t>
  </si>
  <si>
    <t>FERNADEZ SARMIENTO JOSE MANUEL</t>
  </si>
  <si>
    <t>CRUZ HUAMANI LUIS ALBERTO</t>
  </si>
  <si>
    <t>NEYRA ARAOZ JORGE HOMERO</t>
  </si>
  <si>
    <t>HUANCA MAYTA ALFREDO</t>
  </si>
  <si>
    <t>ASTORGA ARENAS DARIO ISVAN</t>
  </si>
  <si>
    <t>PAREDES MUÑOZ ROMINA PATRICIA</t>
  </si>
  <si>
    <t>MAMANI BALDARRAGO DARWIN CARLOS</t>
  </si>
  <si>
    <t>TRAVERSO CHUMIOQUE MILTON RIVELINO</t>
  </si>
  <si>
    <t>ACHAHUANCO MOLINA GUILLERMO</t>
  </si>
  <si>
    <t>ORTIZ SANCHEZ YANINA</t>
  </si>
  <si>
    <t>PAREDES MUJICA RICHARD ALONSO</t>
  </si>
  <si>
    <t>ELCORROBARRUTIA SOTO JOSE MANUEL</t>
  </si>
  <si>
    <t>ROZAS MEDINA MARCO ANTONIO</t>
  </si>
  <si>
    <t>PEÑA ALVAREZ RENZO</t>
  </si>
  <si>
    <t>MEDINA URETA ALBERTO MARTIN</t>
  </si>
  <si>
    <t>CORNEJO ARAGON JOSE FRANCISCO</t>
  </si>
  <si>
    <t>QUINTANILLA RODRIGUEZ DIEGO</t>
  </si>
  <si>
    <t>RAMIREZ RODRIGUEZ RICARDO</t>
  </si>
  <si>
    <t>MAMANI ANCALLE LUZ MARIBEL</t>
  </si>
  <si>
    <t>CAMINO VARGAS MARVIN LUIGUI</t>
  </si>
  <si>
    <t>CONCHA MANRIQUE ERNESTO MIGUEL</t>
  </si>
  <si>
    <t>BORJA HUARCAYA SILVIA JIMENA</t>
  </si>
  <si>
    <t>CARPIO BARRIOS ORLANDO JESUS</t>
  </si>
  <si>
    <t>ESPINOZA BENEL RAUL</t>
  </si>
  <si>
    <t>ACOSTA PALACIOS RENZO</t>
  </si>
  <si>
    <t>ZAMBRANO FUENTES JOSE ANTONIO</t>
  </si>
  <si>
    <t>CASTILLO ABRIL RAUL PIERRE</t>
  </si>
  <si>
    <t>VILLANUEVA ARIAS JOAN</t>
  </si>
  <si>
    <t>CATACORA LEON MARCO ANTONIO</t>
  </si>
  <si>
    <t>FRANCO ARENAS MARVIN DAVID</t>
  </si>
  <si>
    <t>QUISPE SUASACA PEDRO JAVIER</t>
  </si>
  <si>
    <t>CARPIO CARPIO JOSE MIQUEL</t>
  </si>
  <si>
    <t>PAZO HERRERA EDDER ARNALDO</t>
  </si>
  <si>
    <t>BECERRA CALLATA MANUEL</t>
  </si>
  <si>
    <t>BENAVENTE CHURA SANTIAGO</t>
  </si>
  <si>
    <t>DIAZ PAREDES OMAR</t>
  </si>
  <si>
    <t>CAHUANA  RICHARD MIGUEL</t>
  </si>
  <si>
    <t>VILLANUEVA TEJADA JULIO ERNESTO</t>
  </si>
  <si>
    <t>VALDIVIA HUAMANI IVAN ROGELIO</t>
  </si>
  <si>
    <t>APARICIO QUILLUYA PAUL</t>
  </si>
  <si>
    <t>FERNANDEZ BADAREZO PEDRO ADOLFO</t>
  </si>
  <si>
    <t>QUEQUE VARGAS EDWIN</t>
  </si>
  <si>
    <t>MILLER GUZMAN CARLOS JOE</t>
  </si>
  <si>
    <t>VIZCARRA FERREYRA MIREYA AMARILIS</t>
  </si>
  <si>
    <t>NUÑEZ  GLEMY</t>
  </si>
  <si>
    <t>LLASA PONCE RONY MAURICIO</t>
  </si>
  <si>
    <t>RONDON SOTO GUILLERMO EDWARS</t>
  </si>
  <si>
    <t>FLORES RAMOS FERNANDO</t>
  </si>
  <si>
    <t>NUÑEZ CISNEROS CARLOS DAVID FRANCISCO</t>
  </si>
  <si>
    <t>EYZAGUIRRE DIAZ CARLOS EDUARDO</t>
  </si>
  <si>
    <t>POSTIGO NEYRA ESTEBAN</t>
  </si>
  <si>
    <t>SANCHEZ VARGAS RONALD HERNAN</t>
  </si>
  <si>
    <t>GARCIA GUTIERREZ ALAN RUFINO</t>
  </si>
  <si>
    <t>URRUTIA QUISPE NOLAN YTALO</t>
  </si>
  <si>
    <t>VIGIL GAMERO CARLOS ENRIQUE</t>
  </si>
  <si>
    <t>ALVAREZ VILLENA LUIS</t>
  </si>
  <si>
    <t>QUISPE ORTIZ VICENTE  HERACLIO</t>
  </si>
  <si>
    <t>ZAMBRANO GOMEZ ALEXANDER</t>
  </si>
  <si>
    <t>MEDINA MUÑOZ JUAN FRANCISCO</t>
  </si>
  <si>
    <t>OCHOA VASQUEZ FREDY ROBINSON</t>
  </si>
  <si>
    <t>MECKLEMBURG CHAMOCHUMBI FRANK</t>
  </si>
  <si>
    <t>FERNANDEZ TINTAYA MIGUEL ANGEL</t>
  </si>
  <si>
    <t>MASEDO GUTIERREZ EDSON</t>
  </si>
  <si>
    <t>CORONEL CALLE LUIS RAMON</t>
  </si>
  <si>
    <t>PARIONA CERVANTES JUAN CARLOS</t>
  </si>
  <si>
    <t>SALAS ANGULO DIEGO ALONSO</t>
  </si>
  <si>
    <t>RODRIGUEZ CASTRO ANDREA OMAIRA</t>
  </si>
  <si>
    <t>DEL CARPIO VADALLARES CRISTIAN</t>
  </si>
  <si>
    <t>GARCIA CARLOS FELIX</t>
  </si>
  <si>
    <t>ZEGARRA ARENAS ZAMANTHA</t>
  </si>
  <si>
    <t>BENAVENTE BENAVIDES GARY</t>
  </si>
  <si>
    <t>TALAVERA GUTIERREZ BRUSHESKA</t>
  </si>
  <si>
    <t>IGLESIAS QUILCA OSCAR</t>
  </si>
  <si>
    <t>RAMOS TICONA FREDY DARIO</t>
  </si>
  <si>
    <t>RAMOS ANDIA JULIO ENRIQUE</t>
  </si>
  <si>
    <t>CHAVES TOLEDO MIGUEL</t>
  </si>
  <si>
    <t>ESCALANTE BRACO ISRAEL JESUS</t>
  </si>
  <si>
    <t>CUYO PANOCCA TORIBIO</t>
  </si>
  <si>
    <t>AMADO PAEZ JUAN FILIBERTO</t>
  </si>
  <si>
    <t>PAUCCARA HUAMANI ALBERT</t>
  </si>
  <si>
    <t>ACERO CONDORI ROBERTO CARLOS</t>
  </si>
  <si>
    <t>CERVANTES ROSAS JAVIER JESUS</t>
  </si>
  <si>
    <t>QUISPE QUIROZ KARÉN</t>
  </si>
  <si>
    <t>LUQUE ROJAS TITO GERARDO</t>
  </si>
  <si>
    <t>REVILLA VELARDE JOSE</t>
  </si>
  <si>
    <t>VILLANUEVA BERDEJO VICTOS ANDRES</t>
  </si>
  <si>
    <t>PIO NICOLAS OGNIO LAZO</t>
  </si>
  <si>
    <t>REVILLA PINTO DAVID JOSUE</t>
  </si>
  <si>
    <t>ZUBIZARRETA GAMERO FREDY</t>
  </si>
  <si>
    <t>RONDON DEL CARPIO WALTER ALFREDO</t>
  </si>
  <si>
    <t>SULLA ADRIAN JORGE MIGUEL</t>
  </si>
  <si>
    <t>CHAVEZ CORIMAITA DANIEL HENRY</t>
  </si>
  <si>
    <t>RIVERA RODRIGUEZ DARWIN</t>
  </si>
  <si>
    <t>CHONG SILVA DAYANA MARGARITA</t>
  </si>
  <si>
    <t>VARGAS BLANCO RODRIGO ENRIQUE</t>
  </si>
  <si>
    <t>QUEZADA DELGADO BRIAN EDGAR</t>
  </si>
  <si>
    <t>MOLINA NUÑEZ CESAR AUGUSTO</t>
  </si>
  <si>
    <t>GOMEZ ROMERO EDWIN</t>
  </si>
  <si>
    <t>CUBA MACEDO MARIA ISABEL</t>
  </si>
  <si>
    <t>ARDILES BOLOAÑOS GABRIELA ROSARIO</t>
  </si>
  <si>
    <t>CONDORI HANCCO LINO</t>
  </si>
  <si>
    <t>SEGURA LAZO CARLOS ALBERTO</t>
  </si>
  <si>
    <t>CONDORI NIFLA RONALD PAUL</t>
  </si>
  <si>
    <t>CCAHUACHIA RAMOS JULIO CESAR</t>
  </si>
  <si>
    <t>AYALA TEJADA KHATERINE WENDY</t>
  </si>
  <si>
    <t>DELGADO MENESES DANIELA</t>
  </si>
  <si>
    <t>APAZA RAMIREZ YUBER</t>
  </si>
  <si>
    <t>LLANQUECHA CISNEROS WOLFGANG ALEXANDER</t>
  </si>
  <si>
    <t>CORREA ROJAS DIANA</t>
  </si>
  <si>
    <t>HUARANKA MACHACA GONZALO JULIO</t>
  </si>
  <si>
    <t>RIQUELME VARGAS FRANCO POLY</t>
  </si>
  <si>
    <t>APAZA LABRA, CHRISTIAN EDUARDO</t>
  </si>
  <si>
    <t>ZUZUNAGA TEJEDA JOSE ROBERTO</t>
  </si>
  <si>
    <t>ALCAZAR BELAUNDE IGNACIO DANIEL</t>
  </si>
  <si>
    <t>CORNEJO GUILLEN GIANCARLO</t>
  </si>
  <si>
    <t>OLAZABAL TAPIA DEYSI CIRINELA</t>
  </si>
  <si>
    <t>MARQUEZ ZAMBRANO JOSE ARNALDO</t>
  </si>
  <si>
    <t>FLORES RAMOS JOSE</t>
  </si>
  <si>
    <t>VASQUEZ ZEGARRA FABRICIO</t>
  </si>
  <si>
    <t>GIRALDEZ SALAZAR BELSI URIKE</t>
  </si>
  <si>
    <t>GUTIERREZ MANRIQUE GUILLERMO TEODORO</t>
  </si>
  <si>
    <t>MAMANI ANCCALLI REYNALDO</t>
  </si>
  <si>
    <t>TRUJILLO SEGOVIA ARMANDO JAYRO</t>
  </si>
  <si>
    <t>VILCA IDME ANGEL</t>
  </si>
  <si>
    <t>USCAMAYTA MEDINA WILCHES  RUFINO</t>
  </si>
  <si>
    <t>VARGAS JUANICO MILUSKA MUSSY</t>
  </si>
  <si>
    <t>MANCEL PILLUN GLAVE</t>
  </si>
  <si>
    <t>ALVAREZ ENCISO SERGIO VICTOR</t>
  </si>
  <si>
    <t>HAQUEHUA CORNEJO HEINER</t>
  </si>
  <si>
    <t>CASTRO CAMERO MIGUEL CARMELO</t>
  </si>
  <si>
    <t>VERA LAJO ADOLFO</t>
  </si>
  <si>
    <t>ACOSTA ACOSTA CARLO CESAR</t>
  </si>
  <si>
    <t>MONSERRATE SALAZAR ANTHONY</t>
  </si>
  <si>
    <t>PAREDES FERNANDEZ DANIEL FERNANDO</t>
  </si>
  <si>
    <t>BRONCANO MONTES JHOSELYM PAOLA</t>
  </si>
  <si>
    <t>COLQUE OVIEDO WALTER</t>
  </si>
  <si>
    <t>NYSTROM HARMSEN IAN CHRISTOPHER</t>
  </si>
  <si>
    <t>RODRIGUEZ MEZA CLAUDIA STEPHANIE</t>
  </si>
  <si>
    <t>RICHARDS TORRICO CHRISTOPHER</t>
  </si>
  <si>
    <t>CONCHA MEDINA GEORGE ENMANUEL</t>
  </si>
  <si>
    <t>CONDORI SUYO CARLOS ALBERTO</t>
  </si>
  <si>
    <t>MORVELI SALAS PAULO YGNACIO</t>
  </si>
  <si>
    <t>EZPINOZA LUDEÑA JAVIER EDISON</t>
  </si>
  <si>
    <t>YAMPARA RAMOS RODNEY MARTIN</t>
  </si>
  <si>
    <t>MAMANI RODRIGUEZ RONALD</t>
  </si>
  <si>
    <t>HUAMANI CUBA CHARLES NICOLAY</t>
  </si>
  <si>
    <t>FLORES LAOR MAURICIO</t>
  </si>
  <si>
    <t>CANNY VELASQUEZ ALEJANDRO</t>
  </si>
  <si>
    <t>LEYVA PAREDES JUAN ANDRES</t>
  </si>
  <si>
    <t>ANGULO MANRIQUE DANIEL</t>
  </si>
  <si>
    <t>RIVERA DELGADO MAURICIO ALONSO</t>
  </si>
  <si>
    <t>TELLO PRADO MICHAEL ANTONIO</t>
  </si>
  <si>
    <t>LINARES ZUÑIGA RAMIRO ANDRES</t>
  </si>
  <si>
    <t>RIVERA ABRIL RODRIGO</t>
  </si>
  <si>
    <t>FALCONI HERRERA ANGELINA NORMA</t>
  </si>
  <si>
    <t>BUSTAMANTE SANCHEZ ALVARO JOSE</t>
  </si>
  <si>
    <t>ROJAS MACEDO OLGER GABRIEL</t>
  </si>
  <si>
    <t>DANCE GAMEZ JOAQUIN</t>
  </si>
  <si>
    <t>ZAVERY  SAMEER</t>
  </si>
  <si>
    <t>SVARCIC MELENDEZ FRANKO ANTE</t>
  </si>
  <si>
    <t>POLAR ZARATE DIEGO FERNANDO</t>
  </si>
  <si>
    <t>UGARTE DE CARPIO RENZO</t>
  </si>
  <si>
    <t>LLERENA SALAZAR CARLOS</t>
  </si>
  <si>
    <t>TAPIA HERRERA MOISES IVAN</t>
  </si>
  <si>
    <t>BUSTAMANTE KOTHE LORENZO JUAN</t>
  </si>
  <si>
    <t>ARIAS OBREGON RENATO</t>
  </si>
  <si>
    <t>ALARCON GARCIA RODRIGO</t>
  </si>
  <si>
    <t>CARTY DE ROMAÑA CHRISTIAN</t>
  </si>
  <si>
    <t>DIAZ ALVAREZ ALEXANDER</t>
  </si>
  <si>
    <t>SOTELO LAJO GIANCARLO SIDNEY</t>
  </si>
  <si>
    <t>VERA CUEVA FRANK LUIS</t>
  </si>
  <si>
    <t>REVILLA REVILLA RENZO</t>
  </si>
  <si>
    <t>MESTAS YANA ROCIO LIZBETH</t>
  </si>
  <si>
    <t>GARAY MANSILLA DUSHAM SALVATORRE</t>
  </si>
  <si>
    <t>VASQUEZ MARES JOSE MIGUEL</t>
  </si>
  <si>
    <t>ZAPATA LOVATON DAVID</t>
  </si>
  <si>
    <t>SUAREZ TITO GIOVANNA</t>
  </si>
  <si>
    <t>LAS ESPADAS E.I.R.L.</t>
  </si>
  <si>
    <t>MY DISTRISUR S.A.C</t>
  </si>
  <si>
    <t>GRUPO LAS ESPADAS E.I.R.L.</t>
  </si>
  <si>
    <t>DISTRIBUCIONES MAIRSA E.I.R.L.</t>
  </si>
  <si>
    <t>MAS VENTAS E.I.R.L.</t>
  </si>
  <si>
    <t>LA MEJOR S.A.C</t>
  </si>
  <si>
    <t>OROSCOCHA S.A.C.</t>
  </si>
  <si>
    <t>PALMYRA DISTRIBUCIONES S.A.C.</t>
  </si>
  <si>
    <t>IMPACTO AMAZONICO DISTRIBUCIONES S.A.C.</t>
  </si>
  <si>
    <t>20454184131</t>
  </si>
  <si>
    <t>URB. BELLO HORIZONTE  K-1</t>
  </si>
  <si>
    <t>URB STA ROSA DE LIMA Y-10 CERRO COLORADO</t>
  </si>
  <si>
    <t>URB. LOS CARDENALES II LOT-4</t>
  </si>
  <si>
    <t>URB. PIEDRA SANTA J-1  F PRIMERA ETAPA</t>
  </si>
  <si>
    <t>URB. AURORA 1-4</t>
  </si>
  <si>
    <t>TRONCHADERO 813 DPTO 202</t>
  </si>
  <si>
    <t>MIGUEL GRAU 508 CAYMA</t>
  </si>
  <si>
    <t>LAS BUGAMBILLAS H-17 TACNA</t>
  </si>
  <si>
    <t>SAN MARTIN 858</t>
  </si>
  <si>
    <t>AV. FRANCISCO MOSTAJO A-1  ASA</t>
  </si>
  <si>
    <t>URB. VALLE BLANCO 3RA ETAPA TORRE 11 DPT</t>
  </si>
  <si>
    <t>URB. TACNA E-3 TACNA</t>
  </si>
  <si>
    <t>CALLE AYACUCHO 535</t>
  </si>
  <si>
    <t>CP NATIVIDAD CALLE LOS ANGELES 2194</t>
  </si>
  <si>
    <t>AGRUP. ROSA ARA B-306</t>
  </si>
  <si>
    <t>CALLE TRONCHADERO 115 DEPTO. 6</t>
  </si>
  <si>
    <t>URB. QUINTA MEDITERRANEO D-2 2DO PISO</t>
  </si>
  <si>
    <t>URB. JORGE BASADRE B-1 CAYMA</t>
  </si>
  <si>
    <t>CALLE JERUSALEN 201 D DPTO 301</t>
  </si>
  <si>
    <t>URB. EL ROSARIO Q-3 II ETAPA</t>
  </si>
  <si>
    <t>CIUDAD MUNICIPAL MZ G-03 CERRO COLORADO</t>
  </si>
  <si>
    <t>SANTIAGO MAMANI 116 LA RINCONADA</t>
  </si>
  <si>
    <t>URB. VILLA MAGISTERIAL MZ-K LOT 6</t>
  </si>
  <si>
    <t>ARGENTINA 200 URB. FECIA</t>
  </si>
  <si>
    <t>URB. QUINTA TRISTAN  Z2 - 5</t>
  </si>
  <si>
    <t>VILLA LAS CANTERAS MZ- C LOTE-15</t>
  </si>
  <si>
    <t>URB. AMPLIACION LA NEGRITA B-15 AREQUIPA</t>
  </si>
  <si>
    <t>CALLE LIMA 611</t>
  </si>
  <si>
    <t>URB. MIRASOL F-9</t>
  </si>
  <si>
    <t>AV. MANUEL C. DE LA TORRE 29-A</t>
  </si>
  <si>
    <t>FONAVI II A1-6</t>
  </si>
  <si>
    <t>URB STA MARIA A-20 LAMBRAMANI J.L.B. Y R</t>
  </si>
  <si>
    <t>CHULLO  # 1012</t>
  </si>
  <si>
    <t>ROSASPATA 525</t>
  </si>
  <si>
    <t>VILLA BOTIFLACA B - 17 8 CUAJONE</t>
  </si>
  <si>
    <t>CALLE TORATA N§47 VILLA CUAJON</t>
  </si>
  <si>
    <t>URB. VILLA EL PRADO K-1</t>
  </si>
  <si>
    <t>URB.EL ROSARIO 2</t>
  </si>
  <si>
    <t>AV 28 DE JULIO</t>
  </si>
  <si>
    <t>CIUDAD NUEVA H 50 DPTO 8</t>
  </si>
  <si>
    <t>JR. AMANCAESS 176 DPTO 202</t>
  </si>
  <si>
    <t>URB. FRANK MICHELL C-4</t>
  </si>
  <si>
    <t>URB. PIEDRA SANTA K1-3 I ETAPA</t>
  </si>
  <si>
    <t>URB. SANTA TERESA H-7</t>
  </si>
  <si>
    <t>URB. MARIANO LIMA URQUIETA A-16</t>
  </si>
  <si>
    <t>CALLE TACNA 505</t>
  </si>
  <si>
    <t>CALLE ILO 232 2DO PISO ZONA SUR</t>
  </si>
  <si>
    <t>URB. JUAN PABLO VIZCARRA Y GUZMAN C8 JOS</t>
  </si>
  <si>
    <t>CALLE JUAN MANUEL POLAR NRO 101 URB. 4</t>
  </si>
  <si>
    <t>AV ALFONSO UGARTE 536 AREQUIPA</t>
  </si>
  <si>
    <t>AV. LA FLORIDA 111 HUARANGUILLO</t>
  </si>
  <si>
    <t>AREQUIPA</t>
  </si>
  <si>
    <t>AV. LA UNION  - MARISCAL CASTILLLA PACHA</t>
  </si>
  <si>
    <t>AV AVIACION KM 7</t>
  </si>
  <si>
    <t>AV. JAVIER PRADO 7137 LA MOLINA</t>
  </si>
  <si>
    <t>URB.LA PLANICIE DE CHALLAPAMPA 6B CERRO</t>
  </si>
  <si>
    <t xml:space="preserve"> AV. REPUBLICA DE ARGENTINA LA NEGRITA</t>
  </si>
  <si>
    <t>LOS ARCES 470</t>
  </si>
  <si>
    <t>URB. CASABELLA /A-5 CHALLAPAMPA</t>
  </si>
  <si>
    <t>C. VALLEJO-PASTILLO MZ  C LOT-05</t>
  </si>
  <si>
    <t>LA LOMADA 121 CHALLAPAMPA</t>
  </si>
  <si>
    <t>JR.DON BOSCO 371 DPTO.101</t>
  </si>
  <si>
    <t>JR. DON BOSCO 371 DPTO 101</t>
  </si>
  <si>
    <t>PROLG. RAMON CASTILLA 1000 A</t>
  </si>
  <si>
    <t>PASAJE JOSE SEGUNDO ROCA 347   COMAS</t>
  </si>
  <si>
    <t>GARCILAZO DE LA VEGA 109 DPTO 402</t>
  </si>
  <si>
    <t>URB. ADUCA D-2 CERRO COLORADO</t>
  </si>
  <si>
    <t>AV.OLAVE GOYA Nº 1835 DPTO 206 J.L.B. Y</t>
  </si>
  <si>
    <t>PASAJE ANGAMOS 207 YANAHUARA</t>
  </si>
  <si>
    <t>CALL.GENERAL MORAN 314-B C.COLORADO</t>
  </si>
  <si>
    <t>URB EL PALACIO 1 J -18 CASA 15 SACHACA</t>
  </si>
  <si>
    <t>CALLE ATAHUALPA 718 PJ GARCES CHICLAYO</t>
  </si>
  <si>
    <t>CAL KISKAPATA 1000 URB. SAN BLAS</t>
  </si>
  <si>
    <t>SANTA TEREZA C16</t>
  </si>
  <si>
    <t>URB. EL PALACIO L-9</t>
  </si>
  <si>
    <t>RESIDENCIAL EL GOLF G-4</t>
  </si>
  <si>
    <t>URB. PIEDRA SANTA PRIMERA ETAPA E-16</t>
  </si>
  <si>
    <t>LA JOYA BASE AEREA</t>
  </si>
  <si>
    <t>1716 AV. CATALINA SEAL BEACH CA 90740</t>
  </si>
  <si>
    <t>URB.VILLA MEDICA  DPTO 1204</t>
  </si>
  <si>
    <t>ALVAREZ THOMAS 105</t>
  </si>
  <si>
    <t>CENTENARIO 179 DPTO B 317</t>
  </si>
  <si>
    <t>URB. LA GRUTA  A-7</t>
  </si>
  <si>
    <t>BELLO HORIZONTE BLOCK H-151 DPTO 8</t>
  </si>
  <si>
    <t>CALLE JOSE MARIA MORANTE N° 162</t>
  </si>
  <si>
    <t>CALLE ZELA 805</t>
  </si>
  <si>
    <t>LA FONDA E-16 C.COLORADO</t>
  </si>
  <si>
    <t>C. RIOS 197 AV UGARTE C3</t>
  </si>
  <si>
    <t>CALLE PERAL 314 DEPT- 401</t>
  </si>
  <si>
    <t>SEBASTIAN BARRANCA 248 CERCADO CAMANA</t>
  </si>
  <si>
    <t>CALLE ARICA 674- DTO.501 MIRAFLORES</t>
  </si>
  <si>
    <t>RESIDENCIAL CASA BELLA MZ-B LOT 4</t>
  </si>
  <si>
    <t>URB. LA CANDELARIA CASA 4</t>
  </si>
  <si>
    <t>TRONCHADERO 205 DPTO 1</t>
  </si>
  <si>
    <t>URB.MAGISTERIAL 3ETAPA C-26  YANAHUARA</t>
  </si>
  <si>
    <t>CALLE MIGUEL GRAU 308</t>
  </si>
  <si>
    <t>CALLE SAN ANDRES</t>
  </si>
  <si>
    <t>URB. MONTEBELLO F-11 SACHACA</t>
  </si>
  <si>
    <t>LOS ANGELES DE CAYMA D-16 CAYM</t>
  </si>
  <si>
    <t>MZ.Z LT.3-A URB.LOS ANGELES  CUZCO</t>
  </si>
  <si>
    <t>COMERCIO 778</t>
  </si>
  <si>
    <t>CALLE LOS GLADIOLOS 307 DPTO 201</t>
  </si>
  <si>
    <t>UEB.ROSARIO II   I-9  C.COLORADO</t>
  </si>
  <si>
    <t>CALLE SOSA RUIZ 719</t>
  </si>
  <si>
    <t>VALLE BLANCO. PACHACUTEC.</t>
  </si>
  <si>
    <t>CASA LAGO SAN JOSE QUINTA 3 A-23</t>
  </si>
  <si>
    <t>CALLE GONZALES VIJIL 111 UMACO</t>
  </si>
  <si>
    <t>GONZALES VIGIL  111</t>
  </si>
  <si>
    <t>PROLONGACION LOS ARCES 524 DPTO 101</t>
  </si>
  <si>
    <t>CALLE CHULLO 650</t>
  </si>
  <si>
    <t>URB. J.P.V Y GUZMAN D-1 IV ETAPA</t>
  </si>
  <si>
    <t>PASAJE SANTA ROSA 301 IV CENTENARIO</t>
  </si>
  <si>
    <t>P. OLAVIDE N§ 221 PABLO VI</t>
  </si>
  <si>
    <t>LA PLANICIE DE CHALLAPAMPA NRO 21</t>
  </si>
  <si>
    <t>COOP. DE INGENIEROS K-4</t>
  </si>
  <si>
    <t>URB. TAHUAYCANI F-20 B</t>
  </si>
  <si>
    <t>PSJ. CRISTALES 114</t>
  </si>
  <si>
    <t>URB. LOS POSRTALES C-5</t>
  </si>
  <si>
    <t>CAL. ANTONIO RAYMONDI 114 URB. LOS PINOS</t>
  </si>
  <si>
    <t>LUNA PIZARRO 968  URB. LOS PIN</t>
  </si>
  <si>
    <t>CAYMA</t>
  </si>
  <si>
    <t>CIRO ALEGRIA 103 AREQUIPA</t>
  </si>
  <si>
    <t>URB. EL PALACIO G-12 2DA. ETAP</t>
  </si>
  <si>
    <t>URB. LOS PINOS MZ.A - LT.12</t>
  </si>
  <si>
    <t>URB. SAN AGUSTIN D-26</t>
  </si>
  <si>
    <t>SAN RAFAEL 134 URB. LOS ANGELES</t>
  </si>
  <si>
    <t>URB. 12 DE OCTUBRE F-27 C. COLORADO</t>
  </si>
  <si>
    <t>LAS BUGANVILAS E-4 C.COLORADO</t>
  </si>
  <si>
    <t>JUAN PABLO VIZCARDO Y GUZMAN 2da. ETAPA</t>
  </si>
  <si>
    <t>CALLE LOS ALTITOS 5 DE CAYMA</t>
  </si>
  <si>
    <t>URB.PRIMAVERA CALLE LOS JASMINES 233 YAN</t>
  </si>
  <si>
    <t>COOP. FRANK W.MICHELL MZ-D LOT-33</t>
  </si>
  <si>
    <t>LOS VILCOS B-10</t>
  </si>
  <si>
    <t>CALLE JOSE ANTONIO TABUHADA-QUINTA TABUA</t>
  </si>
  <si>
    <t>PSTE. BOLIVAR 111</t>
  </si>
  <si>
    <t>LAS AMATISTAS 413- SAN JERONIMO</t>
  </si>
  <si>
    <t>URB. MICHELL D-35</t>
  </si>
  <si>
    <t>LOS ARCES 470 E-101</t>
  </si>
  <si>
    <t>URB. MIRASOL DE CAYMA C-17</t>
  </si>
  <si>
    <t>URB. LINDA VISTA  A-5 DPTO 1 LOS ARCES</t>
  </si>
  <si>
    <t>LOS ARCES 257-A CUARTO PISO</t>
  </si>
  <si>
    <t>CALLE ANDRES BELAUNDE 103</t>
  </si>
  <si>
    <t>URB. ADEPA C-9 J.LUIS BUSTAMANTE Y RIVER</t>
  </si>
  <si>
    <t>URB. LA ENCANTADA N° 6</t>
  </si>
  <si>
    <t>URB. EL LAGO B-2</t>
  </si>
  <si>
    <t>AV. AREQUIPA  3051 DPTO 201 SAN ISIDRO</t>
  </si>
  <si>
    <t>URB.LA MERCED C-12</t>
  </si>
  <si>
    <t>CALLE ANCON 200-A YANAHIAR</t>
  </si>
  <si>
    <t>LINO URQUIETA 103</t>
  </si>
  <si>
    <t>URB. VILLA ELECTRICA I-1</t>
  </si>
  <si>
    <t>VICTOR MORALES 103 URB. VICTORIA LA NEGR</t>
  </si>
  <si>
    <t>BUSTAMANTE 212 VALLECITO</t>
  </si>
  <si>
    <t>LAS CEDRELAS 178 DPTO 301</t>
  </si>
  <si>
    <t>URB. AVIGGE H-8 CAYMA</t>
  </si>
  <si>
    <t>URB AVIDGE MZ  D LOTE 7</t>
  </si>
  <si>
    <t>AV. JORGE CHAVEZ 109 IV CENTENARIO</t>
  </si>
  <si>
    <t>URB. LAS ORQUIDEAS ASVEA B-32</t>
  </si>
  <si>
    <t>URB.SAN PEDRO C-23 YANAHUARA</t>
  </si>
  <si>
    <t>URB.COLEGIO DE INGENIEROS C-12</t>
  </si>
  <si>
    <t>URB. SAN ISIDRO A-9 VALLECITO</t>
  </si>
  <si>
    <t>AQP</t>
  </si>
  <si>
    <t>CALLE TABOADA 103-C -  YANAHUARA  - AREQ</t>
  </si>
  <si>
    <t>URB.LOS ANGELES SAN FERN.319</t>
  </si>
  <si>
    <t>QUINTA LAS FORALES CASA 4 CAYM</t>
  </si>
  <si>
    <t>EL PALACIO PRIMERA ETAPA L9 DEP C 2 SACH</t>
  </si>
  <si>
    <t>URB. SAN LORENZO PSJE. SAN LORENZO 106</t>
  </si>
  <si>
    <t>AV. PARRA 302</t>
  </si>
  <si>
    <t>J.S. CHOCANO 313 UMACOLLO</t>
  </si>
  <si>
    <t>ARRAYANES B-2</t>
  </si>
  <si>
    <t>ALCANFORES 555 DPTO. 402</t>
  </si>
  <si>
    <t>AV. PARRA 370 A CERCADO</t>
  </si>
  <si>
    <t>URB.REAL FELIPE D-6 C.COLORADO</t>
  </si>
  <si>
    <t>CALLE JOSE SANTOS CHOCANO 171 URB. LA QU</t>
  </si>
  <si>
    <t>UPIS SANTA LOURDES B-10</t>
  </si>
  <si>
    <t>AV. ALCIDES CARRION 101 LA PAMPILLA</t>
  </si>
  <si>
    <t>URB. ALTO DE LA LUNA F-11 JLB Y RIVERO</t>
  </si>
  <si>
    <t>CALLE AMERICA 902</t>
  </si>
  <si>
    <t>EDIFICIO VINATEA REYNOSO H-101</t>
  </si>
  <si>
    <t>URB. COLEGIO DE ING. C-2</t>
  </si>
  <si>
    <t>URB. LA ENCANTADA</t>
  </si>
  <si>
    <t>ALFONSO UGARTE 143</t>
  </si>
  <si>
    <t>AV. VILLA HERMOSA 911 LA LIBERTAD C. COL</t>
  </si>
  <si>
    <t>EL DORADO Ñ-10</t>
  </si>
  <si>
    <t>COOP. COLEGIO DE INGENIEROS C-7</t>
  </si>
  <si>
    <t>CALLE MANUEL BELGRANO G-2 URB.</t>
  </si>
  <si>
    <t>URB. EL ROSARIO B-7</t>
  </si>
  <si>
    <t>FRANCISCO IBAÑEZ 104 UMACOLLO</t>
  </si>
  <si>
    <t>PSJE SANTA ROSA 154 URB. ORRANTIA</t>
  </si>
  <si>
    <t>MZA. A LOTE. 2 URB. SANTA ANITA TACNA -</t>
  </si>
  <si>
    <t>CALLE RECOLETA 210</t>
  </si>
  <si>
    <t>CARLOS AREVALO 30 URB. MUNICIPAL</t>
  </si>
  <si>
    <t>AV. BRASIL 206 ALTO SELVA ALEGRE</t>
  </si>
  <si>
    <t>LOS MOLLES NRO9</t>
  </si>
  <si>
    <t>CAL. JERUSALEN NRO. 606 AREQUIPA - AREQU</t>
  </si>
  <si>
    <t>URB. PUERTA DEL SOL A1</t>
  </si>
  <si>
    <t>SOSA RUIZ 321 CERRO COLORADO</t>
  </si>
  <si>
    <t>LA ALBORADA E-12 VALLECITO</t>
  </si>
  <si>
    <t>AV. CHACHANI 240</t>
  </si>
  <si>
    <t>M. UGARTECHE 118</t>
  </si>
  <si>
    <t>VILLA EL MIRADOR B-14</t>
  </si>
  <si>
    <t>AV. BOLOGNESI 329 DPTO 101</t>
  </si>
  <si>
    <t>URB. VILLA ELECTRICA H-1</t>
  </si>
  <si>
    <t>CALLE EL FILTRO 308</t>
  </si>
  <si>
    <t>URB LAS ORQUIDEAS I-20 CERCADO</t>
  </si>
  <si>
    <t>LOS SAUCES LT-8 B CHALLAPAMPA</t>
  </si>
  <si>
    <t>URB. DOLORES G-6</t>
  </si>
  <si>
    <t>URB.PIEDRA SANTA I ETAPA MZ.1G-A YANAHUA</t>
  </si>
  <si>
    <t>LA CHACRITA B-4 CAYMA</t>
  </si>
  <si>
    <t>URB.LEON XIII MZ.H LT.7</t>
  </si>
  <si>
    <t>EDIFICIO DON MATEO 2DPTO 601 C</t>
  </si>
  <si>
    <t>CALL.LOS GIRASOLES 125 YANAHUARA</t>
  </si>
  <si>
    <t>LOS CIRUELOS 102</t>
  </si>
  <si>
    <t>AV. CAYMA 206</t>
  </si>
  <si>
    <t>TORIBUIO PACHECO N° 109 DPTO 101 VALLECI</t>
  </si>
  <si>
    <t>Centro Comercial Cayma Of.8- Cayma-Arequ</t>
  </si>
  <si>
    <t>CALLE URBAMBA 207 ZAMACOLA</t>
  </si>
  <si>
    <t>AV CAYMA 505 DEPT 702</t>
  </si>
  <si>
    <t>CALLE JORGE CHAVEZ 302</t>
  </si>
  <si>
    <t>URB. LA FONDA B-2</t>
  </si>
  <si>
    <t>URB. PIEDRA SANTA I-7</t>
  </si>
  <si>
    <t>AV. VICTOR ANDRES BELAUNDE 201 3ER PISO</t>
  </si>
  <si>
    <t>AV. AVIACION 112 ZAMACOLA</t>
  </si>
  <si>
    <t>URB.CERRO COLORADO U-3</t>
  </si>
  <si>
    <t>CALLA 1 URB. TINTAYA  G-3 CERCADO</t>
  </si>
  <si>
    <t>URB, MICHELL D-27</t>
  </si>
  <si>
    <t>URUBAMBA 306 ZAMACOLA C.COLORADO</t>
  </si>
  <si>
    <t>URB. INDEPENDENCIA AMERICANA C-11</t>
  </si>
  <si>
    <t>URB. LOS CEDROS A-6</t>
  </si>
  <si>
    <t>CALLE MOQUEGUA #M-5</t>
  </si>
  <si>
    <t>URB. ALVAREZ THOMAS C-4 CERCADO</t>
  </si>
  <si>
    <t>QUINTA SAMAY K-6 CAYMA</t>
  </si>
  <si>
    <t>URB. VILLA HERMOSA B-5 CUADRA QUINTA ALF</t>
  </si>
  <si>
    <t>URB. SANTA ROSA ZN-A MZ-5 LOT-15</t>
  </si>
  <si>
    <t>URB.BUENA VISTA A-13 DPTO 402</t>
  </si>
  <si>
    <t>PSJ OROYA 204 MNO MELGAR</t>
  </si>
  <si>
    <t>AV. ARANCOTA 101-A ARANCOTA</t>
  </si>
  <si>
    <t>ESPINAR</t>
  </si>
  <si>
    <t>URB. ABRAHAN MANRRIQUE A-11</t>
  </si>
  <si>
    <t>PASAJE ANGAMOS 217-A</t>
  </si>
  <si>
    <t>RESIDENCIAL EL GOLF MZ-G LOT-6 S</t>
  </si>
  <si>
    <t>AV. OBRERA 906 URB. GRAFICOS ZN B</t>
  </si>
  <si>
    <t>MANUEL MUÑOZ NAJAR 227 CERCADO</t>
  </si>
  <si>
    <t>PIEDRA SANTA KB DPTO 101</t>
  </si>
  <si>
    <t>MELGAR 215 CASA 2 CAYMA</t>
  </si>
  <si>
    <t>PUENTE ARNAO 316</t>
  </si>
  <si>
    <t>URB. LABRADOR DE CHILINA H 1 B</t>
  </si>
  <si>
    <t>URB. EL CORTIJO B-23</t>
  </si>
  <si>
    <t>RES. LA EXPLANADA D-21</t>
  </si>
  <si>
    <t>COMPLEJO HABITACIONAL FRANCISCO MOSTAJO</t>
  </si>
  <si>
    <t>URB. SANTA LUISA D-8</t>
  </si>
  <si>
    <t>URB. LOS ALTILOS DPTO. 402-A</t>
  </si>
  <si>
    <t>URB.SAN PEDRO MZ F LT.5 YANAHUARA</t>
  </si>
  <si>
    <t>CALLE URUAGUAY 107 SATELITE GRANDE</t>
  </si>
  <si>
    <t>RESIDENCIAL LA FONDA A-1</t>
  </si>
  <si>
    <t>COLON 137 PAUCARPATA</t>
  </si>
  <si>
    <t>AV. BOLOGNESI 505 CASA 3</t>
  </si>
  <si>
    <t>PIEDRA SANTA N-3 PRIMERA ETAPA</t>
  </si>
  <si>
    <t>AV. BOLOGNESI 505</t>
  </si>
  <si>
    <t>PABLO LAUIDE NRO. 14 URB. PABLO XI</t>
  </si>
  <si>
    <t>TOMAS EDISON # 209 M. PRADO</t>
  </si>
  <si>
    <t>COOP. LAMBRAMANI C-1 LA PAMPILLA</t>
  </si>
  <si>
    <t>URB. LOS ANGELES DE CAYMA MZ. A LT. PISO</t>
  </si>
  <si>
    <t>ESMERALDA 207 PAUCARPATA</t>
  </si>
  <si>
    <t>EL PEDREGAL MZ. Z2 LT. 16</t>
  </si>
  <si>
    <t>CALLE JOSE CARLOS MARIATEGUI 102 FERROVI</t>
  </si>
  <si>
    <t>AV BOLOGNESI  501 B CASA 4</t>
  </si>
  <si>
    <t>URB. SAN JOSE A-8</t>
  </si>
  <si>
    <t>COOP. DE INGENIEROS D-3 CAYMA</t>
  </si>
  <si>
    <t>URB AURORA i 4 CERCADO</t>
  </si>
  <si>
    <t>CALLE URUBAMBA 206 DPTO 601</t>
  </si>
  <si>
    <t>ALAMEDA DOLORES J-1 DPTO 101</t>
  </si>
  <si>
    <t>LOS ANGELES DE CAYMA A-15</t>
  </si>
  <si>
    <t>URB. MAGISTERIAL III MZ C LOTE 8</t>
  </si>
  <si>
    <t>LOS ARCES 505 CAYMA</t>
  </si>
  <si>
    <t>LOS ZAFIROS F-5</t>
  </si>
  <si>
    <t>URB.LARA C-10 SOCABAYA</t>
  </si>
  <si>
    <t>28 DE JUNIO 222 URB.ALCIDES CARRION</t>
  </si>
  <si>
    <t>CALLE JUNIN 228 TIABAYA</t>
  </si>
  <si>
    <t>QUINTA GAMERO B-8 DPTO 402</t>
  </si>
  <si>
    <t>AV. BOLOGNESI # 454</t>
  </si>
  <si>
    <t>LOS CEDROS A-4 YANAHUARA</t>
  </si>
  <si>
    <t>URB. SAN JOSE A-9</t>
  </si>
  <si>
    <t>CALLE JOSE DE SALAS 113 INT B-3</t>
  </si>
  <si>
    <t>AV. CIRCUNVALACION A-10 VICTOR A. BELAUN</t>
  </si>
  <si>
    <t>URB.VICTOR ANDRES BELAUNDE A-10</t>
  </si>
  <si>
    <t>LOS GIRASOLES A-15 DPTO 201</t>
  </si>
  <si>
    <t>URB. VILLA EL SOL E-11</t>
  </si>
  <si>
    <t>AV.MARIAMO CORNEJO 780 CHALET 118 BREÑA</t>
  </si>
  <si>
    <t>CUESTA DEL ANGEL 202 DPTO 501</t>
  </si>
  <si>
    <t xml:space="preserve"> URB. TAHUAYCANI B-30</t>
  </si>
  <si>
    <t>URB. TAHUAYCANI B-30</t>
  </si>
  <si>
    <t>CALLE JOSE QUIÑONES 319</t>
  </si>
  <si>
    <t>LA MARINA B-2 CAYMA</t>
  </si>
  <si>
    <t>BALLON FARFAN  # 635</t>
  </si>
  <si>
    <t>CALLE CHIMBOTE 400 S.M.SOCABAYA</t>
  </si>
  <si>
    <t>LOS ANGELES SAN FERNANDO/319</t>
  </si>
  <si>
    <t>LOS PORTALES G-4  CAYMA</t>
  </si>
  <si>
    <t>URB.BELLO AMANECER E-9 CAYMA</t>
  </si>
  <si>
    <t>URB. ROSARIO I-6</t>
  </si>
  <si>
    <t>URB,LA CAMPIÑA PAISAJISTA  G 22 A</t>
  </si>
  <si>
    <t>MANUEL AGUIRRE 132</t>
  </si>
  <si>
    <t>CALLE INAMBARI 206 A ZAMACOLA</t>
  </si>
  <si>
    <t>PARQUE ROMAÑA Nº 100</t>
  </si>
  <si>
    <t>URB. LOS SAUCES CASA 10 CAYMA</t>
  </si>
  <si>
    <t>EL ARROYO DE CAYMA F-1</t>
  </si>
  <si>
    <t>URB. FLORIDA B-27</t>
  </si>
  <si>
    <t>AV. LIMA 801 CASA 34</t>
  </si>
  <si>
    <t>VILLA EL SOL  D-2</t>
  </si>
  <si>
    <t>CALLE INGLATERRA 300 URB. 13 DE ENERO</t>
  </si>
  <si>
    <t>AV. EJERCITO 807 LOS SAUCES</t>
  </si>
  <si>
    <t>CIUDAD DE DIOS J-14</t>
  </si>
  <si>
    <t>URB. CAMPO VERDE  1</t>
  </si>
  <si>
    <t>SALAMANCA 405</t>
  </si>
  <si>
    <t>AV- PUNO 1007 ALTO LIBERTAD</t>
  </si>
  <si>
    <t>PROLONGACION RAMON CASTILLA 100 DPTO 302</t>
  </si>
  <si>
    <t>PJ ALTO LIBERTAD AV. PERU 225 MZ-7 LOTE</t>
  </si>
  <si>
    <t>URB. LA MARINA B-2 CAYMA</t>
  </si>
  <si>
    <t>QUINTA SIENA A-3 CERRO COLORADO</t>
  </si>
  <si>
    <t>PERCY GIBSON 107 FERROVIARIOS</t>
  </si>
  <si>
    <t>ALEMADA SALVERRY H-14  MIRAFLORES</t>
  </si>
  <si>
    <t>URB. PRIMAVERA CALLE LAS DALIAS 111BLOCK</t>
  </si>
  <si>
    <t>URB.LA MELGAR C-17 J.L.B.Y RIVERO</t>
  </si>
  <si>
    <t>URB.SANTA FE D-3 SACHACA</t>
  </si>
  <si>
    <t>PIEDRA SANTA 1 PECSAO  A2 101</t>
  </si>
  <si>
    <t>URB. PIEDRA SANTA  SEGUNDA ETAPA X-17</t>
  </si>
  <si>
    <t>CALL. LOS ARRAYANES 206</t>
  </si>
  <si>
    <t>CALLE CONDESUYO 217</t>
  </si>
  <si>
    <t>URB. QUINTA LAS CASUARINAS D-16</t>
  </si>
  <si>
    <t>RESIDENSIAL LA FONDA B-7 DPTO 01</t>
  </si>
  <si>
    <t>RICARDO PALMA 111 CIUDAD MI TRABAJO</t>
  </si>
  <si>
    <t>MIGUEL GRAU 200 CASA 7 LOS SAUCES</t>
  </si>
  <si>
    <t>URB. EL ROSARIO II M-9</t>
  </si>
  <si>
    <t>URB. EL ARROYO F-1</t>
  </si>
  <si>
    <t>URB PANORAMA B-8</t>
  </si>
  <si>
    <t>AV,QUIROZ 116 MARIA ISABEL CERCADO</t>
  </si>
  <si>
    <t>J. SANTOS CHOCANO N§ 111</t>
  </si>
  <si>
    <t>AV. LIMA 403</t>
  </si>
  <si>
    <t>URB. GUARDIA CICIL III ETAPA A-7</t>
  </si>
  <si>
    <t>MNO DOCARMO 106 LA PERLA</t>
  </si>
  <si>
    <t>URB.CAMPO VERDE MZ.C LT.10 SACHACA</t>
  </si>
  <si>
    <t>CALLE ARICA 700 DPTO 403 YANAHURA - AREQ</t>
  </si>
  <si>
    <t>URB. TRONCO DE ORO 5 302</t>
  </si>
  <si>
    <t>CALLE ANGAMOS # 101 MARIA ISAB</t>
  </si>
  <si>
    <t>COOP. DANIEL ALCIDES CARRION</t>
  </si>
  <si>
    <t>AV.SAN JERONIMO 514 UMACOLLO</t>
  </si>
  <si>
    <t>ASOC. LEALTAD DEMOCRATICA  E-4 ASA</t>
  </si>
  <si>
    <t>CALLE CHULLO 125 INT 3</t>
  </si>
  <si>
    <t>URB. SANTA PATRICIA B-19</t>
  </si>
  <si>
    <t>URB. DANIEL ALCIDES CARRION A-16</t>
  </si>
  <si>
    <t>CALLE MISTI 602</t>
  </si>
  <si>
    <t>HERNAN BEDOYA FORGA F 12</t>
  </si>
  <si>
    <t xml:space="preserve"> URB. CHALLAPAMPA R1-B1</t>
  </si>
  <si>
    <t>LOS ANGELES DE CAYMA 512 A</t>
  </si>
  <si>
    <t>URB, LAS ORQUIDEAS J-14</t>
  </si>
  <si>
    <t>AV. AREQUIPA 219 APIMA</t>
  </si>
  <si>
    <t>URB.LARA</t>
  </si>
  <si>
    <t>AV. PIZARRO 161</t>
  </si>
  <si>
    <t>URBANIZACION EL PALACIO 11 SEGUNDA ETAPA</t>
  </si>
  <si>
    <t>URB. EL TRONCO DE ORO LT 5 DPTO 302</t>
  </si>
  <si>
    <t>COOP. VICTOR ANDRES BELAUNDE C-18 YANAHU</t>
  </si>
  <si>
    <t>URB. LARA NRO. 6</t>
  </si>
  <si>
    <t>PASDAJE LAS LILAS 102 A</t>
  </si>
  <si>
    <t>IQUITOS 120 SAN MARTIN DE SOCABAYA</t>
  </si>
  <si>
    <t>URB. LOS FRUTALES C-1 DPTO 201</t>
  </si>
  <si>
    <t>OCTAVIO MUÑOZ NAJAR 221 INT 121</t>
  </si>
  <si>
    <t>URB. GRAFICOS NRO 414 J.C MARI</t>
  </si>
  <si>
    <t>URB. LA CANTUTA A-1 JOSE LUIS BUSTAMANTE</t>
  </si>
  <si>
    <t>CALL CHEVARIA 122 IV CENTENARIO</t>
  </si>
  <si>
    <t>CALLE TRONCHADERO 607 CAYMA AQP</t>
  </si>
  <si>
    <t>CAL. SAMUEL VELARDE NRO 203</t>
  </si>
  <si>
    <t>ARICA 700 DPTO 102 AREQUIPA</t>
  </si>
  <si>
    <t>JIRON 2 DE MAYO 106 ALTO LIBERTAD</t>
  </si>
  <si>
    <t>URB. CAMPO VERDE O-15 SACHACA</t>
  </si>
  <si>
    <t>RESIDENSIAL SANTA CATALINA  BLOCK 4DPTO</t>
  </si>
  <si>
    <t>URB. DOLORES A-9</t>
  </si>
  <si>
    <t>AMAZONAS 104 YANAHUARA</t>
  </si>
  <si>
    <t>URB. MIRASOL DE CAYMA C-10</t>
  </si>
  <si>
    <t>JERUSALEN 807 YANAHUARA</t>
  </si>
  <si>
    <t>AV.ALFONSO UGARTE 435</t>
  </si>
  <si>
    <t>CRUCE LA JOYA</t>
  </si>
  <si>
    <t>URB. VILLA MARIA DEL TRIUNFO MZ-B LOTE-1</t>
  </si>
  <si>
    <t>CUZCO 133</t>
  </si>
  <si>
    <t>BEATERIO 230</t>
  </si>
  <si>
    <t>RAMIRO G-5 ALTO SELVA ALEGRE</t>
  </si>
  <si>
    <t>TUPAC AMARU 202 FRANCISCO BOLOGNESI</t>
  </si>
  <si>
    <t>URB. LOS GIRASOLES A-11 DPTO 301</t>
  </si>
  <si>
    <t>URB.LEON VIII H-23</t>
  </si>
  <si>
    <t>FRANCISCO MOSTAJO DPTO 203 BLOCK B-5 PIS</t>
  </si>
  <si>
    <t>AV. RICARDO PALMA 298 MIRAFLORES</t>
  </si>
  <si>
    <t>URB. PIEDRA SANTA SEGUNDA ETAPA X-1</t>
  </si>
  <si>
    <t>GRAL. VARENA 212 LARA</t>
  </si>
  <si>
    <t>CALLE GARCILAZO DE LA VEGA NRO. 102</t>
  </si>
  <si>
    <t>CALL. JERUSALEN 226</t>
  </si>
  <si>
    <t>CALLE SANTA MARTHA 315-B</t>
  </si>
  <si>
    <t>RESIDENSIAL VALLECITO J-3 CONSUELO</t>
  </si>
  <si>
    <t>CALLE RIPACHA 140 SAN LAZARO</t>
  </si>
  <si>
    <t>Abancay 300 San martin</t>
  </si>
  <si>
    <t>COOP. ENTEL PERU MZ. A LT. 10</t>
  </si>
  <si>
    <t>AV. MARIA PARADO DE BELLIDO 118 TUPAC AM</t>
  </si>
  <si>
    <t>URB.AVIDGE A-5 DPTO 2 CAYMA</t>
  </si>
  <si>
    <t>ASOC. DE VIVIENDA AMAZONAS ZONA-A MZ-J L</t>
  </si>
  <si>
    <t>URB. SAN ISIDRO D-5 VALLECITO</t>
  </si>
  <si>
    <t>CORDOVA 201CERRO COLORADO</t>
  </si>
  <si>
    <t>URB. LA COLINA MZ -C LOTE 5</t>
  </si>
  <si>
    <t>CIUDAD NUEVA BLOCK E-17 DPTO 4</t>
  </si>
  <si>
    <t>URB. CHALLAPAMPA J-3 CASA 1</t>
  </si>
  <si>
    <t>URB. SANTA ROSA DE LIMA X-4</t>
  </si>
  <si>
    <t>QUINTA CLAUDIA PISO 2 A-7</t>
  </si>
  <si>
    <t>URB. LAS DUNAS DEL SUSR C-10 JOSE L. BUS</t>
  </si>
  <si>
    <t>URB.LOS ALTITOS DPTO 101A CAYMA</t>
  </si>
  <si>
    <t>CRUCE DE CHARACATO-YARABAMBA S/N</t>
  </si>
  <si>
    <t>URB. COLEGIO DE INGENIEROS A-8</t>
  </si>
  <si>
    <t>AV. ARGENTINA 105</t>
  </si>
  <si>
    <t>URB. SANTA MARIA II MZ-C LOTE 22</t>
  </si>
  <si>
    <t>AV LOS INCAS MZ J LT 1 II ETAPA URB PABL</t>
  </si>
  <si>
    <t>URB. ALVAREZ THOMAS D-4</t>
  </si>
  <si>
    <t>URB. LA PRADERA MZ. A LT. 36-37</t>
  </si>
  <si>
    <t>CALLE LAS VIOLETAS URB. LEONCIO PRADO I-</t>
  </si>
  <si>
    <t>AV. ROOSVELT 301</t>
  </si>
  <si>
    <t>URB. TAHUAYCANI D 9- SACHACA</t>
  </si>
  <si>
    <t>URB.JARDIN A13 YANAHUARA</t>
  </si>
  <si>
    <t>CA. ALFONSO UGARTE 701, 701 DPTO 101-D Y</t>
  </si>
  <si>
    <t>URB. ASIS II BLOCK B DPTO 104</t>
  </si>
  <si>
    <t>URB. SANTA PATRICIA A-6 YANAHUARA</t>
  </si>
  <si>
    <t>GARCIA CALDERON 411 A VALLECITO</t>
  </si>
  <si>
    <t>URB SAN RAFAEL C-2</t>
  </si>
  <si>
    <t>URB. PIEDRA SANTA 2DA ETAPA U-5 DPTO 4</t>
  </si>
  <si>
    <t>AV. LA MARINA 532 - INT. 119</t>
  </si>
  <si>
    <t>URB. LOS PORTALES MZ C-5</t>
  </si>
  <si>
    <t>LA JOYA</t>
  </si>
  <si>
    <t>PASAJE CARDENAS L-13</t>
  </si>
  <si>
    <t>URB. 5TA TRISTAN S-5-B J.L.B. Y R.</t>
  </si>
  <si>
    <t>URB. QUINTA TRISTAN T-1</t>
  </si>
  <si>
    <t>RES. LA RECOLETA 146 DPTO 302 B</t>
  </si>
  <si>
    <t>CALLE DEAN VALDIVIA CERCADO</t>
  </si>
  <si>
    <t>CALLE MIGUEL GRAU 302</t>
  </si>
  <si>
    <t>URB.SOLAR DE CHALLAPAMPA F-3 DPTO 1 C.CO</t>
  </si>
  <si>
    <t>AYACUCHO 408</t>
  </si>
  <si>
    <t>URB. SANTA ROSA DE LIMA</t>
  </si>
  <si>
    <t>CALLE ALFONSO UGARTE 239</t>
  </si>
  <si>
    <t>CALLE PUNO 725</t>
  </si>
  <si>
    <t>AV. ALFONSO URGARTE 308</t>
  </si>
  <si>
    <t>URB. SANTA CECILIA A-6</t>
  </si>
  <si>
    <t>URB.VILLA JARDIN C-3 C.COLORADO</t>
  </si>
  <si>
    <t>URB, BELLO AMANECER MZ. D LOTE 10</t>
  </si>
  <si>
    <t>URB. LA ARBOLEDA C-5 DPTO.401</t>
  </si>
  <si>
    <t>AV. LIMA 802 DPTO 401</t>
  </si>
  <si>
    <t>URB. LEON XIII A-18 CAYMA</t>
  </si>
  <si>
    <t>URB.LOS PORTALES MZ.J LT.8 DPTO 103</t>
  </si>
  <si>
    <t>AV. PERU 112 FECIA</t>
  </si>
  <si>
    <t>CONJ. HAB. DEAN VALDIVIA MZ. C LT. 3</t>
  </si>
  <si>
    <t>LOS PRADOS MZ A 1 SOCABAYA</t>
  </si>
  <si>
    <t>CIUDAD DE DIOS MZ-G LOTE 12</t>
  </si>
  <si>
    <t>CALLE MIGUL GRAU 515 DPTO D-1</t>
  </si>
  <si>
    <t>CALLE CHIMBOTE 213 SAN MARTIN DE SOCABAY</t>
  </si>
  <si>
    <t>CALLE PIZARRO CON 7 JUNIO S/N CHIVAY</t>
  </si>
  <si>
    <t>CALLE LA ISLA 222</t>
  </si>
  <si>
    <t>CALLE LUNA PIZARRO # 876 URB. VALLECITO</t>
  </si>
  <si>
    <t>PROLO. AV. EJERCITO PSJ. LAS MERCEDES 20</t>
  </si>
  <si>
    <t>AV. PANAMERICANA 406 ALTO INCLAN</t>
  </si>
  <si>
    <t>CUESTA DEL ANGEL 101</t>
  </si>
  <si>
    <t>AV. SAN JERONIMO 522</t>
  </si>
  <si>
    <t>CHALLAPAMPA I-1</t>
  </si>
  <si>
    <t>URB. LA CAMPIÑA MZ E LOTE 5-6 CAYMA</t>
  </si>
  <si>
    <t>AV. INDEPENDENCIA AMERICANA B-14 DPTO 40</t>
  </si>
  <si>
    <t>Juan de la Torre 101, San Lazaro</t>
  </si>
  <si>
    <t>EL SOLAR DE CHALLAPAMPA H-10</t>
  </si>
  <si>
    <t>URB. DOLORES E-5</t>
  </si>
  <si>
    <t>CALLE LOS ANGELES NRO 120 A MIGUEL GRAU</t>
  </si>
  <si>
    <t>URB.LEON XIII</t>
  </si>
  <si>
    <t>MONTE BELLO  I-8 C.C.</t>
  </si>
  <si>
    <t>AV. ALFONSO UGARTE 1001 LA LIBERTAD</t>
  </si>
  <si>
    <t>AV SALAVERRY S/N LARA</t>
  </si>
  <si>
    <t>URB.EL ROSARIO F5 DPTO 102</t>
  </si>
  <si>
    <t>CALLE CARLOS VACA-FLOR 138 UMACOLLO</t>
  </si>
  <si>
    <t>PUENTE ARNAO 705</t>
  </si>
  <si>
    <t>COOP. UNIVERSITARIA K-10</t>
  </si>
  <si>
    <t>JR. MANUEL PRADO 546 CERCADO JULIACA</t>
  </si>
  <si>
    <t>ALAMEDA URB. LA CANTUTA G-17</t>
  </si>
  <si>
    <t>URB. RESIDENCIAL TAHUAYCANI D-2</t>
  </si>
  <si>
    <t>AV. TUPAC AMARU 204-A</t>
  </si>
  <si>
    <t>ASOCIAION ALTO CERRO VERDE E-11</t>
  </si>
  <si>
    <t>URB. LA GRUTA  A-5</t>
  </si>
  <si>
    <t>CALLE CHULLO 824 YANAHUARA</t>
  </si>
  <si>
    <t>URB. RICARDO PALMA F-7 JOSE L. BUSTAMANT</t>
  </si>
  <si>
    <t>URB. PALACIO II J-3</t>
  </si>
  <si>
    <t>QUINTA LANDALUZA N° 12</t>
  </si>
  <si>
    <t>URB. JARDIN A-17 CASA 1</t>
  </si>
  <si>
    <t>QUINTA LAS MORAS PASAJE PIZARRO LOTE F D</t>
  </si>
  <si>
    <t>ASOC.SANTA ELISA MZ-D LT-11</t>
  </si>
  <si>
    <t>CERRO SAN JACINTO PLAZA CIVICA 105A</t>
  </si>
  <si>
    <t>URB.JUAN XIII ..</t>
  </si>
  <si>
    <t>URB. CERRO COLORADO B-2 C. COLORADO</t>
  </si>
  <si>
    <t>URB. LOS GUINDOS A-24</t>
  </si>
  <si>
    <t>CALLE CESAR VALLEJO 207 DEP. 402</t>
  </si>
  <si>
    <t>CALLE MARIANO MELGAR 605</t>
  </si>
  <si>
    <t>URB. CAMPO VERDE J-21</t>
  </si>
  <si>
    <t>POLAR 104 A ACEQUIA ALTA CAYMA</t>
  </si>
  <si>
    <t>COOP. INGENIEROS A-1 LOS ARCES</t>
  </si>
  <si>
    <t>URB.TASAHUAYO H-21</t>
  </si>
  <si>
    <t>URB. CAMPO VERDE G-4</t>
  </si>
  <si>
    <t>URB. SANTA FORTUNATA NRO A-2URB. CERCADO</t>
  </si>
  <si>
    <t>AV LETICIA 302</t>
  </si>
  <si>
    <t>AV. SALAVERRY A-17 LARA</t>
  </si>
  <si>
    <t>URB. FUNDO LOA TEJADA MZ-E LOTE 18</t>
  </si>
  <si>
    <t>TENIENTE  PALACIO 118</t>
  </si>
  <si>
    <t>URB. BANCARIOS E-3</t>
  </si>
  <si>
    <t>JR PEDRO VILCAPAZA BUENOS AIRES CAYMA</t>
  </si>
  <si>
    <t>URB. CASUARINAS H-8</t>
  </si>
  <si>
    <t>MANUEL BELGRANO C-4 URB.ALVARE</t>
  </si>
  <si>
    <t>URB, LOS CEDROS MZ-D LT 1 -A</t>
  </si>
  <si>
    <t>RES MONTEBELLO G-5</t>
  </si>
  <si>
    <t>JIRON PASAJE ALFONSO UGARTE 213 CERRO CO</t>
  </si>
  <si>
    <t>URB. SAN RAFAEL DTO 201 MZ C LT 2</t>
  </si>
  <si>
    <t>CONDOMINIO VALLE BLANCO 3RA ETAPA 75 BLO</t>
  </si>
  <si>
    <t>SAN MARTIN 105B CERRO COLORADO</t>
  </si>
  <si>
    <t>ADUCA C-28 DPTO 4 CHALLAPAMPA</t>
  </si>
  <si>
    <t>MZ-C LT.1 URB.ING.CAYMA</t>
  </si>
  <si>
    <t>LOS JAZMINEZ 233 /URB. PRIMAVE</t>
  </si>
  <si>
    <t>URB. LOS GLADEOLOS B-3 YANAHUARA</t>
  </si>
  <si>
    <t>SAN PEDRO C-10</t>
  </si>
  <si>
    <t>LOS ARCES 500 CAYMA - AREQUIPA</t>
  </si>
  <si>
    <t>JR ZEPITA 548</t>
  </si>
  <si>
    <t>MZ-A LOTE 11 DPTO 101 URB. LOS PORTALES</t>
  </si>
  <si>
    <t>CALLE VIRGEN DE LA CANDELARIA B LT. B-2</t>
  </si>
  <si>
    <t>JUAN XXIII C-17 YANAHUARA</t>
  </si>
  <si>
    <t>URB.STA ROSA DE LIMA N14</t>
  </si>
  <si>
    <t>URB. AZIRUNI I ETAPA MZ-12 LT. 7</t>
  </si>
  <si>
    <t>CORP. VICTOR ANDRES BELAUNDE G-3</t>
  </si>
  <si>
    <t>AV. HAYNACAPAC 952 LA TOMILLA</t>
  </si>
  <si>
    <t>URB. LOS DIAMANTES C-7 TAHUAICANI</t>
  </si>
  <si>
    <t>URB.LARA L9A SOCABAYA</t>
  </si>
  <si>
    <t>OSCAR BENAVIDES 408</t>
  </si>
  <si>
    <t>JR.BUENOS AIRES 201 CAYMA</t>
  </si>
  <si>
    <t>URB. LOS CARDENALES LT 4</t>
  </si>
  <si>
    <t>AV. TUPAC AMARU 1201, 15 DE AGOSTO</t>
  </si>
  <si>
    <t>CHORRILLO MZ.W  LT.2</t>
  </si>
  <si>
    <t>RESIDENCIAL VALLE BLANCO TERCERA ETAPA T</t>
  </si>
  <si>
    <t>CALLE CAMANA 204 URB. PORVENIR APACHETA</t>
  </si>
  <si>
    <t>CALLE UGARTE 306 A YANAHUARA</t>
  </si>
  <si>
    <t>URB LAS CASUARINAS F-22</t>
  </si>
  <si>
    <t>URB. JOSE SANTOS ATAHUALPA MZ-C 18</t>
  </si>
  <si>
    <t>REYNA DE LA PAZ S/N ESPINAR</t>
  </si>
  <si>
    <t>URB. SAN  ANTONIO A-3</t>
  </si>
  <si>
    <t>ASOC. ARTESANAL EL MISTI B-10 Z C</t>
  </si>
  <si>
    <t>CALLE ABANCAY 203 URB. JORGE CHAVEZ</t>
  </si>
  <si>
    <t>V.A.BELAUNDE M2 L8 C9</t>
  </si>
  <si>
    <t>URB.BANCARIOS E-19 J.L.B.Y RIVERO</t>
  </si>
  <si>
    <t>URB.CCOP.INGENIEROS H-10 CAYMA</t>
  </si>
  <si>
    <t>AV. ZAMACOLA 405</t>
  </si>
  <si>
    <t>CALLE ALFONSO UGARTE 1001</t>
  </si>
  <si>
    <t>URB. VILLA JARDIN B-16</t>
  </si>
  <si>
    <t>CALLE AMERICA  902</t>
  </si>
  <si>
    <t>MALAGA  DRENET J-16 DPTO 302</t>
  </si>
  <si>
    <t>CALLE CHULLO 701 DPTO 506</t>
  </si>
  <si>
    <t>URB. LAS RETAMAS B-1</t>
  </si>
  <si>
    <t>URB. SANTA ROSA DE LIMA 20-12</t>
  </si>
  <si>
    <t>JR. LOS FAISANES 151 DPTO 502 D</t>
  </si>
  <si>
    <t>AV 28 DE JULIO 1227 G5 LA TOMILLA CAYMA</t>
  </si>
  <si>
    <t>URB.PUERTA VERDE C1-7 AJ.L.B.Y. RIVERO</t>
  </si>
  <si>
    <t>URB. LAS BUGANVILAS D-8</t>
  </si>
  <si>
    <t>9 DE DICIEMBRE 103 CUARTO CENTENARIO</t>
  </si>
  <si>
    <t>URB. LOS ANDENES A-19</t>
  </si>
  <si>
    <t>URB. TASAHUAYO MZ. C LT. 28</t>
  </si>
  <si>
    <t>ROSASPATA  710 MARIANO MEGAR</t>
  </si>
  <si>
    <t>URB.MONTEREY B19</t>
  </si>
  <si>
    <t>AV.ALFONSO UGARTE 563 AQP.</t>
  </si>
  <si>
    <t>CALL.ROSASPATA 525</t>
  </si>
  <si>
    <t>URB. LAS CASUARINAS E-3 UMACOLLO</t>
  </si>
  <si>
    <t>COOP. UNIVERSITARIA G-1 DPTO 3-B</t>
  </si>
  <si>
    <t>AV. ROSA TORO 827 DPTO 201</t>
  </si>
  <si>
    <t>CONDOMINIO MURANO DEP. 103-A COOP. INGEN</t>
  </si>
  <si>
    <t>CALLE ARICA 700 DTO. 204</t>
  </si>
  <si>
    <t>ASOC. VILLA SANTA MARIA MZ-A LOTE 5</t>
  </si>
  <si>
    <t>SOR ANA DE LOS ANGELES BLOCK F-DPTO 403</t>
  </si>
  <si>
    <t>CALLE MARQUEZ DE GUADALCAZAR 153</t>
  </si>
  <si>
    <t>URB. 12 DE OCTUBRE</t>
  </si>
  <si>
    <t>URB. JLBYR MZ. 3 LOTE 1 SECTOR 2</t>
  </si>
  <si>
    <t>AV. AVIACION 108-A URB. FRANCISCO BOLOGN</t>
  </si>
  <si>
    <t>MIRASOL DE CAYMA D-2 PRIMER PISO ANGELES</t>
  </si>
  <si>
    <t>COOP. LAMBRAMANI C-11 JOSE LUIS BUSTAMAN</t>
  </si>
  <si>
    <t>URB. PIEDRA SANTA 2DA ETAPA W-5</t>
  </si>
  <si>
    <t>GARCILAZO DE LA VEGA 308 DEPT. 301</t>
  </si>
  <si>
    <t>CALLE ABRAHAM VALDELOMAR C-19</t>
  </si>
  <si>
    <t>URB. JOSE OLAYA A-15 CAYMA</t>
  </si>
  <si>
    <t>URB. TORRES DE SAN CARLOS EDIF. N° 12 DP</t>
  </si>
  <si>
    <t>CIUDAD MUNICIPAL ZONA 9 LOT - 2</t>
  </si>
  <si>
    <t>MIGUEL GRAU N.570 DPTO.304</t>
  </si>
  <si>
    <t>CALLE GABRIELA MISTRAL 132 DPTO 402</t>
  </si>
  <si>
    <t>URB. SANTA ROSA DE LIMA N-5</t>
  </si>
  <si>
    <t>CALLE BENITO BONIFAZ 303</t>
  </si>
  <si>
    <t>URB.V.A.BELAUNDE W-31</t>
  </si>
  <si>
    <t>ASOC VILLA CONTINENTAL LL-4 CAYMA</t>
  </si>
  <si>
    <t>EL CORREJIDOR 1-D DEP 104</t>
  </si>
  <si>
    <t>COOP. DANIEL ALCIDES CARRION E-22</t>
  </si>
  <si>
    <t>URB.VILLA AREQUIPA C-3</t>
  </si>
  <si>
    <t>URB. JORGE BASADRE C-1</t>
  </si>
  <si>
    <t>HOYOS RUBIO Z-22 SELVA ALEGRE</t>
  </si>
  <si>
    <t>CALLE ROMA 347 SANTA ROSA</t>
  </si>
  <si>
    <t>CALLE FILTRO 407</t>
  </si>
  <si>
    <t>AV GOYENECHE 900</t>
  </si>
  <si>
    <t>CALLE LA OROYA 205 URB. SAN MARTIN DE SO</t>
  </si>
  <si>
    <t>ASC. URB. JLBYR SECTOR VIII SUPERMZ 18 M</t>
  </si>
  <si>
    <t>CASIMIRO CUADROS 2 G-37 CAYMA</t>
  </si>
  <si>
    <t>AV.PUMACAHUA 310 B DPTO 4 C.COLORADO</t>
  </si>
  <si>
    <t>URB. LOS GLADIOLOS  B-3</t>
  </si>
  <si>
    <t>VALLE BLANCO 85 TORRE 1 DPTO 301</t>
  </si>
  <si>
    <t>URB. LOS ALAMOS 3ra ETAPA A-10 PAUCARPAT</t>
  </si>
  <si>
    <t>PSJE OROYA 204</t>
  </si>
  <si>
    <t>URB. PAISAJISTA CHILINA D-6  DPTO 101</t>
  </si>
  <si>
    <t>URB. PIEDRA SANTA SEGUNDA ETAPA T-18 DPT</t>
  </si>
  <si>
    <t>URB. SEÑORIAL I-1A CAYMA</t>
  </si>
  <si>
    <t>CALLE VILLA HERMOSA 101 A CERRO COLORADO</t>
  </si>
  <si>
    <t>URB. CASA BELLA A-13</t>
  </si>
  <si>
    <t>EDIFICIO NICOLAS DE PIEROLA BLOCK 2 DPTO</t>
  </si>
  <si>
    <t>AV BOLOGNESI 714 DPTO 8-B CAYM</t>
  </si>
  <si>
    <t>FCO. MOSTAJO 104 STA. ROSA</t>
  </si>
  <si>
    <t>URB. EL MIRADOR A-6 CAYMA</t>
  </si>
  <si>
    <t>URB. LOS GUINDOS A-23 CAYMA</t>
  </si>
  <si>
    <t>URB. SAN MARTIN DE PORRES F-1</t>
  </si>
  <si>
    <t>URB. JORGE BASADRE B-20 DPTO 201</t>
  </si>
  <si>
    <t>CALLE LORETO 327 - UMACOLLO</t>
  </si>
  <si>
    <t>SOLAR DEL BOSQUE E-6</t>
  </si>
  <si>
    <t>MERCADERES 130 DPTO 201</t>
  </si>
  <si>
    <t>JR.MOQUEGUA LT. 7-C MZ. 4 URB. PACHACUTE</t>
  </si>
  <si>
    <t>URB. JUAN MANUEL POLAR MZ. F LT.11</t>
  </si>
  <si>
    <t>CALLE MIGUEL GRAU 305</t>
  </si>
  <si>
    <t>CALLE MELGAR 608 CERCADO</t>
  </si>
  <si>
    <t>ASOC. VILLA MAGISTERIAL ZONA 4 MZ 3  CER</t>
  </si>
  <si>
    <t>CALLE RAMON CASTILLA 114</t>
  </si>
  <si>
    <t>CALLE 30DE AGOSTO NRO 901 URB. SANTA ROS</t>
  </si>
  <si>
    <t>CALLE INDEPENDENCIA S-3</t>
  </si>
  <si>
    <t>CALLE PORCEL 220 URB. MARIA ISABEL CERCA</t>
  </si>
  <si>
    <t>COOP.A.A.CACERES,MARCAVALLE MZ.R LT.17</t>
  </si>
  <si>
    <t>EL CORTIJO B4 C.COLORADO</t>
  </si>
  <si>
    <t>CIUDAD DE DIOS KM 16 LOT 7 MZ E</t>
  </si>
  <si>
    <t>AMPATACOCHA 227</t>
  </si>
  <si>
    <t>MALAGA GRENET 109</t>
  </si>
  <si>
    <t>URB.J.S.ATAHUALPA V-2 C.COLORADO</t>
  </si>
  <si>
    <t>CALLE LOS JASMINES 113 DTO 202</t>
  </si>
  <si>
    <t>CALLE AYAR MZ-H LOTE 6 COMITE 2 PAMPAS D</t>
  </si>
  <si>
    <t>URB. LAS TERRAZA A-4  PAUCARPATA</t>
  </si>
  <si>
    <t>URB. LA MARINA C-8</t>
  </si>
  <si>
    <t>URB. LA PRADERA A-36 C-2</t>
  </si>
  <si>
    <t>CALLE CAHUIDE 523</t>
  </si>
  <si>
    <t>URB. ALBORADA C-14 AREQUIPA</t>
  </si>
  <si>
    <t>AV. OBRERA 603</t>
  </si>
  <si>
    <t>CALLE TANA 1005</t>
  </si>
  <si>
    <t>JORGE BASADRE B-4</t>
  </si>
  <si>
    <t>CALLE LOS GUINDOS 102 URB. INDEPENDENCIA</t>
  </si>
  <si>
    <t>RESIDENCIAL MONTEBELLO H-12</t>
  </si>
  <si>
    <t>URB. LARA C-10 SOCABAYA</t>
  </si>
  <si>
    <t>AV. REVOLUCION R13 CIUDAD BLANCA PAUCARP</t>
  </si>
  <si>
    <t>CL. 7 290 DPTO 401 M.NORTE SAN BORJA</t>
  </si>
  <si>
    <t>DEAN VALDIVIA I5 LTE 4 CAYMA</t>
  </si>
  <si>
    <t>URB. DOLORES E-25</t>
  </si>
  <si>
    <t>URB. BUENA VISTA A-43</t>
  </si>
  <si>
    <t>MINA CONDESTABLE</t>
  </si>
  <si>
    <t>URB. BANCARIOS A-15</t>
  </si>
  <si>
    <t>CALLE IRLANDA 202 LOS ROSALES</t>
  </si>
  <si>
    <t>CALL LOS ARCES 230</t>
  </si>
  <si>
    <t>CALLE EGIPTO 300B</t>
  </si>
  <si>
    <t>CALLE GARCILAZO DE LA VEGA 110-A 2DO PIS</t>
  </si>
  <si>
    <t>CALLE ALFONZO UGARTE 100</t>
  </si>
  <si>
    <t>URB. EL PALACIO A-13 B SEGUNDA ETAPA</t>
  </si>
  <si>
    <t>VILLA MEDICA TORRE 4 DPTO 604</t>
  </si>
  <si>
    <t>JR. LOS CLAVELES 310 PUNO</t>
  </si>
  <si>
    <t>URB. PRIMAVERA CALLE LAS VIOLETAS 105</t>
  </si>
  <si>
    <t>CALLE PUENTE ARNAO 705</t>
  </si>
  <si>
    <t>AV. OBRERA 1119</t>
  </si>
  <si>
    <t>CALLE CAJAMARCA 300 PORVENIR MIRAFLORES</t>
  </si>
  <si>
    <t>C.L. PRADO 106 COCACHACRA ISLAY</t>
  </si>
  <si>
    <t>COMPLEJO HABITACIONAL NICOLAS DE PIEROLA</t>
  </si>
  <si>
    <t>UIRB.MONTE BELLO MZ. B LT.15</t>
  </si>
  <si>
    <t>CALLE COLON 200 LA TOMILLA</t>
  </si>
  <si>
    <t>RESIDENSIAL MONTEROSA  MZ A LOTE 2</t>
  </si>
  <si>
    <t>VILLA  FLORIDA MZ.E. LT 06</t>
  </si>
  <si>
    <t>URB.RESIDENCIAL CAMPO VERDE J-</t>
  </si>
  <si>
    <t>URB. PIEDRA SANTA X-18</t>
  </si>
  <si>
    <t>CALLE HUANCAYO 104, URB APURIMAC, ASA</t>
  </si>
  <si>
    <t>RESIDENSIAL LA FONDA MZ-B LT. 9</t>
  </si>
  <si>
    <t>CALLE ROCEDAL 114 URB. MIGUEL GRAU</t>
  </si>
  <si>
    <t>AV. ROOSVELT 400 GRAFICOS</t>
  </si>
  <si>
    <t>MANCO CAPAC -CALLE VIZCARDO GUZMAN N-15</t>
  </si>
  <si>
    <t>CIUDAD NUEVA U-7 LOTE 5 SAN ANTONIO</t>
  </si>
  <si>
    <t>LAS CUCARDAS D-5 GUARDIA CIVIL PAUCARPAT</t>
  </si>
  <si>
    <t>URUBAMBA 301 LAS TORRES DE CAYMA DPTO 50</t>
  </si>
  <si>
    <t>CALLE ARROSPIDE 304</t>
  </si>
  <si>
    <t>ALFONSO UGARTE 222 LA LIBERTAD C COLORAD</t>
  </si>
  <si>
    <t>KM. 13 COMITE 14, MZ. A LOTE 1, CIUDAD D</t>
  </si>
  <si>
    <t>CALLE OTERO MZ. A LT. 17 URB. MUNICIPAL</t>
  </si>
  <si>
    <t>AV.FRANCISCO BOLOGNESI MZ-C LOT- 16 13 D</t>
  </si>
  <si>
    <t>URB. LARA MZ-F LOTE 15</t>
  </si>
  <si>
    <t>ASOC.CIUDAD MUNICIPAL ZNA 6 MZ J LOTE</t>
  </si>
  <si>
    <t>URB. JOSE CARLOS MARIATEGUI H-2 ZONA</t>
  </si>
  <si>
    <t>ALFREDO BAMBAREM MZ- E-7 LOTE 12 SAN JUA</t>
  </si>
  <si>
    <t>VILLA EL BALCON MZ.A LT.1</t>
  </si>
  <si>
    <t>28 DE JULIO 222 HUNTER</t>
  </si>
  <si>
    <t>AV. BRASIL 117</t>
  </si>
  <si>
    <t>URB. ABRAHAM MANRIQUE A-12 CERCADO</t>
  </si>
  <si>
    <t>CALLE SUDAMERICA 609 URB. JERUSALEN</t>
  </si>
  <si>
    <t>RESIDENCIAL TORRES DE LA ALAMEDA BLOCK 8</t>
  </si>
  <si>
    <t>URB.CIUDAD DE DIOS A-1 YURA</t>
  </si>
  <si>
    <t>URB. SEÑORIAL A-22</t>
  </si>
  <si>
    <t>URB. SANTA SOFIA A-2</t>
  </si>
  <si>
    <t>URB. PIEDRA SANTA T-18 DPTO 302</t>
  </si>
  <si>
    <t>URB. SANTA LUCIA A-1</t>
  </si>
  <si>
    <t>PUERTO MALDONADO</t>
  </si>
  <si>
    <t>CALLE COLOMBIA 306</t>
  </si>
  <si>
    <t>URB LOS GIRASOLES B-1 CAYMA</t>
  </si>
  <si>
    <t>RESD. JARDINES DE PORONGOCHE DPTO J-30</t>
  </si>
  <si>
    <t>CALLE VILLA HERMOSA 101 -CERRO COLORADO</t>
  </si>
  <si>
    <t>CALLE TACNA 446</t>
  </si>
  <si>
    <t>CALLE PUMACAHUA 342 ALTO MISTI</t>
  </si>
  <si>
    <t>CUSCO</t>
  </si>
  <si>
    <t>URB.PIEDRA SANTA H-10 YANAHUARA</t>
  </si>
  <si>
    <t>URB. BELLO HORIZONTE K-10</t>
  </si>
  <si>
    <t>C. FOVIPOL CL. ZAMACOLA 209 DPTO 202 BLO</t>
  </si>
  <si>
    <t>URB. JUAN EL BUENO D-15</t>
  </si>
  <si>
    <t>ASOC. BELAUNDE ZONA C NUMERO H</t>
  </si>
  <si>
    <t>CORBACHO 235</t>
  </si>
  <si>
    <t>FLORA TRISTAN A-201 UMACOLLO YANAHUARA</t>
  </si>
  <si>
    <t>CALLE ARROSPIDI 409 CAYMA</t>
  </si>
  <si>
    <t>SEÑOR DE LA CAÑA CALLE GRANDE 227</t>
  </si>
  <si>
    <t>URB. PIEDRA SANTA I MZ. M LT. 28 DPTO. 5</t>
  </si>
  <si>
    <t>CALLE MARAÑON 117 ZAMACOLA</t>
  </si>
  <si>
    <t>URB.EL ROSARIO MZ.E-16</t>
  </si>
  <si>
    <t>CALLE ARROSPIDE 403</t>
  </si>
  <si>
    <t>CALLE MARAÑON MZ. S-22</t>
  </si>
  <si>
    <t>AV. SANTA ROSA 505-B URB. MARISCAL CASTI</t>
  </si>
  <si>
    <t>CIUDAD DE DIOS MZ Q LT. 10</t>
  </si>
  <si>
    <t>URB. SAN PEDRO MZ-C LT-23 YANAHUARA</t>
  </si>
  <si>
    <t>AV. LIMA 516</t>
  </si>
  <si>
    <t>URB. RAMIRO PRIALE ZONA C LT 22 MZ B1</t>
  </si>
  <si>
    <t>ASOC APIMA D-L-7 YURA</t>
  </si>
  <si>
    <t>SECTOR 9  LOT 15  MZ- 5</t>
  </si>
  <si>
    <t>LA ALBORADA H-Z J.L.B.R</t>
  </si>
  <si>
    <t>URB PIEDRA SANTA MZ-K LOTE B</t>
  </si>
  <si>
    <t>URB LA ALBORADA B-9</t>
  </si>
  <si>
    <t>CALLE LA SALLE  108 AREQUIPA</t>
  </si>
  <si>
    <t>URB.TRONCO DE ORO NRO.6 CAYMA</t>
  </si>
  <si>
    <t>AA.HH S. JUAN BAUTISTA C-5  MARCONA NASC</t>
  </si>
  <si>
    <t>CALLE JUANA ESPINOZA 303 UMACOLLO CERCAD</t>
  </si>
  <si>
    <t>URB. FERROVIARIO G-25</t>
  </si>
  <si>
    <t>CALLE MANUEL UGARTECHE 517  ALTO SELVA A</t>
  </si>
  <si>
    <t>EL ROSARIO II E-6 C.COLORADO</t>
  </si>
  <si>
    <t>CALLE ROSASPATA 525</t>
  </si>
  <si>
    <t>URB,LOS PORTALES DE CAYMA C7 -8 DPTO 201</t>
  </si>
  <si>
    <t>CALLE CIRUELOS 106 PUEBLO TRADICIONAL</t>
  </si>
  <si>
    <t>LIMA</t>
  </si>
  <si>
    <t>RESIDENCIAL SANTA ELISA A-10</t>
  </si>
  <si>
    <t>LOS PORTALES DE CAYMA G-3</t>
  </si>
  <si>
    <t>CALLE PUENTE ARNAU 2305</t>
  </si>
  <si>
    <t>RAMIRO PREALE G-20</t>
  </si>
  <si>
    <t>QUINTA LA CAMPIÑA E-5 CAYMA</t>
  </si>
  <si>
    <t>URB.</t>
  </si>
  <si>
    <t>URB. CAMPO VERDE C-19</t>
  </si>
  <si>
    <t>MCAL. BENAVIDES 276 SELVA ALEGRE</t>
  </si>
  <si>
    <t>CALL.GENERAL MORAN 500 C.VIEJO C.COLORAD</t>
  </si>
  <si>
    <t>URB. ALAMEDA DE SALAVERRY MZ.G  LT. 18</t>
  </si>
  <si>
    <t>PANAM 107 HUNTER</t>
  </si>
  <si>
    <t>CALLE LOS JASMINEZ 129 UMACOLLO</t>
  </si>
  <si>
    <t>JR. INDEPENDENCIA E-4</t>
  </si>
  <si>
    <t>AV. BOLOGNESI 343</t>
  </si>
  <si>
    <t>CAMPIÑA DORADA A-9</t>
  </si>
  <si>
    <t>URB. SANTA CATALINA AREQUIPA</t>
  </si>
  <si>
    <t>URB.LOS GLADIOLOS C-14</t>
  </si>
  <si>
    <t>Cal. Pierola Nro 428 Arequipa</t>
  </si>
  <si>
    <t>Cal. Pierola Nro. 532 Arequipa</t>
  </si>
  <si>
    <t>Dir lenght</t>
  </si>
  <si>
    <t>AV.LA PAZ 417 AREQUIPA</t>
  </si>
  <si>
    <t>Mza B Lote 6-1 Urb. Los Rosales</t>
  </si>
  <si>
    <t>Av. Pizarro Nro 230 Arequipa  Paucarpata</t>
  </si>
  <si>
    <t>Cal. Ferrenhafe Nro. 294 Lima - Sant.</t>
  </si>
  <si>
    <t>Mza C Lote 19 Urb. Arequipa - Yanahuara</t>
  </si>
  <si>
    <t>Mza J Lote 24 Urb. Villa Hermoza</t>
  </si>
  <si>
    <t>Mza C Lote 21 Urb Residencial El Golf</t>
  </si>
  <si>
    <t>Pj. Samuel Pastor Mz 7Z Lote 11 Urb. MdD</t>
  </si>
  <si>
    <t>Script 1</t>
  </si>
  <si>
    <t>Script 2</t>
  </si>
  <si>
    <t>Script 3</t>
  </si>
  <si>
    <t>Direccion Mod</t>
  </si>
  <si>
    <t>Unico</t>
  </si>
  <si>
    <t>Razon Social</t>
  </si>
  <si>
    <t>Comercial Marcar SAC</t>
  </si>
  <si>
    <t>Distribuidora de Productos Sibarita</t>
  </si>
  <si>
    <t>Descripcion</t>
  </si>
  <si>
    <t>Alto Libertad Av. Alfonso Ugarte # 800</t>
  </si>
  <si>
    <t>Telefono</t>
  </si>
  <si>
    <t>distribuidora_email@gmail.com</t>
  </si>
  <si>
    <t>IGV</t>
  </si>
  <si>
    <t>Tipo de Cambio Compra</t>
  </si>
  <si>
    <t>Tipo de Cambio Venta</t>
  </si>
  <si>
    <t>Lote</t>
  </si>
  <si>
    <t># de Detalles por Factura</t>
  </si>
  <si>
    <t># de Detalles por Boleta</t>
  </si>
  <si>
    <t xml:space="preserve"># de Detalles por Guia R de Transportista </t>
  </si>
  <si>
    <t>*Para Direcciones Se recomienda usar maximo 40 caracteres por motivos de impresión</t>
  </si>
  <si>
    <t>ClaCod</t>
  </si>
  <si>
    <t>Clase</t>
  </si>
  <si>
    <t>SubClaCod</t>
  </si>
  <si>
    <t>Sub Clase</t>
  </si>
  <si>
    <t>Polvos</t>
  </si>
  <si>
    <t>Sibarita Polvo</t>
  </si>
  <si>
    <t>Pastas</t>
  </si>
  <si>
    <t>Meri Polvo</t>
  </si>
  <si>
    <t>Sillao</t>
  </si>
  <si>
    <t>Sibarita Pasta</t>
  </si>
  <si>
    <t>Vinagre</t>
  </si>
  <si>
    <t>pastas</t>
  </si>
  <si>
    <t>Meri Pasta</t>
  </si>
  <si>
    <t>Licores</t>
  </si>
  <si>
    <t>Tito</t>
  </si>
  <si>
    <t>Venturo Sillao</t>
  </si>
  <si>
    <t>Valle Verde Sillao</t>
  </si>
  <si>
    <t>Del Firme</t>
  </si>
  <si>
    <t>Sibarita Vinagre</t>
  </si>
  <si>
    <t>Valle Verde Vinagre</t>
  </si>
  <si>
    <t>Buenaventura</t>
  </si>
  <si>
    <t>Venturo Vinagre</t>
  </si>
  <si>
    <t>Pomalca</t>
  </si>
  <si>
    <t>Kan Kun</t>
  </si>
  <si>
    <t>3X</t>
  </si>
  <si>
    <t>Kiev</t>
  </si>
  <si>
    <t>Clases de Productos</t>
  </si>
  <si>
    <t>Sub Clase Productos</t>
  </si>
  <si>
    <t>SubClase</t>
  </si>
  <si>
    <t>Cod Cla</t>
  </si>
  <si>
    <t>Cod SubCla</t>
  </si>
  <si>
    <t>Codigo Producto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</si>
  <si>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</si>
  <si>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</si>
  <si>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</si>
  <si>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</si>
  <si>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</si>
  <si>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</si>
  <si>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</si>
  <si>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</si>
  <si>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</si>
  <si>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</si>
  <si>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</si>
  <si>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</si>
  <si>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</si>
  <si>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</si>
  <si>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</si>
  <si>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</si>
  <si>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</si>
  <si>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</si>
  <si>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</si>
  <si>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</si>
  <si>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</si>
  <si>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</si>
  <si>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</si>
  <si>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</si>
  <si>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</si>
  <si>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</si>
  <si>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</si>
  <si>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</si>
  <si>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</si>
  <si>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</si>
  <si>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</si>
  <si>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</si>
  <si>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</si>
  <si>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</si>
  <si>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</si>
  <si>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</si>
  <si>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</si>
  <si>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</si>
  <si>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</si>
  <si>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</si>
  <si>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200201</t>
  </si>
  <si>
    <t>200202</t>
  </si>
  <si>
    <t>300101</t>
  </si>
  <si>
    <t>300102</t>
  </si>
  <si>
    <t>300103</t>
  </si>
  <si>
    <t>300201</t>
  </si>
  <si>
    <t>300301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</si>
  <si>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</si>
  <si>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</si>
  <si>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</si>
  <si>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</si>
  <si>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</si>
  <si>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</si>
  <si>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</si>
  <si>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</si>
  <si>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400301</t>
  </si>
  <si>
    <t>400302</t>
  </si>
  <si>
    <t>400401</t>
  </si>
  <si>
    <t>400402</t>
  </si>
  <si>
    <t>400501</t>
  </si>
  <si>
    <t>400502</t>
  </si>
  <si>
    <t>400503</t>
  </si>
  <si>
    <t>400504</t>
  </si>
  <si>
    <t>400505</t>
  </si>
  <si>
    <t>400506</t>
  </si>
  <si>
    <t>500101</t>
  </si>
  <si>
    <t>500102</t>
  </si>
  <si>
    <t>500103</t>
  </si>
  <si>
    <t>500104</t>
  </si>
  <si>
    <t>500105</t>
  </si>
  <si>
    <t>500106</t>
  </si>
  <si>
    <t>500107</t>
  </si>
  <si>
    <t>500108</t>
  </si>
  <si>
    <t>500109</t>
  </si>
  <si>
    <t>500110</t>
  </si>
  <si>
    <t>500111</t>
  </si>
  <si>
    <t>500112</t>
  </si>
  <si>
    <t>500113</t>
  </si>
  <si>
    <t>500114</t>
  </si>
  <si>
    <t>500115</t>
  </si>
  <si>
    <t>500116</t>
  </si>
  <si>
    <t>500117</t>
  </si>
  <si>
    <t>500118</t>
  </si>
  <si>
    <t>500119</t>
  </si>
  <si>
    <t>500120</t>
  </si>
  <si>
    <t>500121</t>
  </si>
  <si>
    <t>500122</t>
  </si>
  <si>
    <t>500123</t>
  </si>
  <si>
    <t>500124</t>
  </si>
  <si>
    <t>500201</t>
  </si>
  <si>
    <t>500202</t>
  </si>
  <si>
    <t>500203</t>
  </si>
  <si>
    <t>500204</t>
  </si>
  <si>
    <t>500205</t>
  </si>
  <si>
    <t>500206</t>
  </si>
  <si>
    <t>500301</t>
  </si>
  <si>
    <t>500302</t>
  </si>
  <si>
    <t>500303</t>
  </si>
  <si>
    <t>500304</t>
  </si>
  <si>
    <t>500305</t>
  </si>
  <si>
    <t>500306</t>
  </si>
  <si>
    <t>500401</t>
  </si>
  <si>
    <t>500402</t>
  </si>
  <si>
    <t>500403</t>
  </si>
  <si>
    <t>SIN PICANTE ESTANDAR *84 SIBARITA</t>
  </si>
  <si>
    <t>SIN PICANTE ECONOMICO *84 SIBARITA</t>
  </si>
  <si>
    <t>SIN PICANTE  GIGANTE *42 + 20% SIBARITA</t>
  </si>
  <si>
    <t>AMARILLITO ESTANDAR *84 SIBARITA</t>
  </si>
  <si>
    <t>AMARILLITO ECONOMICO *84 +20% SIBARITA</t>
  </si>
  <si>
    <t>AMARILLITO GIGANTE *42 + 20% SIBARITA</t>
  </si>
  <si>
    <t>TUCO TALLARIN ESTANDAR *84 SIBARITA</t>
  </si>
  <si>
    <t>TUCO TALLARIN ECONOMICO *84 + 20% SIBARITA</t>
  </si>
  <si>
    <t>TUCO TALLARIN GIGANTE *42 + 20% SIBARITA</t>
  </si>
  <si>
    <t>PIMIENTA ESTANDAR *100 SIBARITA</t>
  </si>
  <si>
    <t>PIMIENTA ECONOMICO *50 SIBARITA</t>
  </si>
  <si>
    <t>PIMIENTA GIGANTE *50 SIBARITA</t>
  </si>
  <si>
    <t>COMINO ESTANDAR *100 SIBARITA</t>
  </si>
  <si>
    <t>COMINO ECONOMICO *50 SIBARITA</t>
  </si>
  <si>
    <t>COMINO GIGANTE *50 SIBARITA</t>
  </si>
  <si>
    <t>PIMIENTA COMINO SIBARITA *66 SIBARITA</t>
  </si>
  <si>
    <t>VERDECITO SIBARITA *50 SIBARITA</t>
  </si>
  <si>
    <t>OREGANO SIBARITA *66</t>
  </si>
  <si>
    <t>MERI SIN PICANTE ESTANDAR  *84</t>
  </si>
  <si>
    <t>MERI SIN PICANTE ECONOMICO * 68</t>
  </si>
  <si>
    <t>MERI SIN PICANTE GIGANTE *42</t>
  </si>
  <si>
    <t>MERI AMARILLITO ESTANDAR * 84</t>
  </si>
  <si>
    <t>MERI AMARILLITO ECONOMICO  * 68</t>
  </si>
  <si>
    <t>MERI TUCO TALLARIN ESTANDAR</t>
  </si>
  <si>
    <t>MERI TUCO TALLARIN ECONOMICO * 68</t>
  </si>
  <si>
    <t>MERI PIMIENTA ESTANDAR *100</t>
  </si>
  <si>
    <t>MERI PIMIENTA ECONOMICO * 68</t>
  </si>
  <si>
    <t>MERI COMINO ESTANDAR *100</t>
  </si>
  <si>
    <t>MERI COMINO ECONOMICO * 68</t>
  </si>
  <si>
    <t>MERI PIMIENTA CON COMINO ECO * 68</t>
  </si>
  <si>
    <t>MERI VERDECITO *68</t>
  </si>
  <si>
    <t>MERI OREGANO  * 68</t>
  </si>
  <si>
    <t>PANQUITA *48 + 20% SIBARITA</t>
  </si>
  <si>
    <t>PANQUITA *24 + 20% SIBARITA</t>
  </si>
  <si>
    <t xml:space="preserve">AJO SIBARITA  *48  + 20% </t>
  </si>
  <si>
    <t xml:space="preserve">AJO SIBARITA  * 24  </t>
  </si>
  <si>
    <t>ROCOTIN * 100 SIBARITA</t>
  </si>
  <si>
    <t>ROCOTIN * 24 SIBARITA</t>
  </si>
  <si>
    <t>AMARILLIN *48 SIBARITA</t>
  </si>
  <si>
    <t>AMARILLIN *24 SIBARITA</t>
  </si>
  <si>
    <t>MERI PANQUITA * 48</t>
  </si>
  <si>
    <t>MERI AJOS X 24</t>
  </si>
  <si>
    <t xml:space="preserve">SILLAO TITO *  85 </t>
  </si>
  <si>
    <t xml:space="preserve">SILLAO TITO *  150 </t>
  </si>
  <si>
    <t>SILLAO TITO *  500</t>
  </si>
  <si>
    <t>SILLAO VENTURO  *  500</t>
  </si>
  <si>
    <t>SILLAO VALLE VERDE * 1000</t>
  </si>
  <si>
    <t>VINAGRE DEL FIRME TINTO * 1000</t>
  </si>
  <si>
    <t>VINAGRE DEL FIRME BLANCO * 1000</t>
  </si>
  <si>
    <t>VINAGRE DEL FIRME TINTO  * 125</t>
  </si>
  <si>
    <t>VINAGRE DEL FIRME BLANCO * 125</t>
  </si>
  <si>
    <t>VINAGRE FIRME TINTO DOY PACK     * 1100</t>
  </si>
  <si>
    <t>VINAGRE FIRME BLANCO DOY PACK *1100</t>
  </si>
  <si>
    <t>VINAGRE SIBARITA TINTO X 500</t>
  </si>
  <si>
    <t>VINAGRE SIBARITA BLANCO  X 500</t>
  </si>
  <si>
    <t>VINAGRE VALLE  VERDE TINTO x 1000</t>
  </si>
  <si>
    <t>VINAGRE VALLE  VERDE BLANCO x 1000</t>
  </si>
  <si>
    <t>VINAGRE BUENAVENTURA TINTO x 1000</t>
  </si>
  <si>
    <t>VINAGRE BUENAVENTURA BLANCO x 1000</t>
  </si>
  <si>
    <t>VINAGRE VENTURO TINTO x 1000</t>
  </si>
  <si>
    <t>VINAGRE VENTURO BLANCO x 1000</t>
  </si>
  <si>
    <t>VINAGRE VENTURO TINTO x 600</t>
  </si>
  <si>
    <t>VINAGRE VENTURO BLANCO x 600</t>
  </si>
  <si>
    <t>VINAGRE VENTURO TINTO x 125</t>
  </si>
  <si>
    <t>VINAGRE VENTURO BLANCO x 125</t>
  </si>
  <si>
    <t>POMALCA RESERVA ESPECIAL * 750 x Unidad</t>
  </si>
  <si>
    <t>POMALCA  7  Anhos * 750 x Unidad</t>
  </si>
  <si>
    <t>POMALCA 3 Anhos SPECIAL BLACK *1000 x Unidad</t>
  </si>
  <si>
    <t>POMALCA 3 Anhos SPECIAL BLACK *1000 +2CH</t>
  </si>
  <si>
    <t>POMALCA 3 Anhos SPECIAL BLACK *1000 +6CH</t>
  </si>
  <si>
    <t>POMALCA 3 Anhos SPECIAL BLACK *1000 +12V +2CH</t>
  </si>
  <si>
    <t>POMALCA 3 Anhos SPECIAL BLACK *500 x Unidad</t>
  </si>
  <si>
    <t>POMALCA 3 Anhos SPECIAL BLACK *500 +2CH</t>
  </si>
  <si>
    <t>POMALCA 3 Anhos SPECIAL BLACK *500 +6CH</t>
  </si>
  <si>
    <t>POMALCA 3 Anhos SPECIAL BLACK *500 +12V +2CH</t>
  </si>
  <si>
    <t>PLATINUM *1000  x Unidad</t>
  </si>
  <si>
    <t>PLATINUM *1000 + 2CH</t>
  </si>
  <si>
    <t>PLATINUM *1000 + 6CH</t>
  </si>
  <si>
    <t>PLATINUM *1000 + 12V + 2CH</t>
  </si>
  <si>
    <t>PLATINUM *500 x Unidad</t>
  </si>
  <si>
    <t>PLATINUM *500 + 2CH</t>
  </si>
  <si>
    <t>PLATINUM *500 + 6CH</t>
  </si>
  <si>
    <t>PLATINUM *500 + 12V + 2CH</t>
  </si>
  <si>
    <t>POMALCA  RUBIO * 750 x Unidad</t>
  </si>
  <si>
    <t>POMALCA  LIMON * 750 x Unidad</t>
  </si>
  <si>
    <t>POMALCA  BLANCO * 750 x Unidad</t>
  </si>
  <si>
    <t>POMALCA  RUBIO * 250 x Unidad</t>
  </si>
  <si>
    <t>POMALCA  LIMON * 250 x Unidad</t>
  </si>
  <si>
    <t>POMALCA  BLANCO * 250 x Unidad</t>
  </si>
  <si>
    <t xml:space="preserve"> R.K.K. SELECTO  LIMON * 1000 x Unidad</t>
  </si>
  <si>
    <t xml:space="preserve"> R.K.K. SELECTO  RUBIO *  1000 x Unidad</t>
  </si>
  <si>
    <t xml:space="preserve"> R.K.K. SELECTO  DURAZNO * 1000 xUnidad</t>
  </si>
  <si>
    <t xml:space="preserve"> R.K.K. SELECTO  LIMON *  1000 + 4CH</t>
  </si>
  <si>
    <t xml:space="preserve"> R.K.K. SELECTO  RUBIO *   1000 + 4CH</t>
  </si>
  <si>
    <t xml:space="preserve"> R.K.K. SELECTO  DURAZNO *   1000 + 4CH</t>
  </si>
  <si>
    <t xml:space="preserve"> VODKA  3 XXX  LIMON* 1800 LT x Unidad</t>
  </si>
  <si>
    <t xml:space="preserve"> VODKA  3 XXX  MARACUYA * 1800 LT x Unidad</t>
  </si>
  <si>
    <t xml:space="preserve"> VODKA  3 XXX  DURAZNO  * 1800 LT x Unidad</t>
  </si>
  <si>
    <t xml:space="preserve"> VODKA  3 XXX  LIMON* 1800 LT + 4CH</t>
  </si>
  <si>
    <t xml:space="preserve"> VODKA  3 XXX  MARACUYA * 1800 LT + 4CH  </t>
  </si>
  <si>
    <t xml:space="preserve"> VODKA  3 XXX  DURAZNO  * 1800 LT + 4CH  </t>
  </si>
  <si>
    <t>KIEV *100 x Unidad</t>
  </si>
  <si>
    <t>KIEV *100 + 12V</t>
  </si>
  <si>
    <t>KIEV *100 + 12V + 4CH</t>
  </si>
  <si>
    <t>Det Lenght</t>
  </si>
  <si>
    <t>3x</t>
  </si>
  <si>
    <t>Codigo Concat</t>
  </si>
  <si>
    <t>Codigo de Barras</t>
  </si>
  <si>
    <t>true</t>
  </si>
  <si>
    <t>Comerciable (true/false)</t>
  </si>
  <si>
    <t>Cod UniMed</t>
  </si>
  <si>
    <t>Unidad de Medida</t>
  </si>
  <si>
    <t>Peso Neto</t>
  </si>
  <si>
    <t>Stock</t>
  </si>
  <si>
    <t>Stock min</t>
  </si>
  <si>
    <t>Stock max</t>
  </si>
  <si>
    <t>Observaciones</t>
  </si>
  <si>
    <t>Precio Venta</t>
  </si>
  <si>
    <t>Listas de Precios</t>
  </si>
  <si>
    <t>Simbolo</t>
  </si>
  <si>
    <t>Display</t>
  </si>
  <si>
    <t>Dplay</t>
  </si>
  <si>
    <t>Docena</t>
  </si>
  <si>
    <t>Doc</t>
  </si>
  <si>
    <t>Unidad</t>
  </si>
  <si>
    <t>Unid</t>
  </si>
  <si>
    <t>Media Docena</t>
  </si>
  <si>
    <t>MD</t>
  </si>
  <si>
    <t>Kilogramos</t>
  </si>
  <si>
    <t>Litros</t>
  </si>
  <si>
    <t>Metros</t>
  </si>
  <si>
    <t>Cajas</t>
  </si>
  <si>
    <t>Bolsas</t>
  </si>
  <si>
    <t>Kg</t>
  </si>
  <si>
    <t>m</t>
  </si>
  <si>
    <t>Box</t>
  </si>
  <si>
    <t>Bol</t>
  </si>
  <si>
    <t>l</t>
  </si>
  <si>
    <t>Script Producto</t>
  </si>
  <si>
    <t>Script lista 1</t>
  </si>
  <si>
    <t>Script lista 2</t>
  </si>
  <si>
    <t>Script lista 3</t>
  </si>
  <si>
    <t>Script lista 4</t>
  </si>
  <si>
    <t>Script lista 5</t>
  </si>
  <si>
    <t>Script lista 6</t>
  </si>
  <si>
    <t>*No modificar los campos con cabecera Script</t>
  </si>
  <si>
    <t>*Solo escribir en los tablas con margenes</t>
  </si>
  <si>
    <t>1999-12-30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</si>
</sst>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0" fillId="0" borderId="0" xfId="0" applyBorder="1"/>
    <xf numFmtId="49" fontId="0" fillId="0" borderId="0" xfId="0" applyNumberFormat="1"/>
    <xf numFmtId="0" fontId="0" fillId="0" borderId="2" xfId="0" applyBorder="1"/>
    <xf numFmtId="0" fontId="0" fillId="0" borderId="0" xfId="0" applyNumberFormat="1"/>
    <xf numFmtId="0" fontId="0" fillId="0" borderId="1" xfId="0" applyBorder="1"/>
    <xf numFmtId="49" fontId="1" fillId="2" borderId="1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Fill="1" applyBorder="1"/>
    <xf numFmtId="0" fontId="2" fillId="2" borderId="0" xfId="0" applyFont="1" applyFill="1"/>
    <xf numFmtId="0" fontId="2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1" fillId="2" borderId="1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F1" workbookViewId="0">
      <selection activeCell="F28" sqref="F28"/>
    </sheetView>
  </sheetViews>
  <sheetFormatPr baseColWidth="10" defaultRowHeight="15" x14ac:dyDescent="0.25"/>
  <cols>
    <col min="1" max="1" width="37.85546875" bestFit="1" customWidth="1"/>
    <col min="2" max="2" width="45.42578125" bestFit="1" customWidth="1"/>
    <col min="3" max="3" width="3" bestFit="1" customWidth="1"/>
    <col min="6" max="6" width="198" bestFit="1" customWidth="1"/>
  </cols>
  <sheetData>
    <row r="1" spans="1:6" x14ac:dyDescent="0.25">
      <c r="A1" s="3" t="s">
        <v>3221</v>
      </c>
      <c r="B1" s="25" t="s">
        <v>3222</v>
      </c>
      <c r="E1" s="30" t="s">
        <v>57</v>
      </c>
      <c r="F1" s="18" t="str">
        <f>"('01','"&amp;B1&amp;"','"&amp;B2&amp;"','"&amp;B3&amp;"','"&amp;B4&amp;"','"&amp;B3&amp;"','"&amp;B5&amp;"','"&amp;B6&amp;"','"&amp;B7&amp;"','"&amp;B8&amp;"','"&amp;B9&amp;"','"&amp;B10&amp;"','"&amp;B11&amp;"','"&amp;B12&amp;"','"&amp;B13&amp;"','"&amp;B14&amp;"',false);"</f>
        <v>('01','Comercial Marcar SAC','Distribuidora de Productos Sibarita','Alto Libertad Av. Alfonso Ugarte # 800','-','Alto Libertad Av. Alfonso Ugarte # 800','-','distribuidora_email@gmail.com','18','3.14','3.15','20601458854','1','23','23','10',false);</v>
      </c>
    </row>
    <row r="2" spans="1:6" x14ac:dyDescent="0.25">
      <c r="A2" s="3" t="s">
        <v>65</v>
      </c>
      <c r="B2" s="25" t="s">
        <v>3223</v>
      </c>
    </row>
    <row r="3" spans="1:6" x14ac:dyDescent="0.25">
      <c r="A3" s="3" t="s">
        <v>66</v>
      </c>
      <c r="B3" s="25" t="s">
        <v>3225</v>
      </c>
      <c r="C3" s="25">
        <f>LEN(B3)</f>
        <v>38</v>
      </c>
    </row>
    <row r="4" spans="1:6" x14ac:dyDescent="0.25">
      <c r="A4" s="3" t="s">
        <v>3224</v>
      </c>
      <c r="B4" s="25" t="s">
        <v>15</v>
      </c>
    </row>
    <row r="5" spans="1:6" x14ac:dyDescent="0.25">
      <c r="A5" s="3" t="s">
        <v>3226</v>
      </c>
      <c r="B5" s="25" t="s">
        <v>15</v>
      </c>
    </row>
    <row r="6" spans="1:6" x14ac:dyDescent="0.25">
      <c r="A6" s="3" t="s">
        <v>69</v>
      </c>
      <c r="B6" s="25" t="s">
        <v>3227</v>
      </c>
    </row>
    <row r="7" spans="1:6" x14ac:dyDescent="0.25">
      <c r="A7" s="3" t="s">
        <v>3228</v>
      </c>
      <c r="B7" s="25">
        <v>18</v>
      </c>
    </row>
    <row r="8" spans="1:6" x14ac:dyDescent="0.25">
      <c r="A8" s="3" t="s">
        <v>3229</v>
      </c>
      <c r="B8" s="25">
        <v>3.14</v>
      </c>
    </row>
    <row r="9" spans="1:6" x14ac:dyDescent="0.25">
      <c r="A9" s="3" t="s">
        <v>3230</v>
      </c>
      <c r="B9" s="25">
        <v>3.15</v>
      </c>
    </row>
    <row r="10" spans="1:6" x14ac:dyDescent="0.25">
      <c r="A10" s="3" t="s">
        <v>70</v>
      </c>
      <c r="B10" s="25">
        <v>20601458854</v>
      </c>
    </row>
    <row r="11" spans="1:6" x14ac:dyDescent="0.25">
      <c r="A11" s="3" t="s">
        <v>3231</v>
      </c>
      <c r="B11" s="25">
        <v>1</v>
      </c>
    </row>
    <row r="12" spans="1:6" x14ac:dyDescent="0.25">
      <c r="A12" s="3" t="s">
        <v>3234</v>
      </c>
      <c r="B12" s="25">
        <v>23</v>
      </c>
    </row>
    <row r="13" spans="1:6" x14ac:dyDescent="0.25">
      <c r="A13" s="3" t="s">
        <v>3232</v>
      </c>
      <c r="B13" s="29">
        <v>23</v>
      </c>
    </row>
    <row r="14" spans="1:6" x14ac:dyDescent="0.25">
      <c r="A14" s="3" t="s">
        <v>3233</v>
      </c>
      <c r="B14" s="25">
        <v>10</v>
      </c>
    </row>
    <row r="17" spans="1:1" x14ac:dyDescent="0.25">
      <c r="A17" s="31" t="s">
        <v>3235</v>
      </c>
    </row>
    <row r="18" spans="1:1" x14ac:dyDescent="0.25">
      <c r="A18" s="41" t="s">
        <v>3517</v>
      </c>
    </row>
    <row r="19" spans="1:1" x14ac:dyDescent="0.25">
      <c r="A19" s="41" t="s">
        <v>3518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I1" workbookViewId="0">
      <selection activeCell="M6" sqref="M6"/>
    </sheetView>
  </sheetViews>
  <sheetFormatPr baseColWidth="10" defaultRowHeight="15" x14ac:dyDescent="0.25"/>
  <cols>
    <col min="2" max="2" width="11.42578125" style="24"/>
    <col min="3" max="3" width="13.7109375" bestFit="1" customWidth="1"/>
    <col min="4" max="4" width="18.5703125" customWidth="1"/>
    <col min="5" max="5" width="18.28515625" customWidth="1"/>
    <col min="6" max="6" width="18.7109375" style="8" customWidth="1"/>
    <col min="10" max="10" width="11.5703125" customWidth="1"/>
    <col min="11" max="11" width="12.28515625" style="1" bestFit="1" customWidth="1"/>
    <col min="12" max="12" width="14.7109375" bestFit="1" customWidth="1"/>
    <col min="13" max="13" width="17" style="19" bestFit="1" customWidth="1"/>
    <col min="14" max="14" width="10.5703125" style="8" bestFit="1" customWidth="1"/>
    <col min="16" max="16" width="11.42578125" style="8"/>
    <col min="17" max="17" width="14.28515625" customWidth="1"/>
    <col min="18" max="18" width="13.85546875" style="8" customWidth="1"/>
    <col min="19" max="19" width="20.7109375" bestFit="1" customWidth="1"/>
    <col min="20" max="20" width="11.140625" style="8" customWidth="1"/>
    <col min="21" max="21" width="17.140625" bestFit="1" customWidth="1"/>
    <col min="22" max="22" width="22" customWidth="1"/>
    <col min="23" max="23" width="67" style="8" bestFit="1" customWidth="1"/>
    <col min="24" max="24" width="137.5703125" bestFit="1" customWidth="1"/>
    <col min="25" max="26" width="26.85546875" bestFit="1" customWidth="1"/>
  </cols>
  <sheetData>
    <row r="1" spans="1:25" x14ac:dyDescent="0.25">
      <c r="A1" s="3" t="s">
        <v>0</v>
      </c>
      <c r="B1" s="3" t="s">
        <v>3220</v>
      </c>
      <c r="C1" s="3" t="s">
        <v>1</v>
      </c>
      <c r="D1" s="3" t="s">
        <v>2</v>
      </c>
      <c r="E1" s="3" t="s">
        <v>3</v>
      </c>
      <c r="F1" s="3" t="s">
        <v>50</v>
      </c>
      <c r="G1" s="3" t="s">
        <v>4</v>
      </c>
      <c r="H1" s="3" t="s">
        <v>5</v>
      </c>
      <c r="I1" s="3" t="s">
        <v>24</v>
      </c>
      <c r="J1" s="3" t="s">
        <v>6</v>
      </c>
      <c r="K1" s="3" t="s">
        <v>31</v>
      </c>
      <c r="L1" s="3" t="s">
        <v>7</v>
      </c>
      <c r="M1" s="48" t="s">
        <v>8</v>
      </c>
      <c r="N1" s="3" t="s">
        <v>41</v>
      </c>
      <c r="O1" s="3" t="s">
        <v>9</v>
      </c>
      <c r="P1" s="3" t="s">
        <v>42</v>
      </c>
      <c r="Q1" s="3" t="s">
        <v>10</v>
      </c>
      <c r="R1" s="3" t="s">
        <v>48</v>
      </c>
      <c r="S1" s="3" t="s">
        <v>11</v>
      </c>
      <c r="T1" s="3" t="s">
        <v>49</v>
      </c>
      <c r="U1" s="3" t="s">
        <v>12</v>
      </c>
      <c r="W1" s="17" t="s">
        <v>58</v>
      </c>
      <c r="X1" s="17" t="s">
        <v>3216</v>
      </c>
      <c r="Y1" s="17" t="s">
        <v>3217</v>
      </c>
    </row>
    <row r="2" spans="1:25" x14ac:dyDescent="0.25">
      <c r="A2" s="2" t="s">
        <v>13</v>
      </c>
      <c r="B2" s="28">
        <f>COUNTIF($A$2:$A$51,A2)</f>
        <v>1</v>
      </c>
      <c r="C2" s="2" t="s">
        <v>14</v>
      </c>
      <c r="D2" s="2" t="s">
        <v>15</v>
      </c>
      <c r="E2" s="2" t="s">
        <v>15</v>
      </c>
      <c r="F2" s="15" t="s">
        <v>51</v>
      </c>
      <c r="G2" s="2" t="s">
        <v>16</v>
      </c>
      <c r="H2" s="2" t="s">
        <v>16</v>
      </c>
      <c r="I2" s="4">
        <f>IFERROR(INDEX(DATOS_GENERALES!$A$3:$A$12,MATCH($J2,DATOS_GENERALES!$B$3:$B$12,0),1),"###")</f>
        <v>1</v>
      </c>
      <c r="J2" s="2" t="s">
        <v>18</v>
      </c>
      <c r="K2" s="4">
        <f>IFERROR(INDEX(DATOS_GENERALES!$F$3:$F$7,MATCH($L2,DATOS_GENERALES!$G$3:$G$7,0),1),"###")</f>
        <v>1</v>
      </c>
      <c r="L2" s="2" t="s">
        <v>14</v>
      </c>
      <c r="M2" s="15" t="s">
        <v>3519</v>
      </c>
      <c r="N2" s="4">
        <f>IFERROR(INDEX(DATOS_GENERALES!$I$3:$I$7,MATCH($O2,DATOS_GENERALES!$J$3:$J$7,0),1),"###")</f>
        <v>1</v>
      </c>
      <c r="O2" s="2" t="s">
        <v>36</v>
      </c>
      <c r="P2" s="4" t="str">
        <f>IFERROR(INDEX(DATOS_GENERALES!$F$11:$F$13,MATCH($Q2,DATOS_GENERALES!$G$11:$G$13,0),1),"###")</f>
        <v>N</v>
      </c>
      <c r="Q2" s="2" t="s">
        <v>40</v>
      </c>
      <c r="R2" s="4">
        <f>IFERROR(INDEX(DATOS_GENERALES!$L$3:$L$12,MATCH($S2,DATOS_GENERALES!$M$3:$M$12,0),1),"###")</f>
        <v>1</v>
      </c>
      <c r="S2" s="2" t="s">
        <v>54</v>
      </c>
      <c r="T2" s="4">
        <f>IFERROR(INDEX(DATOS_GENERALES!$P$3:$P$12,MATCH($U2,DATOS_GENERALES!$Q$3:$Q$12,0),1),"###")</f>
        <v>1</v>
      </c>
      <c r="U2" s="2" t="s">
        <v>55</v>
      </c>
      <c r="W2" s="8" t="s">
        <v>60</v>
      </c>
      <c r="X2" t="str">
        <f>"('"&amp;A2&amp;"', '"&amp;C2&amp;"', '"&amp;D2&amp;"', '"&amp;E2&amp;"', '"&amp;G2&amp;"', '"&amp;W2&amp;"', '"&amp;I2&amp;"', '"&amp;K2&amp;"', '1','"&amp;M2&amp;"', '"&amp;N2&amp;"', '"&amp;P2&amp;"', '"&amp;R2&amp;"', '"&amp;T2&amp;"', 'A'),"</f>
        <v>('01-0001', 'Administrador', '-', '-', 'admin', '8c6976e5b5410415bde908bd4dee15dfb167a9c873fc4bb8a81f6f2ab448a918', '1', '1', '1','1999-12-30', '1', 'N', '1', '1', 'A'),</v>
      </c>
      <c r="Y2" s="24" t="str">
        <f>"('"&amp;A2&amp;"', '"&amp;1&amp;"', '"&amp;F2&amp;"', 'A'),"</f>
        <v>('01-0001', '1', '00000001', 'A'),</v>
      </c>
    </row>
    <row r="3" spans="1:25" x14ac:dyDescent="0.25">
      <c r="A3" s="2" t="s">
        <v>28</v>
      </c>
      <c r="B3" s="28">
        <f t="shared" ref="B3:B51" si="0">COUNTIF($A$2:$A$51,A3)</f>
        <v>1</v>
      </c>
      <c r="C3" s="2" t="s">
        <v>29</v>
      </c>
      <c r="D3" s="2" t="s">
        <v>15</v>
      </c>
      <c r="E3" s="2" t="s">
        <v>15</v>
      </c>
      <c r="F3" s="15" t="s">
        <v>52</v>
      </c>
      <c r="G3" s="2" t="s">
        <v>30</v>
      </c>
      <c r="H3" s="2" t="s">
        <v>30</v>
      </c>
      <c r="I3" s="4">
        <f>IFERROR(INDEX(DATOS_GENERALES!$A$3:$A$12,MATCH($J3,DATOS_GENERALES!$B$3:$B$12,0),1),"###")</f>
        <v>1</v>
      </c>
      <c r="J3" s="2" t="s">
        <v>18</v>
      </c>
      <c r="K3" s="4">
        <f>IFERROR(INDEX(DATOS_GENERALES!$F$3:$F$7,MATCH($L3,DATOS_GENERALES!$G$3:$G$7,0),1),"###")</f>
        <v>2</v>
      </c>
      <c r="L3" s="2" t="s">
        <v>29</v>
      </c>
      <c r="M3" s="15" t="s">
        <v>3519</v>
      </c>
      <c r="N3" s="4">
        <f>IFERROR(INDEX(DATOS_GENERALES!$I$3:$I$7,MATCH($O3,DATOS_GENERALES!$J$3:$J$7,0),1),"###")</f>
        <v>1</v>
      </c>
      <c r="O3" s="9" t="s">
        <v>36</v>
      </c>
      <c r="P3" s="4" t="str">
        <f>IFERROR(INDEX(DATOS_GENERALES!$F$11:$F$13,MATCH($Q3,DATOS_GENERALES!$G$11:$G$13,0),1),"###")</f>
        <v>N</v>
      </c>
      <c r="Q3" s="9" t="s">
        <v>40</v>
      </c>
      <c r="R3" s="4">
        <f>IFERROR(INDEX(DATOS_GENERALES!$L$3:$L$12,MATCH($S3,DATOS_GENERALES!$M$3:$M$12,0),1),"###")</f>
        <v>2</v>
      </c>
      <c r="S3" s="2" t="s">
        <v>18</v>
      </c>
      <c r="T3" s="4">
        <f>IFERROR(INDEX(DATOS_GENERALES!$P$3:$P$12,MATCH($U3,DATOS_GENERALES!$Q$3:$Q$12,0),1),"###")</f>
        <v>2</v>
      </c>
      <c r="U3" s="2" t="s">
        <v>56</v>
      </c>
      <c r="W3" s="8" t="s">
        <v>59</v>
      </c>
      <c r="X3" s="8" t="str">
        <f>"('"&amp;A3&amp;"', '"&amp;C3&amp;"', '"&amp;D3&amp;"', '"&amp;E3&amp;"', '"&amp;G3&amp;"', '"&amp;W3&amp;"', '"&amp;I3&amp;"', '"&amp;K3&amp;"', '1','"&amp;M3&amp;"', '"&amp;N3&amp;"', '"&amp;P3&amp;"', '"&amp;R3&amp;"', '"&amp;T3&amp;"', 'A'),"</f>
        <v>('01-0002', 'Vendedor', '-', '-', 'vendedor', 'e8827f3c0bcc90509b7d6841d446b163a671cac807a5f1bf41218667546ce80b', '1', '2', '1','1999-12-30', '1', 'N', '2', '2', 'A'),</v>
      </c>
      <c r="Y3" s="24" t="str">
        <f>"('"&amp;A3&amp;"', '"&amp;1&amp;"', '"&amp;F3&amp;"', 'A'),"</f>
        <v>('01-0002', '1', '00000002', 'A'),</v>
      </c>
    </row>
    <row r="4" spans="1:25" x14ac:dyDescent="0.25">
      <c r="A4" s="2"/>
      <c r="B4" s="28">
        <f t="shared" si="0"/>
        <v>0</v>
      </c>
      <c r="C4" s="2"/>
      <c r="D4" s="2"/>
      <c r="E4" s="2"/>
      <c r="F4" s="15"/>
      <c r="G4" s="2"/>
      <c r="H4" s="2"/>
      <c r="I4" s="4" t="str">
        <f>IFERROR(INDEX(DATOS_GENERALES!$A$3:$A$12,MATCH($J4,DATOS_GENERALES!$B$3:$B$12,0),1),"###")</f>
        <v>###</v>
      </c>
      <c r="J4" s="2"/>
      <c r="K4" s="4" t="str">
        <f>IFERROR(INDEX(DATOS_GENERALES!$F$3:$F$7,MATCH($L4,DATOS_GENERALES!$G$3:$G$7,0),1),"###")</f>
        <v>###</v>
      </c>
      <c r="L4" s="2"/>
      <c r="M4" s="15"/>
      <c r="N4" s="4" t="str">
        <f>IFERROR(INDEX(DATOS_GENERALES!$I$3:$I$7,MATCH($O4,DATOS_GENERALES!$J$3:$J$7,0),1),"###")</f>
        <v>###</v>
      </c>
      <c r="O4" s="2"/>
      <c r="P4" s="4" t="str">
        <f>IFERROR(INDEX(DATOS_GENERALES!$F$11:$F$13,MATCH($Q4,DATOS_GENERALES!$G$11:$G$13,0),1),"###")</f>
        <v>###</v>
      </c>
      <c r="Q4" s="2"/>
      <c r="R4" s="4" t="str">
        <f>IFERROR(INDEX(DATOS_GENERALES!$L$3:$L$12,MATCH($S4,DATOS_GENERALES!$M$3:$M$12,0),1),"###")</f>
        <v>###</v>
      </c>
      <c r="S4" s="2"/>
      <c r="T4" s="4" t="str">
        <f>IFERROR(INDEX(DATOS_GENERALES!$P$3:$P$12,MATCH($U4,DATOS_GENERALES!$Q$3:$Q$12,0),1),"###")</f>
        <v>###</v>
      </c>
      <c r="U4" s="2"/>
    </row>
    <row r="5" spans="1:25" x14ac:dyDescent="0.25">
      <c r="A5" s="2"/>
      <c r="B5" s="28">
        <f t="shared" si="0"/>
        <v>0</v>
      </c>
      <c r="C5" s="2"/>
      <c r="D5" s="2"/>
      <c r="E5" s="2"/>
      <c r="F5" s="15"/>
      <c r="G5" s="2"/>
      <c r="H5" s="2"/>
      <c r="I5" s="4" t="str">
        <f>IFERROR(INDEX(DATOS_GENERALES!$A$3:$A$12,MATCH($J5,DATOS_GENERALES!$B$3:$B$12,0),1),"###")</f>
        <v>###</v>
      </c>
      <c r="J5" s="2"/>
      <c r="K5" s="4" t="str">
        <f>IFERROR(INDEX(DATOS_GENERALES!$F$3:$F$7,MATCH($L5,DATOS_GENERALES!$G$3:$G$7,0),1),"###")</f>
        <v>###</v>
      </c>
      <c r="L5" s="2"/>
      <c r="M5" s="15"/>
      <c r="N5" s="4" t="str">
        <f>IFERROR(INDEX(DATOS_GENERALES!$I$3:$I$7,MATCH($O5,DATOS_GENERALES!$J$3:$J$7,0),1),"###")</f>
        <v>###</v>
      </c>
      <c r="O5" s="2"/>
      <c r="P5" s="4" t="str">
        <f>IFERROR(INDEX(DATOS_GENERALES!$F$11:$F$13,MATCH($Q5,DATOS_GENERALES!$G$11:$G$13,0),1),"###")</f>
        <v>###</v>
      </c>
      <c r="Q5" s="2"/>
      <c r="R5" s="4" t="str">
        <f>IFERROR(INDEX(DATOS_GENERALES!$L$3:$L$12,MATCH($S5,DATOS_GENERALES!$M$3:$M$12,0),1),"###")</f>
        <v>###</v>
      </c>
      <c r="S5" s="2"/>
      <c r="T5" s="4" t="str">
        <f>IFERROR(INDEX(DATOS_GENERALES!$P$3:$P$12,MATCH($U5,DATOS_GENERALES!$Q$3:$Q$12,0),1),"###")</f>
        <v>###</v>
      </c>
      <c r="U5" s="2"/>
    </row>
    <row r="6" spans="1:25" x14ac:dyDescent="0.25">
      <c r="A6" s="2"/>
      <c r="B6" s="28">
        <f t="shared" si="0"/>
        <v>0</v>
      </c>
      <c r="C6" s="2"/>
      <c r="D6" s="2"/>
      <c r="E6" s="2"/>
      <c r="F6" s="15"/>
      <c r="G6" s="2"/>
      <c r="H6" s="2"/>
      <c r="I6" s="4" t="str">
        <f>IFERROR(INDEX(DATOS_GENERALES!$A$3:$A$12,MATCH($J6,DATOS_GENERALES!$B$3:$B$12,0),1),"###")</f>
        <v>###</v>
      </c>
      <c r="J6" s="2"/>
      <c r="K6" s="4" t="str">
        <f>IFERROR(INDEX(DATOS_GENERALES!$F$3:$F$7,MATCH($L6,DATOS_GENERALES!$G$3:$G$7,0),1),"###")</f>
        <v>###</v>
      </c>
      <c r="L6" s="2"/>
      <c r="M6" s="15"/>
      <c r="N6" s="4" t="str">
        <f>IFERROR(INDEX(DATOS_GENERALES!$I$3:$I$7,MATCH($O6,DATOS_GENERALES!$J$3:$J$7,0),1),"###")</f>
        <v>###</v>
      </c>
      <c r="O6" s="2"/>
      <c r="P6" s="4" t="str">
        <f>IFERROR(INDEX(DATOS_GENERALES!$F$11:$F$13,MATCH($Q6,DATOS_GENERALES!$G$11:$G$13,0),1),"###")</f>
        <v>###</v>
      </c>
      <c r="Q6" s="2"/>
      <c r="R6" s="4" t="str">
        <f>IFERROR(INDEX(DATOS_GENERALES!$L$3:$L$12,MATCH($S6,DATOS_GENERALES!$M$3:$M$12,0),1),"###")</f>
        <v>###</v>
      </c>
      <c r="S6" s="2"/>
      <c r="T6" s="4" t="str">
        <f>IFERROR(INDEX(DATOS_GENERALES!$P$3:$P$12,MATCH($U6,DATOS_GENERALES!$Q$3:$Q$12,0),1),"###")</f>
        <v>###</v>
      </c>
      <c r="U6" s="2"/>
    </row>
    <row r="7" spans="1:25" x14ac:dyDescent="0.25">
      <c r="A7" s="2"/>
      <c r="B7" s="28">
        <f t="shared" si="0"/>
        <v>0</v>
      </c>
      <c r="C7" s="2"/>
      <c r="D7" s="2"/>
      <c r="E7" s="2"/>
      <c r="F7" s="15"/>
      <c r="G7" s="2"/>
      <c r="H7" s="2"/>
      <c r="I7" s="4" t="str">
        <f>IFERROR(INDEX(DATOS_GENERALES!$A$3:$A$12,MATCH($J7,DATOS_GENERALES!$B$3:$B$12,0),1),"###")</f>
        <v>###</v>
      </c>
      <c r="J7" s="2"/>
      <c r="K7" s="4" t="str">
        <f>IFERROR(INDEX(DATOS_GENERALES!$F$3:$F$7,MATCH($L7,DATOS_GENERALES!$G$3:$G$7,0),1),"###")</f>
        <v>###</v>
      </c>
      <c r="L7" s="2"/>
      <c r="M7" s="15"/>
      <c r="N7" s="4" t="str">
        <f>IFERROR(INDEX(DATOS_GENERALES!$I$3:$I$7,MATCH($O7,DATOS_GENERALES!$J$3:$J$7,0),1),"###")</f>
        <v>###</v>
      </c>
      <c r="O7" s="2"/>
      <c r="P7" s="4" t="str">
        <f>IFERROR(INDEX(DATOS_GENERALES!$F$11:$F$13,MATCH($Q7,DATOS_GENERALES!$G$11:$G$13,0),1),"###")</f>
        <v>###</v>
      </c>
      <c r="Q7" s="2"/>
      <c r="R7" s="4" t="str">
        <f>IFERROR(INDEX(DATOS_GENERALES!$L$3:$L$12,MATCH($S7,DATOS_GENERALES!$M$3:$M$12,0),1),"###")</f>
        <v>###</v>
      </c>
      <c r="S7" s="2"/>
      <c r="T7" s="4" t="str">
        <f>IFERROR(INDEX(DATOS_GENERALES!$P$3:$P$12,MATCH($U7,DATOS_GENERALES!$Q$3:$Q$12,0),1),"###")</f>
        <v>###</v>
      </c>
      <c r="U7" s="2"/>
    </row>
    <row r="8" spans="1:25" x14ac:dyDescent="0.25">
      <c r="A8" s="2"/>
      <c r="B8" s="28">
        <f t="shared" si="0"/>
        <v>0</v>
      </c>
      <c r="C8" s="2"/>
      <c r="D8" s="2"/>
      <c r="E8" s="2"/>
      <c r="F8" s="15"/>
      <c r="G8" s="2"/>
      <c r="H8" s="2"/>
      <c r="I8" s="4" t="str">
        <f>IFERROR(INDEX(DATOS_GENERALES!$A$3:$A$12,MATCH($J8,DATOS_GENERALES!$B$3:$B$12,0),1),"###")</f>
        <v>###</v>
      </c>
      <c r="J8" s="2"/>
      <c r="K8" s="4" t="str">
        <f>IFERROR(INDEX(DATOS_GENERALES!$F$3:$F$7,MATCH($L8,DATOS_GENERALES!$G$3:$G$7,0),1),"###")</f>
        <v>###</v>
      </c>
      <c r="L8" s="2"/>
      <c r="M8" s="15"/>
      <c r="N8" s="4" t="str">
        <f>IFERROR(INDEX(DATOS_GENERALES!$I$3:$I$7,MATCH($O8,DATOS_GENERALES!$J$3:$J$7,0),1),"###")</f>
        <v>###</v>
      </c>
      <c r="O8" s="2"/>
      <c r="P8" s="4" t="str">
        <f>IFERROR(INDEX(DATOS_GENERALES!$F$11:$F$13,MATCH($Q8,DATOS_GENERALES!$G$11:$G$13,0),1),"###")</f>
        <v>###</v>
      </c>
      <c r="Q8" s="2"/>
      <c r="R8" s="4" t="str">
        <f>IFERROR(INDEX(DATOS_GENERALES!$L$3:$L$12,MATCH($S8,DATOS_GENERALES!$M$3:$M$12,0),1),"###")</f>
        <v>###</v>
      </c>
      <c r="S8" s="2"/>
      <c r="T8" s="4" t="str">
        <f>IFERROR(INDEX(DATOS_GENERALES!$P$3:$P$12,MATCH($U8,DATOS_GENERALES!$Q$3:$Q$12,0),1),"###")</f>
        <v>###</v>
      </c>
      <c r="U8" s="2"/>
    </row>
    <row r="9" spans="1:25" x14ac:dyDescent="0.25">
      <c r="A9" s="2"/>
      <c r="B9" s="28">
        <f t="shared" si="0"/>
        <v>0</v>
      </c>
      <c r="C9" s="2"/>
      <c r="D9" s="2"/>
      <c r="E9" s="2"/>
      <c r="F9" s="15"/>
      <c r="G9" s="2"/>
      <c r="H9" s="2"/>
      <c r="I9" s="4" t="str">
        <f>IFERROR(INDEX(DATOS_GENERALES!$A$3:$A$12,MATCH($J9,DATOS_GENERALES!$B$3:$B$12,0),1),"###")</f>
        <v>###</v>
      </c>
      <c r="J9" s="2"/>
      <c r="K9" s="4" t="str">
        <f>IFERROR(INDEX(DATOS_GENERALES!$F$3:$F$7,MATCH($L9,DATOS_GENERALES!$G$3:$G$7,0),1),"###")</f>
        <v>###</v>
      </c>
      <c r="L9" s="2"/>
      <c r="M9" s="15"/>
      <c r="N9" s="4" t="str">
        <f>IFERROR(INDEX(DATOS_GENERALES!$I$3:$I$7,MATCH($O9,DATOS_GENERALES!$J$3:$J$7,0),1),"###")</f>
        <v>###</v>
      </c>
      <c r="O9" s="2"/>
      <c r="P9" s="4" t="str">
        <f>IFERROR(INDEX(DATOS_GENERALES!$F$11:$F$13,MATCH($Q9,DATOS_GENERALES!$G$11:$G$13,0),1),"###")</f>
        <v>###</v>
      </c>
      <c r="Q9" s="2"/>
      <c r="R9" s="4" t="str">
        <f>IFERROR(INDEX(DATOS_GENERALES!$L$3:$L$12,MATCH($S9,DATOS_GENERALES!$M$3:$M$12,0),1),"###")</f>
        <v>###</v>
      </c>
      <c r="S9" s="2"/>
      <c r="T9" s="4" t="str">
        <f>IFERROR(INDEX(DATOS_GENERALES!$P$3:$P$12,MATCH($U9,DATOS_GENERALES!$Q$3:$Q$12,0),1),"###")</f>
        <v>###</v>
      </c>
      <c r="U9" s="2"/>
    </row>
    <row r="10" spans="1:25" x14ac:dyDescent="0.25">
      <c r="A10" s="2"/>
      <c r="B10" s="28">
        <f t="shared" si="0"/>
        <v>0</v>
      </c>
      <c r="C10" s="2"/>
      <c r="D10" s="2"/>
      <c r="E10" s="2"/>
      <c r="F10" s="15"/>
      <c r="G10" s="2"/>
      <c r="H10" s="2"/>
      <c r="I10" s="4" t="str">
        <f>IFERROR(INDEX(DATOS_GENERALES!$A$3:$A$12,MATCH($J10,DATOS_GENERALES!$B$3:$B$12,0),1),"###")</f>
        <v>###</v>
      </c>
      <c r="J10" s="2"/>
      <c r="K10" s="4" t="str">
        <f>IFERROR(INDEX(DATOS_GENERALES!$F$3:$F$7,MATCH($L10,DATOS_GENERALES!$G$3:$G$7,0),1),"###")</f>
        <v>###</v>
      </c>
      <c r="L10" s="2"/>
      <c r="M10" s="15"/>
      <c r="N10" s="4" t="str">
        <f>IFERROR(INDEX(DATOS_GENERALES!$I$3:$I$7,MATCH($O10,DATOS_GENERALES!$J$3:$J$7,0),1),"###")</f>
        <v>###</v>
      </c>
      <c r="O10" s="2"/>
      <c r="P10" s="4" t="str">
        <f>IFERROR(INDEX(DATOS_GENERALES!$F$11:$F$13,MATCH($Q10,DATOS_GENERALES!$G$11:$G$13,0),1),"###")</f>
        <v>###</v>
      </c>
      <c r="Q10" s="2"/>
      <c r="R10" s="4" t="str">
        <f>IFERROR(INDEX(DATOS_GENERALES!$L$3:$L$12,MATCH($S10,DATOS_GENERALES!$M$3:$M$12,0),1),"###")</f>
        <v>###</v>
      </c>
      <c r="S10" s="2"/>
      <c r="T10" s="4" t="str">
        <f>IFERROR(INDEX(DATOS_GENERALES!$P$3:$P$12,MATCH($U10,DATOS_GENERALES!$Q$3:$Q$12,0),1),"###")</f>
        <v>###</v>
      </c>
      <c r="U10" s="2"/>
    </row>
    <row r="11" spans="1:25" x14ac:dyDescent="0.25">
      <c r="A11" s="2"/>
      <c r="B11" s="28">
        <f t="shared" si="0"/>
        <v>0</v>
      </c>
      <c r="C11" s="2"/>
      <c r="D11" s="2"/>
      <c r="E11" s="2"/>
      <c r="F11" s="15"/>
      <c r="G11" s="2"/>
      <c r="H11" s="2"/>
      <c r="I11" s="4" t="str">
        <f>IFERROR(INDEX(DATOS_GENERALES!$A$3:$A$12,MATCH($J11,DATOS_GENERALES!$B$3:$B$12,0),1),"###")</f>
        <v>###</v>
      </c>
      <c r="J11" s="2"/>
      <c r="K11" s="4" t="str">
        <f>IFERROR(INDEX(DATOS_GENERALES!$F$3:$F$7,MATCH($L11,DATOS_GENERALES!$G$3:$G$7,0),1),"###")</f>
        <v>###</v>
      </c>
      <c r="L11" s="2"/>
      <c r="M11" s="15"/>
      <c r="N11" s="4" t="str">
        <f>IFERROR(INDEX(DATOS_GENERALES!$I$3:$I$7,MATCH($O11,DATOS_GENERALES!$J$3:$J$7,0),1),"###")</f>
        <v>###</v>
      </c>
      <c r="O11" s="2"/>
      <c r="P11" s="4" t="str">
        <f>IFERROR(INDEX(DATOS_GENERALES!$F$11:$F$13,MATCH($Q11,DATOS_GENERALES!$G$11:$G$13,0),1),"###")</f>
        <v>###</v>
      </c>
      <c r="Q11" s="2"/>
      <c r="R11" s="4" t="str">
        <f>IFERROR(INDEX(DATOS_GENERALES!$L$3:$L$12,MATCH($S11,DATOS_GENERALES!$M$3:$M$12,0),1),"###")</f>
        <v>###</v>
      </c>
      <c r="S11" s="2"/>
      <c r="T11" s="4" t="str">
        <f>IFERROR(INDEX(DATOS_GENERALES!$P$3:$P$12,MATCH($U11,DATOS_GENERALES!$Q$3:$Q$12,0),1),"###")</f>
        <v>###</v>
      </c>
      <c r="U11" s="2"/>
    </row>
    <row r="12" spans="1:25" x14ac:dyDescent="0.25">
      <c r="A12" s="2"/>
      <c r="B12" s="28">
        <f t="shared" si="0"/>
        <v>0</v>
      </c>
      <c r="C12" s="2"/>
      <c r="D12" s="2"/>
      <c r="E12" s="2"/>
      <c r="F12" s="15"/>
      <c r="G12" s="2"/>
      <c r="H12" s="2"/>
      <c r="I12" s="4" t="str">
        <f>IFERROR(INDEX(DATOS_GENERALES!$A$3:$A$12,MATCH($J12,DATOS_GENERALES!$B$3:$B$12,0),1),"###")</f>
        <v>###</v>
      </c>
      <c r="J12" s="2"/>
      <c r="K12" s="4" t="str">
        <f>IFERROR(INDEX(DATOS_GENERALES!$F$3:$F$7,MATCH($L12,DATOS_GENERALES!$G$3:$G$7,0),1),"###")</f>
        <v>###</v>
      </c>
      <c r="L12" s="2"/>
      <c r="M12" s="15"/>
      <c r="N12" s="4" t="str">
        <f>IFERROR(INDEX(DATOS_GENERALES!$I$3:$I$7,MATCH($O12,DATOS_GENERALES!$J$3:$J$7,0),1),"###")</f>
        <v>###</v>
      </c>
      <c r="O12" s="2"/>
      <c r="P12" s="4" t="str">
        <f>IFERROR(INDEX(DATOS_GENERALES!$F$11:$F$13,MATCH($Q12,DATOS_GENERALES!$G$11:$G$13,0),1),"###")</f>
        <v>###</v>
      </c>
      <c r="Q12" s="2"/>
      <c r="R12" s="4" t="str">
        <f>IFERROR(INDEX(DATOS_GENERALES!$L$3:$L$12,MATCH($S12,DATOS_GENERALES!$M$3:$M$12,0),1),"###")</f>
        <v>###</v>
      </c>
      <c r="S12" s="2"/>
      <c r="T12" s="4" t="str">
        <f>IFERROR(INDEX(DATOS_GENERALES!$P$3:$P$12,MATCH($U12,DATOS_GENERALES!$Q$3:$Q$12,0),1),"###")</f>
        <v>###</v>
      </c>
      <c r="U12" s="2"/>
    </row>
    <row r="13" spans="1:25" x14ac:dyDescent="0.25">
      <c r="A13" s="2"/>
      <c r="B13" s="28">
        <f t="shared" si="0"/>
        <v>0</v>
      </c>
      <c r="C13" s="2"/>
      <c r="D13" s="2"/>
      <c r="E13" s="2"/>
      <c r="F13" s="15"/>
      <c r="G13" s="2"/>
      <c r="H13" s="2"/>
      <c r="I13" s="4" t="str">
        <f>IFERROR(INDEX(DATOS_GENERALES!$A$3:$A$12,MATCH($J13,DATOS_GENERALES!$B$3:$B$12,0),1),"###")</f>
        <v>###</v>
      </c>
      <c r="J13" s="2"/>
      <c r="K13" s="4" t="str">
        <f>IFERROR(INDEX(DATOS_GENERALES!$F$3:$F$7,MATCH($L13,DATOS_GENERALES!$G$3:$G$7,0),1),"###")</f>
        <v>###</v>
      </c>
      <c r="L13" s="2"/>
      <c r="M13" s="15"/>
      <c r="N13" s="4" t="str">
        <f>IFERROR(INDEX(DATOS_GENERALES!$I$3:$I$7,MATCH($O13,DATOS_GENERALES!$J$3:$J$7,0),1),"###")</f>
        <v>###</v>
      </c>
      <c r="O13" s="2"/>
      <c r="P13" s="4" t="str">
        <f>IFERROR(INDEX(DATOS_GENERALES!$F$11:$F$13,MATCH($Q13,DATOS_GENERALES!$G$11:$G$13,0),1),"###")</f>
        <v>###</v>
      </c>
      <c r="Q13" s="2"/>
      <c r="R13" s="4" t="str">
        <f>IFERROR(INDEX(DATOS_GENERALES!$L$3:$L$12,MATCH($S13,DATOS_GENERALES!$M$3:$M$12,0),1),"###")</f>
        <v>###</v>
      </c>
      <c r="S13" s="2"/>
      <c r="T13" s="4" t="str">
        <f>IFERROR(INDEX(DATOS_GENERALES!$P$3:$P$12,MATCH($U13,DATOS_GENERALES!$Q$3:$Q$12,0),1),"###")</f>
        <v>###</v>
      </c>
      <c r="U13" s="2"/>
    </row>
    <row r="14" spans="1:25" x14ac:dyDescent="0.25">
      <c r="A14" s="2"/>
      <c r="B14" s="28">
        <f t="shared" si="0"/>
        <v>0</v>
      </c>
      <c r="C14" s="2"/>
      <c r="D14" s="2"/>
      <c r="E14" s="2"/>
      <c r="F14" s="15"/>
      <c r="G14" s="2"/>
      <c r="H14" s="2"/>
      <c r="I14" s="4" t="str">
        <f>IFERROR(INDEX(DATOS_GENERALES!$A$3:$A$12,MATCH($J14,DATOS_GENERALES!$B$3:$B$12,0),1),"###")</f>
        <v>###</v>
      </c>
      <c r="J14" s="2"/>
      <c r="K14" s="4" t="str">
        <f>IFERROR(INDEX(DATOS_GENERALES!$F$3:$F$7,MATCH($L14,DATOS_GENERALES!$G$3:$G$7,0),1),"###")</f>
        <v>###</v>
      </c>
      <c r="L14" s="2"/>
      <c r="M14" s="15"/>
      <c r="N14" s="4" t="str">
        <f>IFERROR(INDEX(DATOS_GENERALES!$I$3:$I$7,MATCH($O14,DATOS_GENERALES!$J$3:$J$7,0),1),"###")</f>
        <v>###</v>
      </c>
      <c r="O14" s="2"/>
      <c r="P14" s="4" t="str">
        <f>IFERROR(INDEX(DATOS_GENERALES!$F$11:$F$13,MATCH($Q14,DATOS_GENERALES!$G$11:$G$13,0),1),"###")</f>
        <v>###</v>
      </c>
      <c r="Q14" s="2"/>
      <c r="R14" s="4" t="str">
        <f>IFERROR(INDEX(DATOS_GENERALES!$L$3:$L$12,MATCH($S14,DATOS_GENERALES!$M$3:$M$12,0),1),"###")</f>
        <v>###</v>
      </c>
      <c r="S14" s="2"/>
      <c r="T14" s="4" t="str">
        <f>IFERROR(INDEX(DATOS_GENERALES!$P$3:$P$12,MATCH($U14,DATOS_GENERALES!$Q$3:$Q$12,0),1),"###")</f>
        <v>###</v>
      </c>
      <c r="U14" s="2"/>
    </row>
    <row r="15" spans="1:25" x14ac:dyDescent="0.25">
      <c r="A15" s="2"/>
      <c r="B15" s="28">
        <f t="shared" si="0"/>
        <v>0</v>
      </c>
      <c r="C15" s="2"/>
      <c r="D15" s="2"/>
      <c r="E15" s="2"/>
      <c r="F15" s="15"/>
      <c r="G15" s="2"/>
      <c r="H15" s="2"/>
      <c r="I15" s="4" t="str">
        <f>IFERROR(INDEX(DATOS_GENERALES!$A$3:$A$12,MATCH($J15,DATOS_GENERALES!$B$3:$B$12,0),1),"###")</f>
        <v>###</v>
      </c>
      <c r="J15" s="2"/>
      <c r="K15" s="4" t="str">
        <f>IFERROR(INDEX(DATOS_GENERALES!$F$3:$F$7,MATCH($L15,DATOS_GENERALES!$G$3:$G$7,0),1),"###")</f>
        <v>###</v>
      </c>
      <c r="L15" s="2"/>
      <c r="M15" s="15"/>
      <c r="N15" s="4" t="str">
        <f>IFERROR(INDEX(DATOS_GENERALES!$I$3:$I$7,MATCH($O15,DATOS_GENERALES!$J$3:$J$7,0),1),"###")</f>
        <v>###</v>
      </c>
      <c r="O15" s="2"/>
      <c r="P15" s="4" t="str">
        <f>IFERROR(INDEX(DATOS_GENERALES!$F$11:$F$13,MATCH($Q15,DATOS_GENERALES!$G$11:$G$13,0),1),"###")</f>
        <v>###</v>
      </c>
      <c r="Q15" s="2"/>
      <c r="R15" s="4" t="str">
        <f>IFERROR(INDEX(DATOS_GENERALES!$L$3:$L$12,MATCH($S15,DATOS_GENERALES!$M$3:$M$12,0),1),"###")</f>
        <v>###</v>
      </c>
      <c r="S15" s="2"/>
      <c r="T15" s="4" t="str">
        <f>IFERROR(INDEX(DATOS_GENERALES!$P$3:$P$12,MATCH($U15,DATOS_GENERALES!$Q$3:$Q$12,0),1),"###")</f>
        <v>###</v>
      </c>
      <c r="U15" s="2"/>
    </row>
    <row r="16" spans="1:25" x14ac:dyDescent="0.25">
      <c r="A16" s="2"/>
      <c r="B16" s="28">
        <f t="shared" si="0"/>
        <v>0</v>
      </c>
      <c r="C16" s="2"/>
      <c r="D16" s="2"/>
      <c r="E16" s="2"/>
      <c r="F16" s="15"/>
      <c r="G16" s="2"/>
      <c r="H16" s="2"/>
      <c r="I16" s="4" t="str">
        <f>IFERROR(INDEX(DATOS_GENERALES!$A$3:$A$12,MATCH($J16,DATOS_GENERALES!$B$3:$B$12,0),1),"###")</f>
        <v>###</v>
      </c>
      <c r="J16" s="2"/>
      <c r="K16" s="4" t="str">
        <f>IFERROR(INDEX(DATOS_GENERALES!$F$3:$F$7,MATCH($L16,DATOS_GENERALES!$G$3:$G$7,0),1),"###")</f>
        <v>###</v>
      </c>
      <c r="L16" s="2"/>
      <c r="M16" s="15"/>
      <c r="N16" s="4" t="str">
        <f>IFERROR(INDEX(DATOS_GENERALES!$I$3:$I$7,MATCH($O16,DATOS_GENERALES!$J$3:$J$7,0),1),"###")</f>
        <v>###</v>
      </c>
      <c r="O16" s="2"/>
      <c r="P16" s="4" t="str">
        <f>IFERROR(INDEX(DATOS_GENERALES!$F$11:$F$13,MATCH($Q16,DATOS_GENERALES!$G$11:$G$13,0),1),"###")</f>
        <v>###</v>
      </c>
      <c r="Q16" s="2"/>
      <c r="R16" s="4" t="str">
        <f>IFERROR(INDEX(DATOS_GENERALES!$L$3:$L$12,MATCH($S16,DATOS_GENERALES!$M$3:$M$12,0),1),"###")</f>
        <v>###</v>
      </c>
      <c r="S16" s="2"/>
      <c r="T16" s="4" t="str">
        <f>IFERROR(INDEX(DATOS_GENERALES!$P$3:$P$12,MATCH($U16,DATOS_GENERALES!$Q$3:$Q$12,0),1),"###")</f>
        <v>###</v>
      </c>
      <c r="U16" s="2"/>
    </row>
    <row r="17" spans="1:21" x14ac:dyDescent="0.25">
      <c r="A17" s="2"/>
      <c r="B17" s="28">
        <f t="shared" si="0"/>
        <v>0</v>
      </c>
      <c r="C17" s="2"/>
      <c r="D17" s="2"/>
      <c r="E17" s="2"/>
      <c r="F17" s="15"/>
      <c r="G17" s="2"/>
      <c r="H17" s="2"/>
      <c r="I17" s="4" t="str">
        <f>IFERROR(INDEX(DATOS_GENERALES!$A$3:$A$12,MATCH($J17,DATOS_GENERALES!$B$3:$B$12,0),1),"###")</f>
        <v>###</v>
      </c>
      <c r="J17" s="2"/>
      <c r="K17" s="4" t="str">
        <f>IFERROR(INDEX(DATOS_GENERALES!$F$3:$F$7,MATCH($L17,DATOS_GENERALES!$G$3:$G$7,0),1),"###")</f>
        <v>###</v>
      </c>
      <c r="L17" s="2"/>
      <c r="M17" s="15"/>
      <c r="N17" s="4" t="str">
        <f>IFERROR(INDEX(DATOS_GENERALES!$I$3:$I$7,MATCH($O17,DATOS_GENERALES!$J$3:$J$7,0),1),"###")</f>
        <v>###</v>
      </c>
      <c r="O17" s="2"/>
      <c r="P17" s="4" t="str">
        <f>IFERROR(INDEX(DATOS_GENERALES!$F$11:$F$13,MATCH($Q17,DATOS_GENERALES!$G$11:$G$13,0),1),"###")</f>
        <v>###</v>
      </c>
      <c r="Q17" s="2"/>
      <c r="R17" s="4" t="str">
        <f>IFERROR(INDEX(DATOS_GENERALES!$L$3:$L$12,MATCH($S17,DATOS_GENERALES!$M$3:$M$12,0),1),"###")</f>
        <v>###</v>
      </c>
      <c r="S17" s="2"/>
      <c r="T17" s="4" t="str">
        <f>IFERROR(INDEX(DATOS_GENERALES!$P$3:$P$12,MATCH($U17,DATOS_GENERALES!$Q$3:$Q$12,0),1),"###")</f>
        <v>###</v>
      </c>
      <c r="U17" s="2"/>
    </row>
    <row r="18" spans="1:21" x14ac:dyDescent="0.25">
      <c r="A18" s="2"/>
      <c r="B18" s="28">
        <f t="shared" si="0"/>
        <v>0</v>
      </c>
      <c r="C18" s="2"/>
      <c r="D18" s="2"/>
      <c r="E18" s="2"/>
      <c r="F18" s="15"/>
      <c r="G18" s="2"/>
      <c r="H18" s="2"/>
      <c r="I18" s="4" t="str">
        <f>IFERROR(INDEX(DATOS_GENERALES!$A$3:$A$12,MATCH($J18,DATOS_GENERALES!$B$3:$B$12,0),1),"###")</f>
        <v>###</v>
      </c>
      <c r="J18" s="2"/>
      <c r="K18" s="4" t="str">
        <f>IFERROR(INDEX(DATOS_GENERALES!$F$3:$F$7,MATCH($L18,DATOS_GENERALES!$G$3:$G$7,0),1),"###")</f>
        <v>###</v>
      </c>
      <c r="L18" s="2"/>
      <c r="M18" s="15"/>
      <c r="N18" s="4" t="str">
        <f>IFERROR(INDEX(DATOS_GENERALES!$I$3:$I$7,MATCH($O18,DATOS_GENERALES!$J$3:$J$7,0),1),"###")</f>
        <v>###</v>
      </c>
      <c r="O18" s="2"/>
      <c r="P18" s="4" t="str">
        <f>IFERROR(INDEX(DATOS_GENERALES!$F$11:$F$13,MATCH($Q18,DATOS_GENERALES!$G$11:$G$13,0),1),"###")</f>
        <v>###</v>
      </c>
      <c r="Q18" s="2"/>
      <c r="R18" s="4" t="str">
        <f>IFERROR(INDEX(DATOS_GENERALES!$L$3:$L$12,MATCH($S18,DATOS_GENERALES!$M$3:$M$12,0),1),"###")</f>
        <v>###</v>
      </c>
      <c r="S18" s="2"/>
      <c r="T18" s="4" t="str">
        <f>IFERROR(INDEX(DATOS_GENERALES!$P$3:$P$12,MATCH($U18,DATOS_GENERALES!$Q$3:$Q$12,0),1),"###")</f>
        <v>###</v>
      </c>
      <c r="U18" s="2"/>
    </row>
    <row r="19" spans="1:21" x14ac:dyDescent="0.25">
      <c r="A19" s="2"/>
      <c r="B19" s="28">
        <f t="shared" si="0"/>
        <v>0</v>
      </c>
      <c r="C19" s="2"/>
      <c r="D19" s="2"/>
      <c r="E19" s="2"/>
      <c r="F19" s="15"/>
      <c r="G19" s="2"/>
      <c r="H19" s="2"/>
      <c r="I19" s="4" t="str">
        <f>IFERROR(INDEX(DATOS_GENERALES!$A$3:$A$12,MATCH($J19,DATOS_GENERALES!$B$3:$B$12,0),1),"###")</f>
        <v>###</v>
      </c>
      <c r="J19" s="2"/>
      <c r="K19" s="4" t="str">
        <f>IFERROR(INDEX(DATOS_GENERALES!$F$3:$F$7,MATCH($L19,DATOS_GENERALES!$G$3:$G$7,0),1),"###")</f>
        <v>###</v>
      </c>
      <c r="L19" s="2"/>
      <c r="M19" s="15"/>
      <c r="N19" s="4" t="str">
        <f>IFERROR(INDEX(DATOS_GENERALES!$I$3:$I$7,MATCH($O19,DATOS_GENERALES!$J$3:$J$7,0),1),"###")</f>
        <v>###</v>
      </c>
      <c r="O19" s="2"/>
      <c r="P19" s="4" t="str">
        <f>IFERROR(INDEX(DATOS_GENERALES!$F$11:$F$13,MATCH($Q19,DATOS_GENERALES!$G$11:$G$13,0),1),"###")</f>
        <v>###</v>
      </c>
      <c r="Q19" s="2"/>
      <c r="R19" s="4" t="str">
        <f>IFERROR(INDEX(DATOS_GENERALES!$L$3:$L$12,MATCH($S19,DATOS_GENERALES!$M$3:$M$12,0),1),"###")</f>
        <v>###</v>
      </c>
      <c r="S19" s="2"/>
      <c r="T19" s="4" t="str">
        <f>IFERROR(INDEX(DATOS_GENERALES!$P$3:$P$12,MATCH($U19,DATOS_GENERALES!$Q$3:$Q$12,0),1),"###")</f>
        <v>###</v>
      </c>
      <c r="U19" s="2"/>
    </row>
    <row r="20" spans="1:21" x14ac:dyDescent="0.25">
      <c r="A20" s="2"/>
      <c r="B20" s="28">
        <f t="shared" si="0"/>
        <v>0</v>
      </c>
      <c r="C20" s="2"/>
      <c r="D20" s="2"/>
      <c r="E20" s="2"/>
      <c r="F20" s="15"/>
      <c r="G20" s="2"/>
      <c r="H20" s="2"/>
      <c r="I20" s="4" t="str">
        <f>IFERROR(INDEX(DATOS_GENERALES!$A$3:$A$12,MATCH($J20,DATOS_GENERALES!$B$3:$B$12,0),1),"###")</f>
        <v>###</v>
      </c>
      <c r="J20" s="2"/>
      <c r="K20" s="4" t="str">
        <f>IFERROR(INDEX(DATOS_GENERALES!$F$3:$F$7,MATCH($L20,DATOS_GENERALES!$G$3:$G$7,0),1),"###")</f>
        <v>###</v>
      </c>
      <c r="L20" s="2"/>
      <c r="M20" s="15"/>
      <c r="N20" s="4" t="str">
        <f>IFERROR(INDEX(DATOS_GENERALES!$I$3:$I$7,MATCH($O20,DATOS_GENERALES!$J$3:$J$7,0),1),"###")</f>
        <v>###</v>
      </c>
      <c r="O20" s="2"/>
      <c r="P20" s="4" t="str">
        <f>IFERROR(INDEX(DATOS_GENERALES!$F$11:$F$13,MATCH($Q20,DATOS_GENERALES!$G$11:$G$13,0),1),"###")</f>
        <v>###</v>
      </c>
      <c r="Q20" s="2"/>
      <c r="R20" s="4" t="str">
        <f>IFERROR(INDEX(DATOS_GENERALES!$L$3:$L$12,MATCH($S20,DATOS_GENERALES!$M$3:$M$12,0),1),"###")</f>
        <v>###</v>
      </c>
      <c r="S20" s="2"/>
      <c r="T20" s="4" t="str">
        <f>IFERROR(INDEX(DATOS_GENERALES!$P$3:$P$12,MATCH($U20,DATOS_GENERALES!$Q$3:$Q$12,0),1),"###")</f>
        <v>###</v>
      </c>
      <c r="U20" s="2"/>
    </row>
    <row r="21" spans="1:21" x14ac:dyDescent="0.25">
      <c r="A21" s="2"/>
      <c r="B21" s="28">
        <f t="shared" si="0"/>
        <v>0</v>
      </c>
      <c r="C21" s="2"/>
      <c r="D21" s="2"/>
      <c r="E21" s="2"/>
      <c r="F21" s="15"/>
      <c r="G21" s="2"/>
      <c r="H21" s="2"/>
      <c r="I21" s="4" t="str">
        <f>IFERROR(INDEX(DATOS_GENERALES!$A$3:$A$12,MATCH($J21,DATOS_GENERALES!$B$3:$B$12,0),1),"###")</f>
        <v>###</v>
      </c>
      <c r="J21" s="2"/>
      <c r="K21" s="4" t="str">
        <f>IFERROR(INDEX(DATOS_GENERALES!$F$3:$F$7,MATCH($L21,DATOS_GENERALES!$G$3:$G$7,0),1),"###")</f>
        <v>###</v>
      </c>
      <c r="L21" s="2"/>
      <c r="M21" s="15"/>
      <c r="N21" s="4" t="str">
        <f>IFERROR(INDEX(DATOS_GENERALES!$I$3:$I$7,MATCH($O21,DATOS_GENERALES!$J$3:$J$7,0),1),"###")</f>
        <v>###</v>
      </c>
      <c r="O21" s="2"/>
      <c r="P21" s="4" t="str">
        <f>IFERROR(INDEX(DATOS_GENERALES!$F$11:$F$13,MATCH($Q21,DATOS_GENERALES!$G$11:$G$13,0),1),"###")</f>
        <v>###</v>
      </c>
      <c r="Q21" s="2"/>
      <c r="R21" s="4" t="str">
        <f>IFERROR(INDEX(DATOS_GENERALES!$L$3:$L$12,MATCH($S21,DATOS_GENERALES!$M$3:$M$12,0),1),"###")</f>
        <v>###</v>
      </c>
      <c r="S21" s="2"/>
      <c r="T21" s="4" t="str">
        <f>IFERROR(INDEX(DATOS_GENERALES!$P$3:$P$12,MATCH($U21,DATOS_GENERALES!$Q$3:$Q$12,0),1),"###")</f>
        <v>###</v>
      </c>
      <c r="U21" s="2"/>
    </row>
    <row r="22" spans="1:21" x14ac:dyDescent="0.25">
      <c r="A22" s="2"/>
      <c r="B22" s="28">
        <f t="shared" si="0"/>
        <v>0</v>
      </c>
      <c r="C22" s="2"/>
      <c r="D22" s="2"/>
      <c r="E22" s="2"/>
      <c r="F22" s="15"/>
      <c r="G22" s="2"/>
      <c r="H22" s="2"/>
      <c r="I22" s="4" t="str">
        <f>IFERROR(INDEX(DATOS_GENERALES!$A$3:$A$12,MATCH($J22,DATOS_GENERALES!$B$3:$B$12,0),1),"###")</f>
        <v>###</v>
      </c>
      <c r="J22" s="2"/>
      <c r="K22" s="4" t="str">
        <f>IFERROR(INDEX(DATOS_GENERALES!$F$3:$F$7,MATCH($L22,DATOS_GENERALES!$G$3:$G$7,0),1),"###")</f>
        <v>###</v>
      </c>
      <c r="L22" s="2"/>
      <c r="M22" s="15"/>
      <c r="N22" s="4" t="str">
        <f>IFERROR(INDEX(DATOS_GENERALES!$I$3:$I$7,MATCH($O22,DATOS_GENERALES!$J$3:$J$7,0),1),"###")</f>
        <v>###</v>
      </c>
      <c r="O22" s="2"/>
      <c r="P22" s="4" t="str">
        <f>IFERROR(INDEX(DATOS_GENERALES!$F$11:$F$13,MATCH($Q22,DATOS_GENERALES!$G$11:$G$13,0),1),"###")</f>
        <v>###</v>
      </c>
      <c r="Q22" s="2"/>
      <c r="R22" s="4" t="str">
        <f>IFERROR(INDEX(DATOS_GENERALES!$L$3:$L$12,MATCH($S22,DATOS_GENERALES!$M$3:$M$12,0),1),"###")</f>
        <v>###</v>
      </c>
      <c r="S22" s="2"/>
      <c r="T22" s="4" t="str">
        <f>IFERROR(INDEX(DATOS_GENERALES!$P$3:$P$12,MATCH($U22,DATOS_GENERALES!$Q$3:$Q$12,0),1),"###")</f>
        <v>###</v>
      </c>
      <c r="U22" s="2"/>
    </row>
    <row r="23" spans="1:21" x14ac:dyDescent="0.25">
      <c r="A23" s="2"/>
      <c r="B23" s="28">
        <f t="shared" si="0"/>
        <v>0</v>
      </c>
      <c r="C23" s="2"/>
      <c r="D23" s="2"/>
      <c r="E23" s="2"/>
      <c r="F23" s="15"/>
      <c r="G23" s="2"/>
      <c r="H23" s="2"/>
      <c r="I23" s="4" t="str">
        <f>IFERROR(INDEX(DATOS_GENERALES!$A$3:$A$12,MATCH($J23,DATOS_GENERALES!$B$3:$B$12,0),1),"###")</f>
        <v>###</v>
      </c>
      <c r="J23" s="2"/>
      <c r="K23" s="4" t="str">
        <f>IFERROR(INDEX(DATOS_GENERALES!$F$3:$F$7,MATCH($L23,DATOS_GENERALES!$G$3:$G$7,0),1),"###")</f>
        <v>###</v>
      </c>
      <c r="L23" s="2"/>
      <c r="M23" s="15"/>
      <c r="N23" s="4" t="str">
        <f>IFERROR(INDEX(DATOS_GENERALES!$I$3:$I$7,MATCH($O23,DATOS_GENERALES!$J$3:$J$7,0),1),"###")</f>
        <v>###</v>
      </c>
      <c r="O23" s="2"/>
      <c r="P23" s="4" t="str">
        <f>IFERROR(INDEX(DATOS_GENERALES!$F$11:$F$13,MATCH($Q23,DATOS_GENERALES!$G$11:$G$13,0),1),"###")</f>
        <v>###</v>
      </c>
      <c r="Q23" s="2"/>
      <c r="R23" s="4" t="str">
        <f>IFERROR(INDEX(DATOS_GENERALES!$L$3:$L$12,MATCH($S23,DATOS_GENERALES!$M$3:$M$12,0),1),"###")</f>
        <v>###</v>
      </c>
      <c r="S23" s="2"/>
      <c r="T23" s="4" t="str">
        <f>IFERROR(INDEX(DATOS_GENERALES!$P$3:$P$12,MATCH($U23,DATOS_GENERALES!$Q$3:$Q$12,0),1),"###")</f>
        <v>###</v>
      </c>
      <c r="U23" s="2"/>
    </row>
    <row r="24" spans="1:21" x14ac:dyDescent="0.25">
      <c r="A24" s="2"/>
      <c r="B24" s="28">
        <f t="shared" si="0"/>
        <v>0</v>
      </c>
      <c r="C24" s="2"/>
      <c r="D24" s="2"/>
      <c r="E24" s="2"/>
      <c r="F24" s="15"/>
      <c r="G24" s="2"/>
      <c r="H24" s="2"/>
      <c r="I24" s="4" t="str">
        <f>IFERROR(INDEX(DATOS_GENERALES!$A$3:$A$12,MATCH($J24,DATOS_GENERALES!$B$3:$B$12,0),1),"###")</f>
        <v>###</v>
      </c>
      <c r="J24" s="2"/>
      <c r="K24" s="4" t="str">
        <f>IFERROR(INDEX(DATOS_GENERALES!$F$3:$F$7,MATCH($L24,DATOS_GENERALES!$G$3:$G$7,0),1),"###")</f>
        <v>###</v>
      </c>
      <c r="L24" s="2"/>
      <c r="M24" s="15"/>
      <c r="N24" s="4" t="str">
        <f>IFERROR(INDEX(DATOS_GENERALES!$I$3:$I$7,MATCH($O24,DATOS_GENERALES!$J$3:$J$7,0),1),"###")</f>
        <v>###</v>
      </c>
      <c r="O24" s="2"/>
      <c r="P24" s="4" t="str">
        <f>IFERROR(INDEX(DATOS_GENERALES!$F$11:$F$13,MATCH($Q24,DATOS_GENERALES!$G$11:$G$13,0),1),"###")</f>
        <v>###</v>
      </c>
      <c r="Q24" s="2"/>
      <c r="R24" s="4" t="str">
        <f>IFERROR(INDEX(DATOS_GENERALES!$L$3:$L$12,MATCH($S24,DATOS_GENERALES!$M$3:$M$12,0),1),"###")</f>
        <v>###</v>
      </c>
      <c r="S24" s="2"/>
      <c r="T24" s="4" t="str">
        <f>IFERROR(INDEX(DATOS_GENERALES!$P$3:$P$12,MATCH($U24,DATOS_GENERALES!$Q$3:$Q$12,0),1),"###")</f>
        <v>###</v>
      </c>
      <c r="U24" s="2"/>
    </row>
    <row r="25" spans="1:21" x14ac:dyDescent="0.25">
      <c r="A25" s="2"/>
      <c r="B25" s="28">
        <f t="shared" si="0"/>
        <v>0</v>
      </c>
      <c r="C25" s="2"/>
      <c r="D25" s="2"/>
      <c r="E25" s="2"/>
      <c r="F25" s="15"/>
      <c r="G25" s="2"/>
      <c r="H25" s="2"/>
      <c r="I25" s="4" t="str">
        <f>IFERROR(INDEX(DATOS_GENERALES!$A$3:$A$12,MATCH($J25,DATOS_GENERALES!$B$3:$B$12,0),1),"###")</f>
        <v>###</v>
      </c>
      <c r="J25" s="2"/>
      <c r="K25" s="4" t="str">
        <f>IFERROR(INDEX(DATOS_GENERALES!$F$3:$F$7,MATCH($L25,DATOS_GENERALES!$G$3:$G$7,0),1),"###")</f>
        <v>###</v>
      </c>
      <c r="L25" s="2"/>
      <c r="M25" s="15"/>
      <c r="N25" s="4" t="str">
        <f>IFERROR(INDEX(DATOS_GENERALES!$I$3:$I$7,MATCH($O25,DATOS_GENERALES!$J$3:$J$7,0),1),"###")</f>
        <v>###</v>
      </c>
      <c r="O25" s="2"/>
      <c r="P25" s="4" t="str">
        <f>IFERROR(INDEX(DATOS_GENERALES!$F$11:$F$13,MATCH($Q25,DATOS_GENERALES!$G$11:$G$13,0),1),"###")</f>
        <v>###</v>
      </c>
      <c r="Q25" s="2"/>
      <c r="R25" s="4" t="str">
        <f>IFERROR(INDEX(DATOS_GENERALES!$L$3:$L$12,MATCH($S25,DATOS_GENERALES!$M$3:$M$12,0),1),"###")</f>
        <v>###</v>
      </c>
      <c r="S25" s="2"/>
      <c r="T25" s="4" t="str">
        <f>IFERROR(INDEX(DATOS_GENERALES!$P$3:$P$12,MATCH($U25,DATOS_GENERALES!$Q$3:$Q$12,0),1),"###")</f>
        <v>###</v>
      </c>
      <c r="U25" s="2"/>
    </row>
    <row r="26" spans="1:21" x14ac:dyDescent="0.25">
      <c r="A26" s="2"/>
      <c r="B26" s="28">
        <f t="shared" si="0"/>
        <v>0</v>
      </c>
      <c r="C26" s="2"/>
      <c r="D26" s="2"/>
      <c r="E26" s="2"/>
      <c r="F26" s="15"/>
      <c r="G26" s="2"/>
      <c r="H26" s="2"/>
      <c r="I26" s="4" t="str">
        <f>IFERROR(INDEX(DATOS_GENERALES!$A$3:$A$12,MATCH($J26,DATOS_GENERALES!$B$3:$B$12,0),1),"###")</f>
        <v>###</v>
      </c>
      <c r="J26" s="2"/>
      <c r="K26" s="4" t="str">
        <f>IFERROR(INDEX(DATOS_GENERALES!$F$3:$F$7,MATCH($L26,DATOS_GENERALES!$G$3:$G$7,0),1),"###")</f>
        <v>###</v>
      </c>
      <c r="L26" s="2"/>
      <c r="M26" s="15"/>
      <c r="N26" s="4" t="str">
        <f>IFERROR(INDEX(DATOS_GENERALES!$I$3:$I$7,MATCH($O26,DATOS_GENERALES!$J$3:$J$7,0),1),"###")</f>
        <v>###</v>
      </c>
      <c r="O26" s="2"/>
      <c r="P26" s="4" t="str">
        <f>IFERROR(INDEX(DATOS_GENERALES!$F$11:$F$13,MATCH($Q26,DATOS_GENERALES!$G$11:$G$13,0),1),"###")</f>
        <v>###</v>
      </c>
      <c r="Q26" s="2"/>
      <c r="R26" s="4" t="str">
        <f>IFERROR(INDEX(DATOS_GENERALES!$L$3:$L$12,MATCH($S26,DATOS_GENERALES!$M$3:$M$12,0),1),"###")</f>
        <v>###</v>
      </c>
      <c r="S26" s="2"/>
      <c r="T26" s="4" t="str">
        <f>IFERROR(INDEX(DATOS_GENERALES!$P$3:$P$12,MATCH($U26,DATOS_GENERALES!$Q$3:$Q$12,0),1),"###")</f>
        <v>###</v>
      </c>
      <c r="U26" s="2"/>
    </row>
    <row r="27" spans="1:21" x14ac:dyDescent="0.25">
      <c r="A27" s="2"/>
      <c r="B27" s="28">
        <f t="shared" si="0"/>
        <v>0</v>
      </c>
      <c r="C27" s="2"/>
      <c r="D27" s="2"/>
      <c r="E27" s="2"/>
      <c r="F27" s="15"/>
      <c r="G27" s="2"/>
      <c r="H27" s="2"/>
      <c r="I27" s="4" t="str">
        <f>IFERROR(INDEX(DATOS_GENERALES!$A$3:$A$12,MATCH($J27,DATOS_GENERALES!$B$3:$B$12,0),1),"###")</f>
        <v>###</v>
      </c>
      <c r="J27" s="2"/>
      <c r="K27" s="4" t="str">
        <f>IFERROR(INDEX(DATOS_GENERALES!$F$3:$F$7,MATCH($L27,DATOS_GENERALES!$G$3:$G$7,0),1),"###")</f>
        <v>###</v>
      </c>
      <c r="L27" s="2"/>
      <c r="M27" s="15"/>
      <c r="N27" s="4" t="str">
        <f>IFERROR(INDEX(DATOS_GENERALES!$I$3:$I$7,MATCH($O27,DATOS_GENERALES!$J$3:$J$7,0),1),"###")</f>
        <v>###</v>
      </c>
      <c r="O27" s="2"/>
      <c r="P27" s="4" t="str">
        <f>IFERROR(INDEX(DATOS_GENERALES!$F$11:$F$13,MATCH($Q27,DATOS_GENERALES!$G$11:$G$13,0),1),"###")</f>
        <v>###</v>
      </c>
      <c r="Q27" s="2"/>
      <c r="R27" s="4" t="str">
        <f>IFERROR(INDEX(DATOS_GENERALES!$L$3:$L$12,MATCH($S27,DATOS_GENERALES!$M$3:$M$12,0),1),"###")</f>
        <v>###</v>
      </c>
      <c r="S27" s="2"/>
      <c r="T27" s="4" t="str">
        <f>IFERROR(INDEX(DATOS_GENERALES!$P$3:$P$12,MATCH($U27,DATOS_GENERALES!$Q$3:$Q$12,0),1),"###")</f>
        <v>###</v>
      </c>
      <c r="U27" s="2"/>
    </row>
    <row r="28" spans="1:21" x14ac:dyDescent="0.25">
      <c r="A28" s="2"/>
      <c r="B28" s="28">
        <f t="shared" si="0"/>
        <v>0</v>
      </c>
      <c r="C28" s="2"/>
      <c r="D28" s="2"/>
      <c r="E28" s="2"/>
      <c r="F28" s="15"/>
      <c r="G28" s="2"/>
      <c r="H28" s="2"/>
      <c r="I28" s="4" t="str">
        <f>IFERROR(INDEX(DATOS_GENERALES!$A$3:$A$12,MATCH($J28,DATOS_GENERALES!$B$3:$B$12,0),1),"###")</f>
        <v>###</v>
      </c>
      <c r="J28" s="2"/>
      <c r="K28" s="4" t="str">
        <f>IFERROR(INDEX(DATOS_GENERALES!$F$3:$F$7,MATCH($L28,DATOS_GENERALES!$G$3:$G$7,0),1),"###")</f>
        <v>###</v>
      </c>
      <c r="L28" s="2"/>
      <c r="M28" s="15"/>
      <c r="N28" s="4" t="str">
        <f>IFERROR(INDEX(DATOS_GENERALES!$I$3:$I$7,MATCH($O28,DATOS_GENERALES!$J$3:$J$7,0),1),"###")</f>
        <v>###</v>
      </c>
      <c r="O28" s="2"/>
      <c r="P28" s="4" t="str">
        <f>IFERROR(INDEX(DATOS_GENERALES!$F$11:$F$13,MATCH($Q28,DATOS_GENERALES!$G$11:$G$13,0),1),"###")</f>
        <v>###</v>
      </c>
      <c r="Q28" s="2"/>
      <c r="R28" s="4" t="str">
        <f>IFERROR(INDEX(DATOS_GENERALES!$L$3:$L$12,MATCH($S28,DATOS_GENERALES!$M$3:$M$12,0),1),"###")</f>
        <v>###</v>
      </c>
      <c r="S28" s="2"/>
      <c r="T28" s="4" t="str">
        <f>IFERROR(INDEX(DATOS_GENERALES!$P$3:$P$12,MATCH($U28,DATOS_GENERALES!$Q$3:$Q$12,0),1),"###")</f>
        <v>###</v>
      </c>
      <c r="U28" s="2"/>
    </row>
    <row r="29" spans="1:21" x14ac:dyDescent="0.25">
      <c r="A29" s="2"/>
      <c r="B29" s="28">
        <f t="shared" si="0"/>
        <v>0</v>
      </c>
      <c r="C29" s="2"/>
      <c r="D29" s="2"/>
      <c r="E29" s="2"/>
      <c r="F29" s="15"/>
      <c r="G29" s="2"/>
      <c r="H29" s="2"/>
      <c r="I29" s="4" t="str">
        <f>IFERROR(INDEX(DATOS_GENERALES!$A$3:$A$12,MATCH($J29,DATOS_GENERALES!$B$3:$B$12,0),1),"###")</f>
        <v>###</v>
      </c>
      <c r="J29" s="2"/>
      <c r="K29" s="4" t="str">
        <f>IFERROR(INDEX(DATOS_GENERALES!$F$3:$F$7,MATCH($L29,DATOS_GENERALES!$G$3:$G$7,0),1),"###")</f>
        <v>###</v>
      </c>
      <c r="L29" s="2"/>
      <c r="M29" s="15"/>
      <c r="N29" s="4" t="str">
        <f>IFERROR(INDEX(DATOS_GENERALES!$I$3:$I$7,MATCH($O29,DATOS_GENERALES!$J$3:$J$7,0),1),"###")</f>
        <v>###</v>
      </c>
      <c r="O29" s="2"/>
      <c r="P29" s="4" t="str">
        <f>IFERROR(INDEX(DATOS_GENERALES!$F$11:$F$13,MATCH($Q29,DATOS_GENERALES!$G$11:$G$13,0),1),"###")</f>
        <v>###</v>
      </c>
      <c r="Q29" s="2"/>
      <c r="R29" s="4" t="str">
        <f>IFERROR(INDEX(DATOS_GENERALES!$L$3:$L$12,MATCH($S29,DATOS_GENERALES!$M$3:$M$12,0),1),"###")</f>
        <v>###</v>
      </c>
      <c r="S29" s="2"/>
      <c r="T29" s="4" t="str">
        <f>IFERROR(INDEX(DATOS_GENERALES!$P$3:$P$12,MATCH($U29,DATOS_GENERALES!$Q$3:$Q$12,0),1),"###")</f>
        <v>###</v>
      </c>
      <c r="U29" s="2"/>
    </row>
    <row r="30" spans="1:21" x14ac:dyDescent="0.25">
      <c r="A30" s="2"/>
      <c r="B30" s="28">
        <f t="shared" si="0"/>
        <v>0</v>
      </c>
      <c r="C30" s="2"/>
      <c r="D30" s="2"/>
      <c r="E30" s="2"/>
      <c r="F30" s="15"/>
      <c r="G30" s="2"/>
      <c r="H30" s="2"/>
      <c r="I30" s="4" t="str">
        <f>IFERROR(INDEX(DATOS_GENERALES!$A$3:$A$12,MATCH($J30,DATOS_GENERALES!$B$3:$B$12,0),1),"###")</f>
        <v>###</v>
      </c>
      <c r="J30" s="2"/>
      <c r="K30" s="4" t="str">
        <f>IFERROR(INDEX(DATOS_GENERALES!$F$3:$F$7,MATCH($L30,DATOS_GENERALES!$G$3:$G$7,0),1),"###")</f>
        <v>###</v>
      </c>
      <c r="L30" s="2"/>
      <c r="M30" s="15"/>
      <c r="N30" s="4" t="str">
        <f>IFERROR(INDEX(DATOS_GENERALES!$I$3:$I$7,MATCH($O30,DATOS_GENERALES!$J$3:$J$7,0),1),"###")</f>
        <v>###</v>
      </c>
      <c r="O30" s="2"/>
      <c r="P30" s="4" t="str">
        <f>IFERROR(INDEX(DATOS_GENERALES!$F$11:$F$13,MATCH($Q30,DATOS_GENERALES!$G$11:$G$13,0),1),"###")</f>
        <v>###</v>
      </c>
      <c r="Q30" s="2"/>
      <c r="R30" s="4" t="str">
        <f>IFERROR(INDEX(DATOS_GENERALES!$L$3:$L$12,MATCH($S30,DATOS_GENERALES!$M$3:$M$12,0),1),"###")</f>
        <v>###</v>
      </c>
      <c r="S30" s="2"/>
      <c r="T30" s="4" t="str">
        <f>IFERROR(INDEX(DATOS_GENERALES!$P$3:$P$12,MATCH($U30,DATOS_GENERALES!$Q$3:$Q$12,0),1),"###")</f>
        <v>###</v>
      </c>
      <c r="U30" s="2"/>
    </row>
    <row r="31" spans="1:21" x14ac:dyDescent="0.25">
      <c r="A31" s="2"/>
      <c r="B31" s="28">
        <f t="shared" si="0"/>
        <v>0</v>
      </c>
      <c r="C31" s="2"/>
      <c r="D31" s="2"/>
      <c r="E31" s="2"/>
      <c r="F31" s="15"/>
      <c r="G31" s="2"/>
      <c r="H31" s="2"/>
      <c r="I31" s="4" t="str">
        <f>IFERROR(INDEX(DATOS_GENERALES!$A$3:$A$12,MATCH($J31,DATOS_GENERALES!$B$3:$B$12,0),1),"###")</f>
        <v>###</v>
      </c>
      <c r="J31" s="2"/>
      <c r="K31" s="4" t="str">
        <f>IFERROR(INDEX(DATOS_GENERALES!$F$3:$F$7,MATCH($L31,DATOS_GENERALES!$G$3:$G$7,0),1),"###")</f>
        <v>###</v>
      </c>
      <c r="L31" s="2"/>
      <c r="M31" s="15"/>
      <c r="N31" s="4" t="str">
        <f>IFERROR(INDEX(DATOS_GENERALES!$I$3:$I$7,MATCH($O31,DATOS_GENERALES!$J$3:$J$7,0),1),"###")</f>
        <v>###</v>
      </c>
      <c r="O31" s="2"/>
      <c r="P31" s="4" t="str">
        <f>IFERROR(INDEX(DATOS_GENERALES!$F$11:$F$13,MATCH($Q31,DATOS_GENERALES!$G$11:$G$13,0),1),"###")</f>
        <v>###</v>
      </c>
      <c r="Q31" s="2"/>
      <c r="R31" s="4" t="str">
        <f>IFERROR(INDEX(DATOS_GENERALES!$L$3:$L$12,MATCH($S31,DATOS_GENERALES!$M$3:$M$12,0),1),"###")</f>
        <v>###</v>
      </c>
      <c r="S31" s="2"/>
      <c r="T31" s="4" t="str">
        <f>IFERROR(INDEX(DATOS_GENERALES!$P$3:$P$12,MATCH($U31,DATOS_GENERALES!$Q$3:$Q$12,0),1),"###")</f>
        <v>###</v>
      </c>
      <c r="U31" s="2"/>
    </row>
    <row r="32" spans="1:21" x14ac:dyDescent="0.25">
      <c r="A32" s="2"/>
      <c r="B32" s="28">
        <f t="shared" si="0"/>
        <v>0</v>
      </c>
      <c r="C32" s="2"/>
      <c r="D32" s="2"/>
      <c r="E32" s="2"/>
      <c r="F32" s="15"/>
      <c r="G32" s="2"/>
      <c r="H32" s="2"/>
      <c r="I32" s="4" t="str">
        <f>IFERROR(INDEX(DATOS_GENERALES!$A$3:$A$12,MATCH($J32,DATOS_GENERALES!$B$3:$B$12,0),1),"###")</f>
        <v>###</v>
      </c>
      <c r="J32" s="2"/>
      <c r="K32" s="4" t="str">
        <f>IFERROR(INDEX(DATOS_GENERALES!$F$3:$F$7,MATCH($L32,DATOS_GENERALES!$G$3:$G$7,0),1),"###")</f>
        <v>###</v>
      </c>
      <c r="L32" s="2"/>
      <c r="M32" s="15"/>
      <c r="N32" s="4" t="str">
        <f>IFERROR(INDEX(DATOS_GENERALES!$I$3:$I$7,MATCH($O32,DATOS_GENERALES!$J$3:$J$7,0),1),"###")</f>
        <v>###</v>
      </c>
      <c r="O32" s="2"/>
      <c r="P32" s="4" t="str">
        <f>IFERROR(INDEX(DATOS_GENERALES!$F$11:$F$13,MATCH($Q32,DATOS_GENERALES!$G$11:$G$13,0),1),"###")</f>
        <v>###</v>
      </c>
      <c r="Q32" s="2"/>
      <c r="R32" s="4" t="str">
        <f>IFERROR(INDEX(DATOS_GENERALES!$L$3:$L$12,MATCH($S32,DATOS_GENERALES!$M$3:$M$12,0),1),"###")</f>
        <v>###</v>
      </c>
      <c r="S32" s="2"/>
      <c r="T32" s="4" t="str">
        <f>IFERROR(INDEX(DATOS_GENERALES!$P$3:$P$12,MATCH($U32,DATOS_GENERALES!$Q$3:$Q$12,0),1),"###")</f>
        <v>###</v>
      </c>
      <c r="U32" s="2"/>
    </row>
    <row r="33" spans="1:21" x14ac:dyDescent="0.25">
      <c r="A33" s="2"/>
      <c r="B33" s="28">
        <f t="shared" si="0"/>
        <v>0</v>
      </c>
      <c r="C33" s="2"/>
      <c r="D33" s="2"/>
      <c r="E33" s="2"/>
      <c r="F33" s="15"/>
      <c r="G33" s="2"/>
      <c r="H33" s="2"/>
      <c r="I33" s="4" t="str">
        <f>IFERROR(INDEX(DATOS_GENERALES!$A$3:$A$12,MATCH($J33,DATOS_GENERALES!$B$3:$B$12,0),1),"###")</f>
        <v>###</v>
      </c>
      <c r="J33" s="2"/>
      <c r="K33" s="4" t="str">
        <f>IFERROR(INDEX(DATOS_GENERALES!$F$3:$F$7,MATCH($L33,DATOS_GENERALES!$G$3:$G$7,0),1),"###")</f>
        <v>###</v>
      </c>
      <c r="L33" s="2"/>
      <c r="M33" s="15"/>
      <c r="N33" s="4" t="str">
        <f>IFERROR(INDEX(DATOS_GENERALES!$I$3:$I$7,MATCH($O33,DATOS_GENERALES!$J$3:$J$7,0),1),"###")</f>
        <v>###</v>
      </c>
      <c r="O33" s="2"/>
      <c r="P33" s="4" t="str">
        <f>IFERROR(INDEX(DATOS_GENERALES!$F$11:$F$13,MATCH($Q33,DATOS_GENERALES!$G$11:$G$13,0),1),"###")</f>
        <v>###</v>
      </c>
      <c r="Q33" s="2"/>
      <c r="R33" s="4" t="str">
        <f>IFERROR(INDEX(DATOS_GENERALES!$L$3:$L$12,MATCH($S33,DATOS_GENERALES!$M$3:$M$12,0),1),"###")</f>
        <v>###</v>
      </c>
      <c r="S33" s="2"/>
      <c r="T33" s="4" t="str">
        <f>IFERROR(INDEX(DATOS_GENERALES!$P$3:$P$12,MATCH($U33,DATOS_GENERALES!$Q$3:$Q$12,0),1),"###")</f>
        <v>###</v>
      </c>
      <c r="U33" s="2"/>
    </row>
    <row r="34" spans="1:21" x14ac:dyDescent="0.25">
      <c r="A34" s="2"/>
      <c r="B34" s="28">
        <f t="shared" si="0"/>
        <v>0</v>
      </c>
      <c r="C34" s="2"/>
      <c r="D34" s="2"/>
      <c r="E34" s="2"/>
      <c r="F34" s="15"/>
      <c r="G34" s="2"/>
      <c r="H34" s="2"/>
      <c r="I34" s="4" t="str">
        <f>IFERROR(INDEX(DATOS_GENERALES!$A$3:$A$12,MATCH($J34,DATOS_GENERALES!$B$3:$B$12,0),1),"###")</f>
        <v>###</v>
      </c>
      <c r="J34" s="2"/>
      <c r="K34" s="4" t="str">
        <f>IFERROR(INDEX(DATOS_GENERALES!$F$3:$F$7,MATCH($L34,DATOS_GENERALES!$G$3:$G$7,0),1),"###")</f>
        <v>###</v>
      </c>
      <c r="L34" s="2"/>
      <c r="M34" s="15"/>
      <c r="N34" s="4" t="str">
        <f>IFERROR(INDEX(DATOS_GENERALES!$I$3:$I$7,MATCH($O34,DATOS_GENERALES!$J$3:$J$7,0),1),"###")</f>
        <v>###</v>
      </c>
      <c r="O34" s="2"/>
      <c r="P34" s="4" t="str">
        <f>IFERROR(INDEX(DATOS_GENERALES!$F$11:$F$13,MATCH($Q34,DATOS_GENERALES!$G$11:$G$13,0),1),"###")</f>
        <v>###</v>
      </c>
      <c r="Q34" s="2"/>
      <c r="R34" s="4" t="str">
        <f>IFERROR(INDEX(DATOS_GENERALES!$L$3:$L$12,MATCH($S34,DATOS_GENERALES!$M$3:$M$12,0),1),"###")</f>
        <v>###</v>
      </c>
      <c r="S34" s="2"/>
      <c r="T34" s="4" t="str">
        <f>IFERROR(INDEX(DATOS_GENERALES!$P$3:$P$12,MATCH($U34,DATOS_GENERALES!$Q$3:$Q$12,0),1),"###")</f>
        <v>###</v>
      </c>
      <c r="U34" s="2"/>
    </row>
    <row r="35" spans="1:21" x14ac:dyDescent="0.25">
      <c r="A35" s="2"/>
      <c r="B35" s="28">
        <f t="shared" si="0"/>
        <v>0</v>
      </c>
      <c r="C35" s="2"/>
      <c r="D35" s="2"/>
      <c r="E35" s="2"/>
      <c r="F35" s="15"/>
      <c r="G35" s="2"/>
      <c r="H35" s="2"/>
      <c r="I35" s="4" t="str">
        <f>IFERROR(INDEX(DATOS_GENERALES!$A$3:$A$12,MATCH($J35,DATOS_GENERALES!$B$3:$B$12,0),1),"###")</f>
        <v>###</v>
      </c>
      <c r="J35" s="2"/>
      <c r="K35" s="4" t="str">
        <f>IFERROR(INDEX(DATOS_GENERALES!$F$3:$F$7,MATCH($L35,DATOS_GENERALES!$G$3:$G$7,0),1),"###")</f>
        <v>###</v>
      </c>
      <c r="L35" s="2"/>
      <c r="M35" s="15"/>
      <c r="N35" s="4" t="str">
        <f>IFERROR(INDEX(DATOS_GENERALES!$I$3:$I$7,MATCH($O35,DATOS_GENERALES!$J$3:$J$7,0),1),"###")</f>
        <v>###</v>
      </c>
      <c r="O35" s="2"/>
      <c r="P35" s="4" t="str">
        <f>IFERROR(INDEX(DATOS_GENERALES!$F$11:$F$13,MATCH($Q35,DATOS_GENERALES!$G$11:$G$13,0),1),"###")</f>
        <v>###</v>
      </c>
      <c r="Q35" s="2"/>
      <c r="R35" s="4" t="str">
        <f>IFERROR(INDEX(DATOS_GENERALES!$L$3:$L$12,MATCH($S35,DATOS_GENERALES!$M$3:$M$12,0),1),"###")</f>
        <v>###</v>
      </c>
      <c r="S35" s="2"/>
      <c r="T35" s="4" t="str">
        <f>IFERROR(INDEX(DATOS_GENERALES!$P$3:$P$12,MATCH($U35,DATOS_GENERALES!$Q$3:$Q$12,0),1),"###")</f>
        <v>###</v>
      </c>
      <c r="U35" s="2"/>
    </row>
    <row r="36" spans="1:21" x14ac:dyDescent="0.25">
      <c r="A36" s="2"/>
      <c r="B36" s="28">
        <f t="shared" si="0"/>
        <v>0</v>
      </c>
      <c r="C36" s="2"/>
      <c r="D36" s="2"/>
      <c r="E36" s="2"/>
      <c r="F36" s="15"/>
      <c r="G36" s="2"/>
      <c r="H36" s="2"/>
      <c r="I36" s="4" t="str">
        <f>IFERROR(INDEX(DATOS_GENERALES!$A$3:$A$12,MATCH($J36,DATOS_GENERALES!$B$3:$B$12,0),1),"###")</f>
        <v>###</v>
      </c>
      <c r="J36" s="2"/>
      <c r="K36" s="4" t="str">
        <f>IFERROR(INDEX(DATOS_GENERALES!$F$3:$F$7,MATCH($L36,DATOS_GENERALES!$G$3:$G$7,0),1),"###")</f>
        <v>###</v>
      </c>
      <c r="L36" s="2"/>
      <c r="M36" s="15"/>
      <c r="N36" s="4" t="str">
        <f>IFERROR(INDEX(DATOS_GENERALES!$I$3:$I$7,MATCH($O36,DATOS_GENERALES!$J$3:$J$7,0),1),"###")</f>
        <v>###</v>
      </c>
      <c r="O36" s="2"/>
      <c r="P36" s="4" t="str">
        <f>IFERROR(INDEX(DATOS_GENERALES!$F$11:$F$13,MATCH($Q36,DATOS_GENERALES!$G$11:$G$13,0),1),"###")</f>
        <v>###</v>
      </c>
      <c r="Q36" s="2"/>
      <c r="R36" s="4" t="str">
        <f>IFERROR(INDEX(DATOS_GENERALES!$L$3:$L$12,MATCH($S36,DATOS_GENERALES!$M$3:$M$12,0),1),"###")</f>
        <v>###</v>
      </c>
      <c r="S36" s="2"/>
      <c r="T36" s="4" t="str">
        <f>IFERROR(INDEX(DATOS_GENERALES!$P$3:$P$12,MATCH($U36,DATOS_GENERALES!$Q$3:$Q$12,0),1),"###")</f>
        <v>###</v>
      </c>
      <c r="U36" s="2"/>
    </row>
    <row r="37" spans="1:21" x14ac:dyDescent="0.25">
      <c r="A37" s="2"/>
      <c r="B37" s="28">
        <f t="shared" si="0"/>
        <v>0</v>
      </c>
      <c r="C37" s="2"/>
      <c r="D37" s="2"/>
      <c r="E37" s="2"/>
      <c r="F37" s="15"/>
      <c r="G37" s="2"/>
      <c r="H37" s="2"/>
      <c r="I37" s="4" t="str">
        <f>IFERROR(INDEX(DATOS_GENERALES!$A$3:$A$12,MATCH($J37,DATOS_GENERALES!$B$3:$B$12,0),1),"###")</f>
        <v>###</v>
      </c>
      <c r="J37" s="2"/>
      <c r="K37" s="4" t="str">
        <f>IFERROR(INDEX(DATOS_GENERALES!$F$3:$F$7,MATCH($L37,DATOS_GENERALES!$G$3:$G$7,0),1),"###")</f>
        <v>###</v>
      </c>
      <c r="L37" s="2"/>
      <c r="M37" s="15"/>
      <c r="N37" s="4" t="str">
        <f>IFERROR(INDEX(DATOS_GENERALES!$I$3:$I$7,MATCH($O37,DATOS_GENERALES!$J$3:$J$7,0),1),"###")</f>
        <v>###</v>
      </c>
      <c r="O37" s="2"/>
      <c r="P37" s="4" t="str">
        <f>IFERROR(INDEX(DATOS_GENERALES!$F$11:$F$13,MATCH($Q37,DATOS_GENERALES!$G$11:$G$13,0),1),"###")</f>
        <v>###</v>
      </c>
      <c r="Q37" s="2"/>
      <c r="R37" s="4" t="str">
        <f>IFERROR(INDEX(DATOS_GENERALES!$L$3:$L$12,MATCH($S37,DATOS_GENERALES!$M$3:$M$12,0),1),"###")</f>
        <v>###</v>
      </c>
      <c r="S37" s="2"/>
      <c r="T37" s="4" t="str">
        <f>IFERROR(INDEX(DATOS_GENERALES!$P$3:$P$12,MATCH($U37,DATOS_GENERALES!$Q$3:$Q$12,0),1),"###")</f>
        <v>###</v>
      </c>
      <c r="U37" s="2"/>
    </row>
    <row r="38" spans="1:21" x14ac:dyDescent="0.25">
      <c r="A38" s="2"/>
      <c r="B38" s="28">
        <f t="shared" si="0"/>
        <v>0</v>
      </c>
      <c r="C38" s="2"/>
      <c r="D38" s="2"/>
      <c r="E38" s="2"/>
      <c r="F38" s="15"/>
      <c r="G38" s="2"/>
      <c r="H38" s="2"/>
      <c r="I38" s="4" t="str">
        <f>IFERROR(INDEX(DATOS_GENERALES!$A$3:$A$12,MATCH($J38,DATOS_GENERALES!$B$3:$B$12,0),1),"###")</f>
        <v>###</v>
      </c>
      <c r="J38" s="2"/>
      <c r="K38" s="4" t="str">
        <f>IFERROR(INDEX(DATOS_GENERALES!$F$3:$F$7,MATCH($L38,DATOS_GENERALES!$G$3:$G$7,0),1),"###")</f>
        <v>###</v>
      </c>
      <c r="L38" s="2"/>
      <c r="M38" s="15"/>
      <c r="N38" s="4" t="str">
        <f>IFERROR(INDEX(DATOS_GENERALES!$I$3:$I$7,MATCH($O38,DATOS_GENERALES!$J$3:$J$7,0),1),"###")</f>
        <v>###</v>
      </c>
      <c r="O38" s="2"/>
      <c r="P38" s="4" t="str">
        <f>IFERROR(INDEX(DATOS_GENERALES!$F$11:$F$13,MATCH($Q38,DATOS_GENERALES!$G$11:$G$13,0),1),"###")</f>
        <v>###</v>
      </c>
      <c r="Q38" s="2"/>
      <c r="R38" s="4" t="str">
        <f>IFERROR(INDEX(DATOS_GENERALES!$L$3:$L$12,MATCH($S38,DATOS_GENERALES!$M$3:$M$12,0),1),"###")</f>
        <v>###</v>
      </c>
      <c r="S38" s="2"/>
      <c r="T38" s="4" t="str">
        <f>IFERROR(INDEX(DATOS_GENERALES!$P$3:$P$12,MATCH($U38,DATOS_GENERALES!$Q$3:$Q$12,0),1),"###")</f>
        <v>###</v>
      </c>
      <c r="U38" s="2"/>
    </row>
    <row r="39" spans="1:21" x14ac:dyDescent="0.25">
      <c r="A39" s="2"/>
      <c r="B39" s="28">
        <f t="shared" si="0"/>
        <v>0</v>
      </c>
      <c r="C39" s="2"/>
      <c r="D39" s="2"/>
      <c r="E39" s="2"/>
      <c r="F39" s="15"/>
      <c r="G39" s="2"/>
      <c r="H39" s="2"/>
      <c r="I39" s="4" t="str">
        <f>IFERROR(INDEX(DATOS_GENERALES!$A$3:$A$12,MATCH($J39,DATOS_GENERALES!$B$3:$B$12,0),1),"###")</f>
        <v>###</v>
      </c>
      <c r="J39" s="2"/>
      <c r="K39" s="4" t="str">
        <f>IFERROR(INDEX(DATOS_GENERALES!$F$3:$F$7,MATCH($L39,DATOS_GENERALES!$G$3:$G$7,0),1),"###")</f>
        <v>###</v>
      </c>
      <c r="L39" s="2"/>
      <c r="M39" s="15"/>
      <c r="N39" s="4" t="str">
        <f>IFERROR(INDEX(DATOS_GENERALES!$I$3:$I$7,MATCH($O39,DATOS_GENERALES!$J$3:$J$7,0),1),"###")</f>
        <v>###</v>
      </c>
      <c r="O39" s="2"/>
      <c r="P39" s="4" t="str">
        <f>IFERROR(INDEX(DATOS_GENERALES!$F$11:$F$13,MATCH($Q39,DATOS_GENERALES!$G$11:$G$13,0),1),"###")</f>
        <v>###</v>
      </c>
      <c r="Q39" s="2"/>
      <c r="R39" s="4" t="str">
        <f>IFERROR(INDEX(DATOS_GENERALES!$L$3:$L$12,MATCH($S39,DATOS_GENERALES!$M$3:$M$12,0),1),"###")</f>
        <v>###</v>
      </c>
      <c r="S39" s="2"/>
      <c r="T39" s="4" t="str">
        <f>IFERROR(INDEX(DATOS_GENERALES!$P$3:$P$12,MATCH($U39,DATOS_GENERALES!$Q$3:$Q$12,0),1),"###")</f>
        <v>###</v>
      </c>
      <c r="U39" s="2"/>
    </row>
    <row r="40" spans="1:21" x14ac:dyDescent="0.25">
      <c r="A40" s="2"/>
      <c r="B40" s="28">
        <f t="shared" si="0"/>
        <v>0</v>
      </c>
      <c r="C40" s="2"/>
      <c r="D40" s="2"/>
      <c r="E40" s="2"/>
      <c r="F40" s="15"/>
      <c r="G40" s="2"/>
      <c r="H40" s="2"/>
      <c r="I40" s="4" t="str">
        <f>IFERROR(INDEX(DATOS_GENERALES!$A$3:$A$12,MATCH($J40,DATOS_GENERALES!$B$3:$B$12,0),1),"###")</f>
        <v>###</v>
      </c>
      <c r="J40" s="2"/>
      <c r="K40" s="4" t="str">
        <f>IFERROR(INDEX(DATOS_GENERALES!$F$3:$F$7,MATCH($L40,DATOS_GENERALES!$G$3:$G$7,0),1),"###")</f>
        <v>###</v>
      </c>
      <c r="L40" s="2"/>
      <c r="M40" s="15"/>
      <c r="N40" s="4" t="str">
        <f>IFERROR(INDEX(DATOS_GENERALES!$I$3:$I$7,MATCH($O40,DATOS_GENERALES!$J$3:$J$7,0),1),"###")</f>
        <v>###</v>
      </c>
      <c r="O40" s="2"/>
      <c r="P40" s="4" t="str">
        <f>IFERROR(INDEX(DATOS_GENERALES!$F$11:$F$13,MATCH($Q40,DATOS_GENERALES!$G$11:$G$13,0),1),"###")</f>
        <v>###</v>
      </c>
      <c r="Q40" s="2"/>
      <c r="R40" s="4" t="str">
        <f>IFERROR(INDEX(DATOS_GENERALES!$L$3:$L$12,MATCH($S40,DATOS_GENERALES!$M$3:$M$12,0),1),"###")</f>
        <v>###</v>
      </c>
      <c r="S40" s="2"/>
      <c r="T40" s="4" t="str">
        <f>IFERROR(INDEX(DATOS_GENERALES!$P$3:$P$12,MATCH($U40,DATOS_GENERALES!$Q$3:$Q$12,0),1),"###")</f>
        <v>###</v>
      </c>
      <c r="U40" s="2"/>
    </row>
    <row r="41" spans="1:21" x14ac:dyDescent="0.25">
      <c r="A41" s="2"/>
      <c r="B41" s="28">
        <f t="shared" si="0"/>
        <v>0</v>
      </c>
      <c r="C41" s="2"/>
      <c r="D41" s="2"/>
      <c r="E41" s="2"/>
      <c r="F41" s="15"/>
      <c r="G41" s="2"/>
      <c r="H41" s="2"/>
      <c r="I41" s="4" t="str">
        <f>IFERROR(INDEX(DATOS_GENERALES!$A$3:$A$12,MATCH($J41,DATOS_GENERALES!$B$3:$B$12,0),1),"###")</f>
        <v>###</v>
      </c>
      <c r="J41" s="2"/>
      <c r="K41" s="4" t="str">
        <f>IFERROR(INDEX(DATOS_GENERALES!$F$3:$F$7,MATCH($L41,DATOS_GENERALES!$G$3:$G$7,0),1),"###")</f>
        <v>###</v>
      </c>
      <c r="L41" s="2"/>
      <c r="M41" s="15"/>
      <c r="N41" s="4" t="str">
        <f>IFERROR(INDEX(DATOS_GENERALES!$I$3:$I$7,MATCH($O41,DATOS_GENERALES!$J$3:$J$7,0),1),"###")</f>
        <v>###</v>
      </c>
      <c r="O41" s="2"/>
      <c r="P41" s="4" t="str">
        <f>IFERROR(INDEX(DATOS_GENERALES!$F$11:$F$13,MATCH($Q41,DATOS_GENERALES!$G$11:$G$13,0),1),"###")</f>
        <v>###</v>
      </c>
      <c r="Q41" s="2"/>
      <c r="R41" s="4" t="str">
        <f>IFERROR(INDEX(DATOS_GENERALES!$L$3:$L$12,MATCH($S41,DATOS_GENERALES!$M$3:$M$12,0),1),"###")</f>
        <v>###</v>
      </c>
      <c r="S41" s="2"/>
      <c r="T41" s="4" t="str">
        <f>IFERROR(INDEX(DATOS_GENERALES!$P$3:$P$12,MATCH($U41,DATOS_GENERALES!$Q$3:$Q$12,0),1),"###")</f>
        <v>###</v>
      </c>
      <c r="U41" s="2"/>
    </row>
    <row r="42" spans="1:21" x14ac:dyDescent="0.25">
      <c r="A42" s="2"/>
      <c r="B42" s="28">
        <f t="shared" si="0"/>
        <v>0</v>
      </c>
      <c r="C42" s="2"/>
      <c r="D42" s="2"/>
      <c r="E42" s="2"/>
      <c r="F42" s="15"/>
      <c r="G42" s="2"/>
      <c r="H42" s="2"/>
      <c r="I42" s="4" t="str">
        <f>IFERROR(INDEX(DATOS_GENERALES!$A$3:$A$12,MATCH($J42,DATOS_GENERALES!$B$3:$B$12,0),1),"###")</f>
        <v>###</v>
      </c>
      <c r="J42" s="2"/>
      <c r="K42" s="4" t="str">
        <f>IFERROR(INDEX(DATOS_GENERALES!$F$3:$F$7,MATCH($L42,DATOS_GENERALES!$G$3:$G$7,0),1),"###")</f>
        <v>###</v>
      </c>
      <c r="L42" s="2"/>
      <c r="M42" s="15"/>
      <c r="N42" s="4" t="str">
        <f>IFERROR(INDEX(DATOS_GENERALES!$I$3:$I$7,MATCH($O42,DATOS_GENERALES!$J$3:$J$7,0),1),"###")</f>
        <v>###</v>
      </c>
      <c r="O42" s="2"/>
      <c r="P42" s="4" t="str">
        <f>IFERROR(INDEX(DATOS_GENERALES!$F$11:$F$13,MATCH($Q42,DATOS_GENERALES!$G$11:$G$13,0),1),"###")</f>
        <v>###</v>
      </c>
      <c r="Q42" s="2"/>
      <c r="R42" s="4" t="str">
        <f>IFERROR(INDEX(DATOS_GENERALES!$L$3:$L$12,MATCH($S42,DATOS_GENERALES!$M$3:$M$12,0),1),"###")</f>
        <v>###</v>
      </c>
      <c r="S42" s="2"/>
      <c r="T42" s="4" t="str">
        <f>IFERROR(INDEX(DATOS_GENERALES!$P$3:$P$12,MATCH($U42,DATOS_GENERALES!$Q$3:$Q$12,0),1),"###")</f>
        <v>###</v>
      </c>
      <c r="U42" s="2"/>
    </row>
    <row r="43" spans="1:21" x14ac:dyDescent="0.25">
      <c r="A43" s="2"/>
      <c r="B43" s="28">
        <f t="shared" si="0"/>
        <v>0</v>
      </c>
      <c r="C43" s="2"/>
      <c r="D43" s="2"/>
      <c r="E43" s="2"/>
      <c r="F43" s="15"/>
      <c r="G43" s="2"/>
      <c r="H43" s="2"/>
      <c r="I43" s="4" t="str">
        <f>IFERROR(INDEX(DATOS_GENERALES!$A$3:$A$12,MATCH($J43,DATOS_GENERALES!$B$3:$B$12,0),1),"###")</f>
        <v>###</v>
      </c>
      <c r="J43" s="2"/>
      <c r="K43" s="4" t="str">
        <f>IFERROR(INDEX(DATOS_GENERALES!$F$3:$F$7,MATCH($L43,DATOS_GENERALES!$G$3:$G$7,0),1),"###")</f>
        <v>###</v>
      </c>
      <c r="L43" s="2"/>
      <c r="M43" s="15"/>
      <c r="N43" s="4" t="str">
        <f>IFERROR(INDEX(DATOS_GENERALES!$I$3:$I$7,MATCH($O43,DATOS_GENERALES!$J$3:$J$7,0),1),"###")</f>
        <v>###</v>
      </c>
      <c r="O43" s="2"/>
      <c r="P43" s="4" t="str">
        <f>IFERROR(INDEX(DATOS_GENERALES!$F$11:$F$13,MATCH($Q43,DATOS_GENERALES!$G$11:$G$13,0),1),"###")</f>
        <v>###</v>
      </c>
      <c r="Q43" s="2"/>
      <c r="R43" s="4" t="str">
        <f>IFERROR(INDEX(DATOS_GENERALES!$L$3:$L$12,MATCH($S43,DATOS_GENERALES!$M$3:$M$12,0),1),"###")</f>
        <v>###</v>
      </c>
      <c r="S43" s="2"/>
      <c r="T43" s="4" t="str">
        <f>IFERROR(INDEX(DATOS_GENERALES!$P$3:$P$12,MATCH($U43,DATOS_GENERALES!$Q$3:$Q$12,0),1),"###")</f>
        <v>###</v>
      </c>
      <c r="U43" s="2"/>
    </row>
    <row r="44" spans="1:21" x14ac:dyDescent="0.25">
      <c r="A44" s="2"/>
      <c r="B44" s="28">
        <f t="shared" si="0"/>
        <v>0</v>
      </c>
      <c r="C44" s="2"/>
      <c r="D44" s="2"/>
      <c r="E44" s="2"/>
      <c r="F44" s="15"/>
      <c r="G44" s="2"/>
      <c r="H44" s="2"/>
      <c r="I44" s="4" t="str">
        <f>IFERROR(INDEX(DATOS_GENERALES!$A$3:$A$12,MATCH($J44,DATOS_GENERALES!$B$3:$B$12,0),1),"###")</f>
        <v>###</v>
      </c>
      <c r="J44" s="2"/>
      <c r="K44" s="4" t="str">
        <f>IFERROR(INDEX(DATOS_GENERALES!$F$3:$F$7,MATCH($L44,DATOS_GENERALES!$G$3:$G$7,0),1),"###")</f>
        <v>###</v>
      </c>
      <c r="L44" s="2"/>
      <c r="M44" s="15"/>
      <c r="N44" s="4" t="str">
        <f>IFERROR(INDEX(DATOS_GENERALES!$I$3:$I$7,MATCH($O44,DATOS_GENERALES!$J$3:$J$7,0),1),"###")</f>
        <v>###</v>
      </c>
      <c r="O44" s="2"/>
      <c r="P44" s="4" t="str">
        <f>IFERROR(INDEX(DATOS_GENERALES!$F$11:$F$13,MATCH($Q44,DATOS_GENERALES!$G$11:$G$13,0),1),"###")</f>
        <v>###</v>
      </c>
      <c r="Q44" s="2"/>
      <c r="R44" s="4" t="str">
        <f>IFERROR(INDEX(DATOS_GENERALES!$L$3:$L$12,MATCH($S44,DATOS_GENERALES!$M$3:$M$12,0),1),"###")</f>
        <v>###</v>
      </c>
      <c r="S44" s="2"/>
      <c r="T44" s="4" t="str">
        <f>IFERROR(INDEX(DATOS_GENERALES!$P$3:$P$12,MATCH($U44,DATOS_GENERALES!$Q$3:$Q$12,0),1),"###")</f>
        <v>###</v>
      </c>
      <c r="U44" s="2"/>
    </row>
    <row r="45" spans="1:21" x14ac:dyDescent="0.25">
      <c r="A45" s="2"/>
      <c r="B45" s="28">
        <f t="shared" si="0"/>
        <v>0</v>
      </c>
      <c r="C45" s="2"/>
      <c r="D45" s="2"/>
      <c r="E45" s="2"/>
      <c r="F45" s="15"/>
      <c r="G45" s="2"/>
      <c r="H45" s="2"/>
      <c r="I45" s="4" t="str">
        <f>IFERROR(INDEX(DATOS_GENERALES!$A$3:$A$12,MATCH($J45,DATOS_GENERALES!$B$3:$B$12,0),1),"###")</f>
        <v>###</v>
      </c>
      <c r="J45" s="2"/>
      <c r="K45" s="4" t="str">
        <f>IFERROR(INDEX(DATOS_GENERALES!$F$3:$F$7,MATCH($L45,DATOS_GENERALES!$G$3:$G$7,0),1),"###")</f>
        <v>###</v>
      </c>
      <c r="L45" s="2"/>
      <c r="M45" s="15"/>
      <c r="N45" s="4" t="str">
        <f>IFERROR(INDEX(DATOS_GENERALES!$I$3:$I$7,MATCH($O45,DATOS_GENERALES!$J$3:$J$7,0),1),"###")</f>
        <v>###</v>
      </c>
      <c r="O45" s="2"/>
      <c r="P45" s="4" t="str">
        <f>IFERROR(INDEX(DATOS_GENERALES!$F$11:$F$13,MATCH($Q45,DATOS_GENERALES!$G$11:$G$13,0),1),"###")</f>
        <v>###</v>
      </c>
      <c r="Q45" s="2"/>
      <c r="R45" s="4" t="str">
        <f>IFERROR(INDEX(DATOS_GENERALES!$L$3:$L$12,MATCH($S45,DATOS_GENERALES!$M$3:$M$12,0),1),"###")</f>
        <v>###</v>
      </c>
      <c r="S45" s="2"/>
      <c r="T45" s="4" t="str">
        <f>IFERROR(INDEX(DATOS_GENERALES!$P$3:$P$12,MATCH($U45,DATOS_GENERALES!$Q$3:$Q$12,0),1),"###")</f>
        <v>###</v>
      </c>
      <c r="U45" s="2"/>
    </row>
    <row r="46" spans="1:21" x14ac:dyDescent="0.25">
      <c r="A46" s="2"/>
      <c r="B46" s="28">
        <f t="shared" si="0"/>
        <v>0</v>
      </c>
      <c r="C46" s="2"/>
      <c r="D46" s="2"/>
      <c r="E46" s="2"/>
      <c r="F46" s="15"/>
      <c r="G46" s="2"/>
      <c r="H46" s="2"/>
      <c r="I46" s="4" t="str">
        <f>IFERROR(INDEX(DATOS_GENERALES!$A$3:$A$12,MATCH($J46,DATOS_GENERALES!$B$3:$B$12,0),1),"###")</f>
        <v>###</v>
      </c>
      <c r="J46" s="2"/>
      <c r="K46" s="4" t="str">
        <f>IFERROR(INDEX(DATOS_GENERALES!$F$3:$F$7,MATCH($L46,DATOS_GENERALES!$G$3:$G$7,0),1),"###")</f>
        <v>###</v>
      </c>
      <c r="L46" s="2"/>
      <c r="M46" s="15"/>
      <c r="N46" s="4" t="str">
        <f>IFERROR(INDEX(DATOS_GENERALES!$I$3:$I$7,MATCH($O46,DATOS_GENERALES!$J$3:$J$7,0),1),"###")</f>
        <v>###</v>
      </c>
      <c r="O46" s="2"/>
      <c r="P46" s="4" t="str">
        <f>IFERROR(INDEX(DATOS_GENERALES!$F$11:$F$13,MATCH($Q46,DATOS_GENERALES!$G$11:$G$13,0),1),"###")</f>
        <v>###</v>
      </c>
      <c r="Q46" s="2"/>
      <c r="R46" s="4" t="str">
        <f>IFERROR(INDEX(DATOS_GENERALES!$L$3:$L$12,MATCH($S46,DATOS_GENERALES!$M$3:$M$12,0),1),"###")</f>
        <v>###</v>
      </c>
      <c r="S46" s="2"/>
      <c r="T46" s="4" t="str">
        <f>IFERROR(INDEX(DATOS_GENERALES!$P$3:$P$12,MATCH($U46,DATOS_GENERALES!$Q$3:$Q$12,0),1),"###")</f>
        <v>###</v>
      </c>
      <c r="U46" s="2"/>
    </row>
    <row r="47" spans="1:21" x14ac:dyDescent="0.25">
      <c r="A47" s="2"/>
      <c r="B47" s="28">
        <f t="shared" si="0"/>
        <v>0</v>
      </c>
      <c r="C47" s="2"/>
      <c r="D47" s="2"/>
      <c r="E47" s="2"/>
      <c r="F47" s="15"/>
      <c r="G47" s="2"/>
      <c r="H47" s="2"/>
      <c r="I47" s="4" t="str">
        <f>IFERROR(INDEX(DATOS_GENERALES!$A$3:$A$12,MATCH($J47,DATOS_GENERALES!$B$3:$B$12,0),1),"###")</f>
        <v>###</v>
      </c>
      <c r="J47" s="2"/>
      <c r="K47" s="4" t="str">
        <f>IFERROR(INDEX(DATOS_GENERALES!$F$3:$F$7,MATCH($L47,DATOS_GENERALES!$G$3:$G$7,0),1),"###")</f>
        <v>###</v>
      </c>
      <c r="L47" s="2"/>
      <c r="M47" s="15"/>
      <c r="N47" s="4" t="str">
        <f>IFERROR(INDEX(DATOS_GENERALES!$I$3:$I$7,MATCH($O47,DATOS_GENERALES!$J$3:$J$7,0),1),"###")</f>
        <v>###</v>
      </c>
      <c r="O47" s="2"/>
      <c r="P47" s="4" t="str">
        <f>IFERROR(INDEX(DATOS_GENERALES!$F$11:$F$13,MATCH($Q47,DATOS_GENERALES!$G$11:$G$13,0),1),"###")</f>
        <v>###</v>
      </c>
      <c r="Q47" s="2"/>
      <c r="R47" s="4" t="str">
        <f>IFERROR(INDEX(DATOS_GENERALES!$L$3:$L$12,MATCH($S47,DATOS_GENERALES!$M$3:$M$12,0),1),"###")</f>
        <v>###</v>
      </c>
      <c r="S47" s="2"/>
      <c r="T47" s="4" t="str">
        <f>IFERROR(INDEX(DATOS_GENERALES!$P$3:$P$12,MATCH($U47,DATOS_GENERALES!$Q$3:$Q$12,0),1),"###")</f>
        <v>###</v>
      </c>
      <c r="U47" s="2"/>
    </row>
    <row r="48" spans="1:21" x14ac:dyDescent="0.25">
      <c r="A48" s="2"/>
      <c r="B48" s="28">
        <f t="shared" si="0"/>
        <v>0</v>
      </c>
      <c r="C48" s="2"/>
      <c r="D48" s="2"/>
      <c r="E48" s="2"/>
      <c r="F48" s="15"/>
      <c r="G48" s="2"/>
      <c r="H48" s="2"/>
      <c r="I48" s="4" t="str">
        <f>IFERROR(INDEX(DATOS_GENERALES!$A$3:$A$12,MATCH($J48,DATOS_GENERALES!$B$3:$B$12,0),1),"###")</f>
        <v>###</v>
      </c>
      <c r="J48" s="2"/>
      <c r="K48" s="4" t="str">
        <f>IFERROR(INDEX(DATOS_GENERALES!$F$3:$F$7,MATCH($L48,DATOS_GENERALES!$G$3:$G$7,0),1),"###")</f>
        <v>###</v>
      </c>
      <c r="L48" s="2"/>
      <c r="M48" s="15"/>
      <c r="N48" s="4" t="str">
        <f>IFERROR(INDEX(DATOS_GENERALES!$I$3:$I$7,MATCH($O48,DATOS_GENERALES!$J$3:$J$7,0),1),"###")</f>
        <v>###</v>
      </c>
      <c r="O48" s="2"/>
      <c r="P48" s="4" t="str">
        <f>IFERROR(INDEX(DATOS_GENERALES!$F$11:$F$13,MATCH($Q48,DATOS_GENERALES!$G$11:$G$13,0),1),"###")</f>
        <v>###</v>
      </c>
      <c r="Q48" s="2"/>
      <c r="R48" s="4" t="str">
        <f>IFERROR(INDEX(DATOS_GENERALES!$L$3:$L$12,MATCH($S48,DATOS_GENERALES!$M$3:$M$12,0),1),"###")</f>
        <v>###</v>
      </c>
      <c r="S48" s="2"/>
      <c r="T48" s="4" t="str">
        <f>IFERROR(INDEX(DATOS_GENERALES!$P$3:$P$12,MATCH($U48,DATOS_GENERALES!$Q$3:$Q$12,0),1),"###")</f>
        <v>###</v>
      </c>
      <c r="U48" s="2"/>
    </row>
    <row r="49" spans="1:21" x14ac:dyDescent="0.25">
      <c r="A49" s="2"/>
      <c r="B49" s="28">
        <f t="shared" si="0"/>
        <v>0</v>
      </c>
      <c r="C49" s="2"/>
      <c r="D49" s="2"/>
      <c r="E49" s="2"/>
      <c r="F49" s="15"/>
      <c r="G49" s="2"/>
      <c r="H49" s="2"/>
      <c r="I49" s="4" t="str">
        <f>IFERROR(INDEX(DATOS_GENERALES!$A$3:$A$12,MATCH($J49,DATOS_GENERALES!$B$3:$B$12,0),1),"###")</f>
        <v>###</v>
      </c>
      <c r="J49" s="2"/>
      <c r="K49" s="4" t="str">
        <f>IFERROR(INDEX(DATOS_GENERALES!$F$3:$F$7,MATCH($L49,DATOS_GENERALES!$G$3:$G$7,0),1),"###")</f>
        <v>###</v>
      </c>
      <c r="L49" s="2"/>
      <c r="M49" s="15"/>
      <c r="N49" s="4" t="str">
        <f>IFERROR(INDEX(DATOS_GENERALES!$I$3:$I$7,MATCH($O49,DATOS_GENERALES!$J$3:$J$7,0),1),"###")</f>
        <v>###</v>
      </c>
      <c r="O49" s="2"/>
      <c r="P49" s="4" t="str">
        <f>IFERROR(INDEX(DATOS_GENERALES!$F$11:$F$13,MATCH($Q49,DATOS_GENERALES!$G$11:$G$13,0),1),"###")</f>
        <v>###</v>
      </c>
      <c r="Q49" s="2"/>
      <c r="R49" s="4" t="str">
        <f>IFERROR(INDEX(DATOS_GENERALES!$L$3:$L$12,MATCH($S49,DATOS_GENERALES!$M$3:$M$12,0),1),"###")</f>
        <v>###</v>
      </c>
      <c r="S49" s="2"/>
      <c r="T49" s="4" t="str">
        <f>IFERROR(INDEX(DATOS_GENERALES!$P$3:$P$12,MATCH($U49,DATOS_GENERALES!$Q$3:$Q$12,0),1),"###")</f>
        <v>###</v>
      </c>
      <c r="U49" s="2"/>
    </row>
    <row r="50" spans="1:21" x14ac:dyDescent="0.25">
      <c r="A50" s="2"/>
      <c r="B50" s="28">
        <f t="shared" si="0"/>
        <v>0</v>
      </c>
      <c r="C50" s="2"/>
      <c r="D50" s="2"/>
      <c r="E50" s="2"/>
      <c r="F50" s="15"/>
      <c r="G50" s="2"/>
      <c r="H50" s="2"/>
      <c r="I50" s="4" t="str">
        <f>IFERROR(INDEX(DATOS_GENERALES!$A$3:$A$12,MATCH($J50,DATOS_GENERALES!$B$3:$B$12,0),1),"###")</f>
        <v>###</v>
      </c>
      <c r="J50" s="2"/>
      <c r="K50" s="4" t="str">
        <f>IFERROR(INDEX(DATOS_GENERALES!$F$3:$F$7,MATCH($L50,DATOS_GENERALES!$G$3:$G$7,0),1),"###")</f>
        <v>###</v>
      </c>
      <c r="L50" s="2"/>
      <c r="M50" s="15"/>
      <c r="N50" s="4" t="str">
        <f>IFERROR(INDEX(DATOS_GENERALES!$I$3:$I$7,MATCH($O50,DATOS_GENERALES!$J$3:$J$7,0),1),"###")</f>
        <v>###</v>
      </c>
      <c r="O50" s="2"/>
      <c r="P50" s="4" t="str">
        <f>IFERROR(INDEX(DATOS_GENERALES!$F$11:$F$13,MATCH($Q50,DATOS_GENERALES!$G$11:$G$13,0),1),"###")</f>
        <v>###</v>
      </c>
      <c r="Q50" s="2"/>
      <c r="R50" s="4" t="str">
        <f>IFERROR(INDEX(DATOS_GENERALES!$L$3:$L$12,MATCH($S50,DATOS_GENERALES!$M$3:$M$12,0),1),"###")</f>
        <v>###</v>
      </c>
      <c r="S50" s="2"/>
      <c r="T50" s="4" t="str">
        <f>IFERROR(INDEX(DATOS_GENERALES!$P$3:$P$12,MATCH($U50,DATOS_GENERALES!$Q$3:$Q$12,0),1),"###")</f>
        <v>###</v>
      </c>
      <c r="U50" s="2"/>
    </row>
    <row r="51" spans="1:21" x14ac:dyDescent="0.25">
      <c r="A51" s="2"/>
      <c r="B51" s="28">
        <f t="shared" si="0"/>
        <v>0</v>
      </c>
      <c r="C51" s="2"/>
      <c r="D51" s="2"/>
      <c r="E51" s="2"/>
      <c r="F51" s="15"/>
      <c r="G51" s="2"/>
      <c r="H51" s="2"/>
      <c r="I51" s="4" t="str">
        <f>IFERROR(INDEX(DATOS_GENERALES!$A$3:$A$12,MATCH($J51,DATOS_GENERALES!$B$3:$B$12,0),1),"###")</f>
        <v>###</v>
      </c>
      <c r="J51" s="2"/>
      <c r="K51" s="4" t="str">
        <f>IFERROR(INDEX(DATOS_GENERALES!$F$3:$F$7,MATCH($L51,DATOS_GENERALES!$G$3:$G$7,0),1),"###")</f>
        <v>###</v>
      </c>
      <c r="L51" s="2"/>
      <c r="M51" s="15"/>
      <c r="N51" s="4" t="str">
        <f>IFERROR(INDEX(DATOS_GENERALES!$I$3:$I$7,MATCH($O51,DATOS_GENERALES!$J$3:$J$7,0),1),"###")</f>
        <v>###</v>
      </c>
      <c r="O51" s="2"/>
      <c r="P51" s="4" t="str">
        <f>IFERROR(INDEX(DATOS_GENERALES!$F$11:$F$13,MATCH($Q51,DATOS_GENERALES!$G$11:$G$13,0),1),"###")</f>
        <v>###</v>
      </c>
      <c r="Q51" s="2"/>
      <c r="R51" s="4" t="str">
        <f>IFERROR(INDEX(DATOS_GENERALES!$L$3:$L$12,MATCH($S51,DATOS_GENERALES!$M$3:$M$12,0),1),"###")</f>
        <v>###</v>
      </c>
      <c r="S51" s="2"/>
      <c r="T51" s="4" t="str">
        <f>IFERROR(INDEX(DATOS_GENERALES!$P$3:$P$12,MATCH($U51,DATOS_GENERALES!$Q$3:$Q$12,0),1),"###")</f>
        <v>###</v>
      </c>
      <c r="U5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0"/>
  <sheetViews>
    <sheetView topLeftCell="A784" workbookViewId="0">
      <selection activeCell="F796" sqref="F796"/>
    </sheetView>
  </sheetViews>
  <sheetFormatPr baseColWidth="10" defaultRowHeight="15" x14ac:dyDescent="0.25"/>
  <cols>
    <col min="1" max="1" width="14" style="19" bestFit="1" customWidth="1"/>
    <col min="2" max="2" width="9.7109375" style="21" customWidth="1"/>
    <col min="3" max="3" width="10.28515625" style="21" bestFit="1" customWidth="1"/>
    <col min="4" max="4" width="17" customWidth="1"/>
    <col min="5" max="5" width="10.85546875" style="8" bestFit="1" customWidth="1"/>
    <col min="6" max="6" width="14.28515625" customWidth="1"/>
    <col min="7" max="7" width="45.42578125" bestFit="1" customWidth="1"/>
    <col min="8" max="9" width="17.7109375" style="19" customWidth="1"/>
    <col min="10" max="10" width="58" bestFit="1" customWidth="1"/>
    <col min="11" max="11" width="9.7109375" style="24" bestFit="1" customWidth="1"/>
    <col min="12" max="12" width="18.140625" customWidth="1"/>
    <col min="13" max="13" width="16.140625" bestFit="1" customWidth="1"/>
    <col min="14" max="14" width="16.7109375" bestFit="1" customWidth="1"/>
    <col min="15" max="15" width="8" style="24" bestFit="1" customWidth="1"/>
    <col min="16" max="16" width="14.85546875" customWidth="1"/>
    <col min="17" max="17" width="12.85546875" style="24" customWidth="1"/>
    <col min="19" max="19" width="16.5703125" customWidth="1"/>
    <col min="20" max="20" width="20.85546875" customWidth="1"/>
    <col min="21" max="21" width="32.5703125" customWidth="1"/>
    <col min="22" max="22" width="13.28515625" customWidth="1"/>
    <col min="23" max="23" width="45.5703125" style="24" bestFit="1" customWidth="1"/>
    <col min="24" max="24" width="212.85546875" bestFit="1" customWidth="1"/>
    <col min="25" max="25" width="26.5703125" bestFit="1" customWidth="1"/>
    <col min="26" max="26" width="30.140625" bestFit="1" customWidth="1"/>
  </cols>
  <sheetData>
    <row r="1" spans="1:26" x14ac:dyDescent="0.25">
      <c r="A1" s="23" t="s">
        <v>61</v>
      </c>
      <c r="B1" s="26" t="s">
        <v>3220</v>
      </c>
      <c r="C1" s="26" t="s">
        <v>1643</v>
      </c>
      <c r="D1" s="5" t="s">
        <v>62</v>
      </c>
      <c r="E1" s="5" t="s">
        <v>1644</v>
      </c>
      <c r="F1" s="5" t="s">
        <v>63</v>
      </c>
      <c r="G1" s="5" t="s">
        <v>64</v>
      </c>
      <c r="H1" s="23" t="s">
        <v>50</v>
      </c>
      <c r="I1" s="23" t="s">
        <v>70</v>
      </c>
      <c r="J1" s="5" t="s">
        <v>66</v>
      </c>
      <c r="K1" s="5" t="s">
        <v>3207</v>
      </c>
      <c r="L1" s="5" t="s">
        <v>1</v>
      </c>
      <c r="M1" s="5" t="s">
        <v>2</v>
      </c>
      <c r="N1" s="5" t="s">
        <v>3</v>
      </c>
      <c r="O1" s="5" t="s">
        <v>42</v>
      </c>
      <c r="P1" s="5" t="s">
        <v>10</v>
      </c>
      <c r="Q1" s="5" t="s">
        <v>41</v>
      </c>
      <c r="R1" s="5" t="s">
        <v>9</v>
      </c>
      <c r="S1" s="5" t="s">
        <v>67</v>
      </c>
      <c r="T1" s="5" t="s">
        <v>68</v>
      </c>
      <c r="U1" s="5" t="s">
        <v>69</v>
      </c>
      <c r="W1" s="17" t="s">
        <v>3219</v>
      </c>
      <c r="X1" s="13" t="s">
        <v>3216</v>
      </c>
      <c r="Y1" s="13" t="s">
        <v>3217</v>
      </c>
      <c r="Z1" s="13" t="s">
        <v>3218</v>
      </c>
    </row>
    <row r="2" spans="1:26" x14ac:dyDescent="0.25">
      <c r="A2" s="15" t="s">
        <v>520</v>
      </c>
      <c r="B2" s="28">
        <f t="shared" ref="B2:B65" si="0">COUNTIF($A$2:$A$800,A2)</f>
        <v>1</v>
      </c>
      <c r="C2" s="27">
        <f xml:space="preserve"> IFERROR(INDEX(DATOS_GENERALES!$L$16:$L$20,MATCH($D2,DATOS_GENERALES!$M$16:$M$20,0),1),"###")</f>
        <v>1</v>
      </c>
      <c r="D2" s="25" t="s">
        <v>1641</v>
      </c>
      <c r="E2" s="27">
        <f xml:space="preserve"> IFERROR(INDEX(DATOS_GENERALES!$A$16:$A$25,MATCH($F2,DATOS_GENERALES!$B$16:$B$25,0),1),"###")</f>
        <v>1</v>
      </c>
      <c r="F2" s="25" t="s">
        <v>18</v>
      </c>
      <c r="G2" s="25" t="s">
        <v>1646</v>
      </c>
      <c r="H2" s="15" t="s">
        <v>863</v>
      </c>
      <c r="I2" s="15"/>
      <c r="J2" s="25" t="s">
        <v>2438</v>
      </c>
      <c r="K2" s="25">
        <f t="shared" ref="K2:K65" si="1">LEN(J2)</f>
        <v>25</v>
      </c>
      <c r="L2" s="25" t="s">
        <v>15</v>
      </c>
      <c r="M2" s="25" t="s">
        <v>15</v>
      </c>
      <c r="N2" s="25" t="s">
        <v>15</v>
      </c>
      <c r="O2" s="4" t="str">
        <f>IFERROR(INDEX(DATOS_GENERALES!$F$11:$F$13,MATCH($P2,DATOS_GENERALES!$G$11:$G$13,0),1),"###")</f>
        <v>N</v>
      </c>
      <c r="P2" s="25" t="s">
        <v>40</v>
      </c>
      <c r="Q2" s="4">
        <f>IFERROR(INDEX(DATOS_GENERALES!$I$3:$I$7,MATCH($R2,DATOS_GENERALES!$J$3:$J$7,0),1),"###")</f>
        <v>1</v>
      </c>
      <c r="R2" s="25" t="s">
        <v>36</v>
      </c>
      <c r="S2" s="25" t="s">
        <v>15</v>
      </c>
      <c r="T2" s="25" t="s">
        <v>15</v>
      </c>
      <c r="U2" s="25" t="s">
        <v>15</v>
      </c>
      <c r="W2" s="24" t="str">
        <f>IF(K2&lt;40,J2 &amp; REPT(" ",40-K2-1) &amp; "_", J2)</f>
        <v>URB. BELLO HORIZONTE  K-1              _</v>
      </c>
      <c r="X2" t="str">
        <f>"('"&amp;A2&amp;"', '"&amp;C2&amp;"', '"&amp;E2&amp;"', '"&amp;G2&amp;"', '"&amp;G2&amp;"', '"&amp;W2&amp;"', '"&amp;L2&amp;"', '"&amp;M2&amp;"', '"&amp;N2&amp;"', '"&amp;O2&amp;"', '"&amp;W2&amp;"', '"&amp;Q2&amp;"', '"&amp;S2&amp;"', '"&amp;T2&amp;"', '"&amp;U2&amp;"', 'A'),"</f>
        <v>('0101001', '1', '1', 'BORJAS ROMERO MARTIN', 'BORJAS ROMERO MARTIN', 'URB. BELLO HORIZONTE  K-1              _', '-', '-', '-', 'N', 'URB. BELLO HORIZONTE  K-1              _', '1', '-', '-', '-', 'A'),</v>
      </c>
      <c r="Y2" s="24" t="str">
        <f>"('"&amp;A2&amp;"', '"&amp;1&amp;"', '"&amp;H2&amp;"', 'A'),"</f>
        <v>('0101001', '1', '00415305', 'A'),</v>
      </c>
      <c r="Z2" s="24" t="str">
        <f>"('"&amp;A2&amp;"', '"&amp;2&amp;"', '"&amp;I2&amp;"', 'A'),"</f>
        <v>('0101001', '2', '', 'A'),</v>
      </c>
    </row>
    <row r="3" spans="1:26" x14ac:dyDescent="0.25">
      <c r="A3" s="15" t="s">
        <v>79</v>
      </c>
      <c r="B3" s="28">
        <f t="shared" si="0"/>
        <v>1</v>
      </c>
      <c r="C3" s="27">
        <f xml:space="preserve"> IFERROR(INDEX(DATOS_GENERALES!$L$16:$L$20,MATCH($D3,DATOS_GENERALES!$M$16:$M$20,0),1),"###")</f>
        <v>1</v>
      </c>
      <c r="D3" s="25" t="s">
        <v>1641</v>
      </c>
      <c r="E3" s="27">
        <f xml:space="preserve"> IFERROR(INDEX(DATOS_GENERALES!$A$16:$A$25,MATCH($F3,DATOS_GENERALES!$B$16:$B$25,0),1),"###")</f>
        <v>1</v>
      </c>
      <c r="F3" s="25" t="s">
        <v>18</v>
      </c>
      <c r="G3" s="25" t="s">
        <v>1647</v>
      </c>
      <c r="H3" s="15" t="s">
        <v>864</v>
      </c>
      <c r="I3" s="15"/>
      <c r="J3" s="25" t="s">
        <v>2439</v>
      </c>
      <c r="K3" s="25">
        <f t="shared" si="1"/>
        <v>40</v>
      </c>
      <c r="L3" s="25" t="s">
        <v>15</v>
      </c>
      <c r="M3" s="25" t="s">
        <v>15</v>
      </c>
      <c r="N3" s="25" t="s">
        <v>15</v>
      </c>
      <c r="O3" s="4" t="str">
        <f>IFERROR(INDEX(DATOS_GENERALES!$F$11:$F$13,MATCH($P3,DATOS_GENERALES!$G$11:$G$13,0),1),"###")</f>
        <v>N</v>
      </c>
      <c r="P3" s="25" t="s">
        <v>40</v>
      </c>
      <c r="Q3" s="4">
        <f>IFERROR(INDEX(DATOS_GENERALES!$I$3:$I$7,MATCH($R3,DATOS_GENERALES!$J$3:$J$7,0),1),"###")</f>
        <v>1</v>
      </c>
      <c r="R3" s="25" t="s">
        <v>36</v>
      </c>
      <c r="S3" s="25" t="s">
        <v>15</v>
      </c>
      <c r="T3" s="25" t="s">
        <v>15</v>
      </c>
      <c r="U3" s="25" t="s">
        <v>15</v>
      </c>
      <c r="V3" s="24"/>
      <c r="W3" s="24" t="str">
        <f t="shared" ref="W3:W66" si="2">IF(K3&lt;40,J3 &amp; REPT(" ",40-K3-1) &amp; "_", J3)</f>
        <v>URB STA ROSA DE LIMA Y-10 CERRO COLORADO</v>
      </c>
      <c r="X3" s="24" t="str">
        <f t="shared" ref="X3:X66" si="3">"('"&amp;A3&amp;"', '"&amp;C3&amp;"', '"&amp;E3&amp;"', '"&amp;G3&amp;"', '"&amp;G3&amp;"', '"&amp;W3&amp;"', '"&amp;L3&amp;"', '"&amp;M3&amp;"', '"&amp;N3&amp;"', '"&amp;O3&amp;"', '"&amp;W3&amp;"', '"&amp;Q3&amp;"', '"&amp;S3&amp;"', '"&amp;T3&amp;"', '"&amp;U3&amp;"', 'A'),"</f>
        <v>('0101002', '1', '1', 'MANRIQUE ZUÑIGA DOLLY CARMELA', 'MANRIQUE ZUÑIGA DOLLY CARMELA', 'URB STA ROSA DE LIMA Y-10 CERRO COLORADO', '-', '-', '-', 'N', 'URB STA ROSA DE LIMA Y-10 CERRO COLORADO', '1', '-', '-', '-', 'A'),</v>
      </c>
      <c r="Y3" s="24" t="str">
        <f t="shared" ref="Y3:Y66" si="4">"('"&amp;A3&amp;"', '"&amp;1&amp;"', '"&amp;H3&amp;"', 'A'),"</f>
        <v>('0101002', '1', '00429119', 'A'),</v>
      </c>
      <c r="Z3" s="24" t="str">
        <f t="shared" ref="Z3:Z66" si="5">"('"&amp;A3&amp;"', '"&amp;2&amp;"', '"&amp;I3&amp;"', 'A'),"</f>
        <v>('0101002', '2', '', 'A'),</v>
      </c>
    </row>
    <row r="4" spans="1:26" x14ac:dyDescent="0.25">
      <c r="A4" s="15" t="s">
        <v>431</v>
      </c>
      <c r="B4" s="28">
        <f t="shared" si="0"/>
        <v>1</v>
      </c>
      <c r="C4" s="27">
        <f xml:space="preserve"> IFERROR(INDEX(DATOS_GENERALES!$L$16:$L$20,MATCH($D4,DATOS_GENERALES!$M$16:$M$20,0),1),"###")</f>
        <v>1</v>
      </c>
      <c r="D4" s="25" t="s">
        <v>1641</v>
      </c>
      <c r="E4" s="27">
        <f xml:space="preserve"> IFERROR(INDEX(DATOS_GENERALES!$A$16:$A$25,MATCH($F4,DATOS_GENERALES!$B$16:$B$25,0),1),"###")</f>
        <v>1</v>
      </c>
      <c r="F4" s="25" t="s">
        <v>18</v>
      </c>
      <c r="G4" s="25" t="s">
        <v>1648</v>
      </c>
      <c r="H4" s="15" t="s">
        <v>865</v>
      </c>
      <c r="I4" s="15"/>
      <c r="J4" s="25" t="s">
        <v>2440</v>
      </c>
      <c r="K4" s="25">
        <f t="shared" si="1"/>
        <v>28</v>
      </c>
      <c r="L4" s="25" t="s">
        <v>15</v>
      </c>
      <c r="M4" s="25" t="s">
        <v>15</v>
      </c>
      <c r="N4" s="25" t="s">
        <v>15</v>
      </c>
      <c r="O4" s="4" t="str">
        <f>IFERROR(INDEX(DATOS_GENERALES!$F$11:$F$13,MATCH($P4,DATOS_GENERALES!$G$11:$G$13,0),1),"###")</f>
        <v>N</v>
      </c>
      <c r="P4" s="25" t="s">
        <v>40</v>
      </c>
      <c r="Q4" s="4">
        <f>IFERROR(INDEX(DATOS_GENERALES!$I$3:$I$7,MATCH($R4,DATOS_GENERALES!$J$3:$J$7,0),1),"###")</f>
        <v>1</v>
      </c>
      <c r="R4" s="25" t="s">
        <v>36</v>
      </c>
      <c r="S4" s="25" t="s">
        <v>15</v>
      </c>
      <c r="T4" s="25" t="s">
        <v>15</v>
      </c>
      <c r="U4" s="25" t="s">
        <v>15</v>
      </c>
      <c r="V4" s="24"/>
      <c r="W4" s="24" t="str">
        <f t="shared" si="2"/>
        <v>URB. LOS CARDENALES II LOT-4           _</v>
      </c>
      <c r="X4" s="24" t="str">
        <f t="shared" si="3"/>
        <v>('0101003', '1', '1', 'TICONA QUISPE ROBERTO', 'TICONA QUISPE ROBERTO', 'URB. LOS CARDENALES II LOT-4           _', '-', '-', '-', 'N', 'URB. LOS CARDENALES II LOT-4           _', '1', '-', '-', '-', 'A'),</v>
      </c>
      <c r="Y4" s="24" t="str">
        <f t="shared" si="4"/>
        <v>('0101003', '1', '00453853', 'A'),</v>
      </c>
      <c r="Z4" s="24" t="str">
        <f t="shared" si="5"/>
        <v>('0101003', '2', '', 'A'),</v>
      </c>
    </row>
    <row r="5" spans="1:26" x14ac:dyDescent="0.25">
      <c r="A5" s="15" t="s">
        <v>182</v>
      </c>
      <c r="B5" s="28">
        <f t="shared" si="0"/>
        <v>1</v>
      </c>
      <c r="C5" s="27">
        <f xml:space="preserve"> IFERROR(INDEX(DATOS_GENERALES!$L$16:$L$20,MATCH($D5,DATOS_GENERALES!$M$16:$M$20,0),1),"###")</f>
        <v>1</v>
      </c>
      <c r="D5" s="25" t="s">
        <v>1641</v>
      </c>
      <c r="E5" s="27">
        <f xml:space="preserve"> IFERROR(INDEX(DATOS_GENERALES!$A$16:$A$25,MATCH($F5,DATOS_GENERALES!$B$16:$B$25,0),1),"###")</f>
        <v>1</v>
      </c>
      <c r="F5" s="25" t="s">
        <v>18</v>
      </c>
      <c r="G5" s="25" t="s">
        <v>1649</v>
      </c>
      <c r="H5" s="15" t="s">
        <v>866</v>
      </c>
      <c r="I5" s="15"/>
      <c r="J5" s="25" t="s">
        <v>2441</v>
      </c>
      <c r="K5" s="25">
        <f t="shared" si="1"/>
        <v>38</v>
      </c>
      <c r="L5" s="25" t="s">
        <v>15</v>
      </c>
      <c r="M5" s="25" t="s">
        <v>15</v>
      </c>
      <c r="N5" s="25" t="s">
        <v>15</v>
      </c>
      <c r="O5" s="4" t="str">
        <f>IFERROR(INDEX(DATOS_GENERALES!$F$11:$F$13,MATCH($P5,DATOS_GENERALES!$G$11:$G$13,0),1),"###")</f>
        <v>N</v>
      </c>
      <c r="P5" s="25" t="s">
        <v>40</v>
      </c>
      <c r="Q5" s="4">
        <f>IFERROR(INDEX(DATOS_GENERALES!$I$3:$I$7,MATCH($R5,DATOS_GENERALES!$J$3:$J$7,0),1),"###")</f>
        <v>1</v>
      </c>
      <c r="R5" s="25" t="s">
        <v>36</v>
      </c>
      <c r="S5" s="25" t="s">
        <v>15</v>
      </c>
      <c r="T5" s="25" t="s">
        <v>15</v>
      </c>
      <c r="U5" s="25" t="s">
        <v>15</v>
      </c>
      <c r="V5" s="24"/>
      <c r="W5" s="24" t="str">
        <f t="shared" si="2"/>
        <v>URB. PIEDRA SANTA J-1  F PRIMERA ETAPA _</v>
      </c>
      <c r="X5" s="24" t="str">
        <f t="shared" si="3"/>
        <v>('0101004', '1', '1', 'MONTOYA SAMALVIDES JORGE ALEXANDER', 'MONTOYA SAMALVIDES JORGE ALEXANDER', 'URB. PIEDRA SANTA J-1  F PRIMERA ETAPA _', '-', '-', '-', 'N', 'URB. PIEDRA SANTA J-1  F PRIMERA ETAPA _', '1', '-', '-', '-', 'A'),</v>
      </c>
      <c r="Y5" s="24" t="str">
        <f t="shared" si="4"/>
        <v>('0101004', '1', '00454900', 'A'),</v>
      </c>
      <c r="Z5" s="24" t="str">
        <f t="shared" si="5"/>
        <v>('0101004', '2', '', 'A'),</v>
      </c>
    </row>
    <row r="6" spans="1:26" x14ac:dyDescent="0.25">
      <c r="A6" s="15" t="s">
        <v>801</v>
      </c>
      <c r="B6" s="28">
        <f t="shared" si="0"/>
        <v>1</v>
      </c>
      <c r="C6" s="27">
        <f xml:space="preserve"> IFERROR(INDEX(DATOS_GENERALES!$L$16:$L$20,MATCH($D6,DATOS_GENERALES!$M$16:$M$20,0),1),"###")</f>
        <v>1</v>
      </c>
      <c r="D6" s="25" t="s">
        <v>1641</v>
      </c>
      <c r="E6" s="27">
        <f xml:space="preserve"> IFERROR(INDEX(DATOS_GENERALES!$A$16:$A$25,MATCH($F6,DATOS_GENERALES!$B$16:$B$25,0),1),"###")</f>
        <v>1</v>
      </c>
      <c r="F6" s="25" t="s">
        <v>18</v>
      </c>
      <c r="G6" s="25" t="s">
        <v>1650</v>
      </c>
      <c r="H6" s="15" t="s">
        <v>867</v>
      </c>
      <c r="I6" s="15"/>
      <c r="J6" s="25" t="s">
        <v>2442</v>
      </c>
      <c r="K6" s="25">
        <f t="shared" si="1"/>
        <v>15</v>
      </c>
      <c r="L6" s="25" t="s">
        <v>15</v>
      </c>
      <c r="M6" s="25" t="s">
        <v>15</v>
      </c>
      <c r="N6" s="25" t="s">
        <v>15</v>
      </c>
      <c r="O6" s="4" t="str">
        <f>IFERROR(INDEX(DATOS_GENERALES!$F$11:$F$13,MATCH($P6,DATOS_GENERALES!$G$11:$G$13,0),1),"###")</f>
        <v>N</v>
      </c>
      <c r="P6" s="25" t="s">
        <v>40</v>
      </c>
      <c r="Q6" s="4">
        <f>IFERROR(INDEX(DATOS_GENERALES!$I$3:$I$7,MATCH($R6,DATOS_GENERALES!$J$3:$J$7,0),1),"###")</f>
        <v>1</v>
      </c>
      <c r="R6" s="25" t="s">
        <v>36</v>
      </c>
      <c r="S6" s="25" t="s">
        <v>15</v>
      </c>
      <c r="T6" s="25" t="s">
        <v>15</v>
      </c>
      <c r="U6" s="25" t="s">
        <v>15</v>
      </c>
      <c r="V6" s="24"/>
      <c r="W6" s="24" t="str">
        <f t="shared" si="2"/>
        <v>URB. AURORA 1-4                        _</v>
      </c>
      <c r="X6" s="24" t="str">
        <f t="shared" si="3"/>
        <v>('0101005', '1', '1', 'PRIETO ASCUÑA LUIS LUCIANO', 'PRIETO ASCUÑA LUIS LUCIANO', 'URB. AURORA 1-4                        _', '-', '-', '-', 'N', 'URB. AURORA 1-4                        _', '1', '-', '-', '-', 'A'),</v>
      </c>
      <c r="Y6" s="24" t="str">
        <f t="shared" si="4"/>
        <v>('0101005', '1', '00456108', 'A'),</v>
      </c>
      <c r="Z6" s="24" t="str">
        <f t="shared" si="5"/>
        <v>('0101005', '2', '', 'A'),</v>
      </c>
    </row>
    <row r="7" spans="1:26" x14ac:dyDescent="0.25">
      <c r="A7" s="15" t="s">
        <v>550</v>
      </c>
      <c r="B7" s="28">
        <f t="shared" si="0"/>
        <v>1</v>
      </c>
      <c r="C7" s="27">
        <f xml:space="preserve"> IFERROR(INDEX(DATOS_GENERALES!$L$16:$L$20,MATCH($D7,DATOS_GENERALES!$M$16:$M$20,0),1),"###")</f>
        <v>1</v>
      </c>
      <c r="D7" s="25" t="s">
        <v>1641</v>
      </c>
      <c r="E7" s="27">
        <f xml:space="preserve"> IFERROR(INDEX(DATOS_GENERALES!$A$16:$A$25,MATCH($F7,DATOS_GENERALES!$B$16:$B$25,0),1),"###")</f>
        <v>1</v>
      </c>
      <c r="F7" s="25" t="s">
        <v>18</v>
      </c>
      <c r="G7" s="25" t="s">
        <v>1651</v>
      </c>
      <c r="H7" s="15" t="s">
        <v>868</v>
      </c>
      <c r="I7" s="15"/>
      <c r="J7" s="25" t="s">
        <v>2443</v>
      </c>
      <c r="K7" s="25">
        <f t="shared" si="1"/>
        <v>24</v>
      </c>
      <c r="L7" s="25" t="s">
        <v>15</v>
      </c>
      <c r="M7" s="25" t="s">
        <v>15</v>
      </c>
      <c r="N7" s="25" t="s">
        <v>15</v>
      </c>
      <c r="O7" s="4" t="str">
        <f>IFERROR(INDEX(DATOS_GENERALES!$F$11:$F$13,MATCH($P7,DATOS_GENERALES!$G$11:$G$13,0),1),"###")</f>
        <v>N</v>
      </c>
      <c r="P7" s="25" t="s">
        <v>40</v>
      </c>
      <c r="Q7" s="4">
        <f>IFERROR(INDEX(DATOS_GENERALES!$I$3:$I$7,MATCH($R7,DATOS_GENERALES!$J$3:$J$7,0),1),"###")</f>
        <v>1</v>
      </c>
      <c r="R7" s="25" t="s">
        <v>36</v>
      </c>
      <c r="S7" s="25" t="s">
        <v>15</v>
      </c>
      <c r="T7" s="25" t="s">
        <v>15</v>
      </c>
      <c r="U7" s="25" t="s">
        <v>15</v>
      </c>
      <c r="V7" s="24"/>
      <c r="W7" s="24" t="str">
        <f t="shared" si="2"/>
        <v>TRONCHADERO 813 DPTO 202               _</v>
      </c>
      <c r="X7" s="24" t="str">
        <f t="shared" si="3"/>
        <v>('0101006', '1', '1', 'RENDON ROJAS ROCIO KATTERINE', 'RENDON ROJAS ROCIO KATTERINE', 'TRONCHADERO 813 DPTO 202               _', '-', '-', '-', 'N', 'TRONCHADERO 813 DPTO 202               _', '1', '-', '-', '-', 'A'),</v>
      </c>
      <c r="Y7" s="24" t="str">
        <f t="shared" si="4"/>
        <v>('0101006', '1', '00456655', 'A'),</v>
      </c>
      <c r="Z7" s="24" t="str">
        <f t="shared" si="5"/>
        <v>('0101006', '2', '', 'A'),</v>
      </c>
    </row>
    <row r="8" spans="1:26" x14ac:dyDescent="0.25">
      <c r="A8" s="15" t="s">
        <v>654</v>
      </c>
      <c r="B8" s="28">
        <f t="shared" si="0"/>
        <v>1</v>
      </c>
      <c r="C8" s="27">
        <f xml:space="preserve"> IFERROR(INDEX(DATOS_GENERALES!$L$16:$L$20,MATCH($D8,DATOS_GENERALES!$M$16:$M$20,0),1),"###")</f>
        <v>1</v>
      </c>
      <c r="D8" s="25" t="s">
        <v>1641</v>
      </c>
      <c r="E8" s="27">
        <f xml:space="preserve"> IFERROR(INDEX(DATOS_GENERALES!$A$16:$A$25,MATCH($F8,DATOS_GENERALES!$B$16:$B$25,0),1),"###")</f>
        <v>1</v>
      </c>
      <c r="F8" s="25" t="s">
        <v>18</v>
      </c>
      <c r="G8" s="25" t="s">
        <v>1652</v>
      </c>
      <c r="H8" s="15" t="s">
        <v>869</v>
      </c>
      <c r="I8" s="15"/>
      <c r="J8" s="25" t="s">
        <v>2444</v>
      </c>
      <c r="K8" s="25">
        <f t="shared" si="1"/>
        <v>21</v>
      </c>
      <c r="L8" s="25" t="s">
        <v>15</v>
      </c>
      <c r="M8" s="25" t="s">
        <v>15</v>
      </c>
      <c r="N8" s="25" t="s">
        <v>15</v>
      </c>
      <c r="O8" s="4" t="str">
        <f>IFERROR(INDEX(DATOS_GENERALES!$F$11:$F$13,MATCH($P8,DATOS_GENERALES!$G$11:$G$13,0),1),"###")</f>
        <v>N</v>
      </c>
      <c r="P8" s="25" t="s">
        <v>40</v>
      </c>
      <c r="Q8" s="4">
        <f>IFERROR(INDEX(DATOS_GENERALES!$I$3:$I$7,MATCH($R8,DATOS_GENERALES!$J$3:$J$7,0),1),"###")</f>
        <v>1</v>
      </c>
      <c r="R8" s="25" t="s">
        <v>36</v>
      </c>
      <c r="S8" s="25" t="s">
        <v>15</v>
      </c>
      <c r="T8" s="25" t="s">
        <v>15</v>
      </c>
      <c r="U8" s="25" t="s">
        <v>15</v>
      </c>
      <c r="V8" s="24"/>
      <c r="W8" s="24" t="str">
        <f t="shared" si="2"/>
        <v>MIGUEL GRAU 508 CAYMA                  _</v>
      </c>
      <c r="X8" s="24" t="str">
        <f t="shared" si="3"/>
        <v>('0101007', '1', '1', 'GUZMAN VERA WILLIAM', 'GUZMAN VERA WILLIAM', 'MIGUEL GRAU 508 CAYMA                  _', '-', '-', '-', 'N', 'MIGUEL GRAU 508 CAYMA                  _', '1', '-', '-', '-', 'A'),</v>
      </c>
      <c r="Y8" s="24" t="str">
        <f t="shared" si="4"/>
        <v>('0101007', '1', '00456656', 'A'),</v>
      </c>
      <c r="Z8" s="24" t="str">
        <f t="shared" si="5"/>
        <v>('0101007', '2', '', 'A'),</v>
      </c>
    </row>
    <row r="9" spans="1:26" x14ac:dyDescent="0.25">
      <c r="A9" s="15" t="s">
        <v>495</v>
      </c>
      <c r="B9" s="28">
        <f t="shared" si="0"/>
        <v>1</v>
      </c>
      <c r="C9" s="27">
        <f xml:space="preserve"> IFERROR(INDEX(DATOS_GENERALES!$L$16:$L$20,MATCH($D9,DATOS_GENERALES!$M$16:$M$20,0),1),"###")</f>
        <v>1</v>
      </c>
      <c r="D9" s="25" t="s">
        <v>1641</v>
      </c>
      <c r="E9" s="27">
        <f xml:space="preserve"> IFERROR(INDEX(DATOS_GENERALES!$A$16:$A$25,MATCH($F9,DATOS_GENERALES!$B$16:$B$25,0),1),"###")</f>
        <v>1</v>
      </c>
      <c r="F9" s="25" t="s">
        <v>18</v>
      </c>
      <c r="G9" s="25" t="s">
        <v>1653</v>
      </c>
      <c r="H9" s="15" t="s">
        <v>870</v>
      </c>
      <c r="I9" s="15"/>
      <c r="J9" s="25" t="s">
        <v>2445</v>
      </c>
      <c r="K9" s="25">
        <f t="shared" si="1"/>
        <v>26</v>
      </c>
      <c r="L9" s="25" t="s">
        <v>15</v>
      </c>
      <c r="M9" s="25" t="s">
        <v>15</v>
      </c>
      <c r="N9" s="25" t="s">
        <v>15</v>
      </c>
      <c r="O9" s="4" t="str">
        <f>IFERROR(INDEX(DATOS_GENERALES!$F$11:$F$13,MATCH($P9,DATOS_GENERALES!$G$11:$G$13,0),1),"###")</f>
        <v>N</v>
      </c>
      <c r="P9" s="25" t="s">
        <v>40</v>
      </c>
      <c r="Q9" s="4">
        <f>IFERROR(INDEX(DATOS_GENERALES!$I$3:$I$7,MATCH($R9,DATOS_GENERALES!$J$3:$J$7,0),1),"###")</f>
        <v>1</v>
      </c>
      <c r="R9" s="25" t="s">
        <v>36</v>
      </c>
      <c r="S9" s="25" t="s">
        <v>15</v>
      </c>
      <c r="T9" s="25" t="s">
        <v>15</v>
      </c>
      <c r="U9" s="25" t="s">
        <v>15</v>
      </c>
      <c r="V9" s="24"/>
      <c r="W9" s="24" t="str">
        <f t="shared" si="2"/>
        <v>LAS BUGAMBILLAS H-17 TACNA             _</v>
      </c>
      <c r="X9" s="24" t="str">
        <f t="shared" si="3"/>
        <v>('0101008', '1', '1', 'ZUÑIGA IRIARTE FRANCISCO', 'ZUÑIGA IRIARTE FRANCISCO', 'LAS BUGAMBILLAS H-17 TACNA             _', '-', '-', '-', 'N', 'LAS BUGAMBILLAS H-17 TACNA             _', '1', '-', '-', '-', 'A'),</v>
      </c>
      <c r="Y9" s="24" t="str">
        <f t="shared" si="4"/>
        <v>('0101008', '1', '00478128', 'A'),</v>
      </c>
      <c r="Z9" s="24" t="str">
        <f t="shared" si="5"/>
        <v>('0101008', '2', '', 'A'),</v>
      </c>
    </row>
    <row r="10" spans="1:26" x14ac:dyDescent="0.25">
      <c r="A10" s="15" t="s">
        <v>813</v>
      </c>
      <c r="B10" s="28">
        <f t="shared" si="0"/>
        <v>1</v>
      </c>
      <c r="C10" s="27">
        <f xml:space="preserve"> IFERROR(INDEX(DATOS_GENERALES!$L$16:$L$20,MATCH($D10,DATOS_GENERALES!$M$16:$M$20,0),1),"###")</f>
        <v>1</v>
      </c>
      <c r="D10" s="25" t="s">
        <v>1641</v>
      </c>
      <c r="E10" s="27">
        <f xml:space="preserve"> IFERROR(INDEX(DATOS_GENERALES!$A$16:$A$25,MATCH($F10,DATOS_GENERALES!$B$16:$B$25,0),1),"###")</f>
        <v>1</v>
      </c>
      <c r="F10" s="25" t="s">
        <v>18</v>
      </c>
      <c r="G10" s="25" t="s">
        <v>1654</v>
      </c>
      <c r="H10" s="15" t="s">
        <v>871</v>
      </c>
      <c r="I10" s="15"/>
      <c r="J10" s="25" t="s">
        <v>2446</v>
      </c>
      <c r="K10" s="25">
        <f t="shared" si="1"/>
        <v>14</v>
      </c>
      <c r="L10" s="25" t="s">
        <v>15</v>
      </c>
      <c r="M10" s="25" t="s">
        <v>15</v>
      </c>
      <c r="N10" s="25" t="s">
        <v>15</v>
      </c>
      <c r="O10" s="4" t="str">
        <f>IFERROR(INDEX(DATOS_GENERALES!$F$11:$F$13,MATCH($P10,DATOS_GENERALES!$G$11:$G$13,0),1),"###")</f>
        <v>N</v>
      </c>
      <c r="P10" s="25" t="s">
        <v>40</v>
      </c>
      <c r="Q10" s="4">
        <f>IFERROR(INDEX(DATOS_GENERALES!$I$3:$I$7,MATCH($R10,DATOS_GENERALES!$J$3:$J$7,0),1),"###")</f>
        <v>1</v>
      </c>
      <c r="R10" s="25" t="s">
        <v>36</v>
      </c>
      <c r="S10" s="25" t="s">
        <v>15</v>
      </c>
      <c r="T10" s="25" t="s">
        <v>15</v>
      </c>
      <c r="U10" s="25" t="s">
        <v>15</v>
      </c>
      <c r="V10" s="24"/>
      <c r="W10" s="24" t="str">
        <f t="shared" si="2"/>
        <v>SAN MARTIN 858                         _</v>
      </c>
      <c r="X10" s="24" t="str">
        <f t="shared" si="3"/>
        <v>('0101009', '1', '1', 'DIAZ JARA ALMONTE ANGELA MARIA', 'DIAZ JARA ALMONTE ANGELA MARIA', 'SAN MARTIN 858                         _', '-', '-', '-', 'N', 'SAN MARTIN 858                         _', '1', '-', '-', '-', 'A'),</v>
      </c>
      <c r="Y10" s="24" t="str">
        <f t="shared" si="4"/>
        <v>('0101009', '1', '00490135', 'A'),</v>
      </c>
      <c r="Z10" s="24" t="str">
        <f t="shared" si="5"/>
        <v>('0101009', '2', '', 'A'),</v>
      </c>
    </row>
    <row r="11" spans="1:26" x14ac:dyDescent="0.25">
      <c r="A11" s="15" t="s">
        <v>363</v>
      </c>
      <c r="B11" s="28">
        <f t="shared" si="0"/>
        <v>1</v>
      </c>
      <c r="C11" s="27">
        <f xml:space="preserve"> IFERROR(INDEX(DATOS_GENERALES!$L$16:$L$20,MATCH($D11,DATOS_GENERALES!$M$16:$M$20,0),1),"###")</f>
        <v>1</v>
      </c>
      <c r="D11" s="25" t="s">
        <v>1641</v>
      </c>
      <c r="E11" s="27">
        <f xml:space="preserve"> IFERROR(INDEX(DATOS_GENERALES!$A$16:$A$25,MATCH($F11,DATOS_GENERALES!$B$16:$B$25,0),1),"###")</f>
        <v>1</v>
      </c>
      <c r="F11" s="25" t="s">
        <v>18</v>
      </c>
      <c r="G11" s="25" t="s">
        <v>1655</v>
      </c>
      <c r="H11" s="15" t="s">
        <v>872</v>
      </c>
      <c r="I11" s="15"/>
      <c r="J11" s="25" t="s">
        <v>2447</v>
      </c>
      <c r="K11" s="25">
        <f t="shared" si="1"/>
        <v>30</v>
      </c>
      <c r="L11" s="25" t="s">
        <v>15</v>
      </c>
      <c r="M11" s="25" t="s">
        <v>15</v>
      </c>
      <c r="N11" s="25" t="s">
        <v>15</v>
      </c>
      <c r="O11" s="4" t="str">
        <f>IFERROR(INDEX(DATOS_GENERALES!$F$11:$F$13,MATCH($P11,DATOS_GENERALES!$G$11:$G$13,0),1),"###")</f>
        <v>N</v>
      </c>
      <c r="P11" s="25" t="s">
        <v>40</v>
      </c>
      <c r="Q11" s="4">
        <f>IFERROR(INDEX(DATOS_GENERALES!$I$3:$I$7,MATCH($R11,DATOS_GENERALES!$J$3:$J$7,0),1),"###")</f>
        <v>1</v>
      </c>
      <c r="R11" s="25" t="s">
        <v>36</v>
      </c>
      <c r="S11" s="25" t="s">
        <v>15</v>
      </c>
      <c r="T11" s="25" t="s">
        <v>15</v>
      </c>
      <c r="U11" s="25" t="s">
        <v>15</v>
      </c>
      <c r="V11" s="24"/>
      <c r="W11" s="24" t="str">
        <f t="shared" si="2"/>
        <v>AV. FRANCISCO MOSTAJO A-1  ASA         _</v>
      </c>
      <c r="X11" s="24" t="str">
        <f t="shared" si="3"/>
        <v>('0101010', '1', '1', 'CHOQUE HUIZA ROMAN GONZALO', 'CHOQUE HUIZA ROMAN GONZALO', 'AV. FRANCISCO MOSTAJO A-1  ASA         _', '-', '-', '-', 'N', 'AV. FRANCISCO MOSTAJO A-1  ASA         _', '1', '-', '-', '-', 'A'),</v>
      </c>
      <c r="Y11" s="24" t="str">
        <f t="shared" si="4"/>
        <v>('0101010', '1', '00500430', 'A'),</v>
      </c>
      <c r="Z11" s="24" t="str">
        <f t="shared" si="5"/>
        <v>('0101010', '2', '', 'A'),</v>
      </c>
    </row>
    <row r="12" spans="1:26" x14ac:dyDescent="0.25">
      <c r="A12" s="15" t="s">
        <v>80</v>
      </c>
      <c r="B12" s="28">
        <f t="shared" si="0"/>
        <v>1</v>
      </c>
      <c r="C12" s="27">
        <f xml:space="preserve"> IFERROR(INDEX(DATOS_GENERALES!$L$16:$L$20,MATCH($D12,DATOS_GENERALES!$M$16:$M$20,0),1),"###")</f>
        <v>1</v>
      </c>
      <c r="D12" s="25" t="s">
        <v>1641</v>
      </c>
      <c r="E12" s="27">
        <f xml:space="preserve"> IFERROR(INDEX(DATOS_GENERALES!$A$16:$A$25,MATCH($F12,DATOS_GENERALES!$B$16:$B$25,0),1),"###")</f>
        <v>1</v>
      </c>
      <c r="F12" s="25" t="s">
        <v>18</v>
      </c>
      <c r="G12" s="25" t="s">
        <v>1656</v>
      </c>
      <c r="H12" s="15" t="s">
        <v>873</v>
      </c>
      <c r="I12" s="15"/>
      <c r="J12" s="25" t="s">
        <v>2448</v>
      </c>
      <c r="K12" s="25">
        <f t="shared" si="1"/>
        <v>40</v>
      </c>
      <c r="L12" s="25" t="s">
        <v>15</v>
      </c>
      <c r="M12" s="25" t="s">
        <v>15</v>
      </c>
      <c r="N12" s="25" t="s">
        <v>15</v>
      </c>
      <c r="O12" s="4" t="str">
        <f>IFERROR(INDEX(DATOS_GENERALES!$F$11:$F$13,MATCH($P12,DATOS_GENERALES!$G$11:$G$13,0),1),"###")</f>
        <v>N</v>
      </c>
      <c r="P12" s="25" t="s">
        <v>40</v>
      </c>
      <c r="Q12" s="4">
        <f>IFERROR(INDEX(DATOS_GENERALES!$I$3:$I$7,MATCH($R12,DATOS_GENERALES!$J$3:$J$7,0),1),"###")</f>
        <v>1</v>
      </c>
      <c r="R12" s="25" t="s">
        <v>36</v>
      </c>
      <c r="S12" s="25" t="s">
        <v>15</v>
      </c>
      <c r="T12" s="25" t="s">
        <v>15</v>
      </c>
      <c r="U12" s="25" t="s">
        <v>15</v>
      </c>
      <c r="V12" s="24"/>
      <c r="W12" s="24" t="str">
        <f t="shared" si="2"/>
        <v>URB. VALLE BLANCO 3RA ETAPA TORRE 11 DPT</v>
      </c>
      <c r="X12" s="24" t="str">
        <f t="shared" si="3"/>
        <v>('0101011', '1', '1', 'VALDIVIA BERMEJO ALFREDO BENJAMIN', 'VALDIVIA BERMEJO ALFREDO BENJAMIN', 'URB. VALLE BLANCO 3RA ETAPA TORRE 11 DPT', '-', '-', '-', 'N', 'URB. VALLE BLANCO 3RA ETAPA TORRE 11 DPT', '1', '-', '-', '-', 'A'),</v>
      </c>
      <c r="Y12" s="24" t="str">
        <f t="shared" si="4"/>
        <v>('0101011', '1', '00514896', 'A'),</v>
      </c>
      <c r="Z12" s="24" t="str">
        <f t="shared" si="5"/>
        <v>('0101011', '2', '', 'A'),</v>
      </c>
    </row>
    <row r="13" spans="1:26" x14ac:dyDescent="0.25">
      <c r="A13" s="15" t="s">
        <v>686</v>
      </c>
      <c r="B13" s="28">
        <f t="shared" si="0"/>
        <v>1</v>
      </c>
      <c r="C13" s="27">
        <f xml:space="preserve"> IFERROR(INDEX(DATOS_GENERALES!$L$16:$L$20,MATCH($D13,DATOS_GENERALES!$M$16:$M$20,0),1),"###")</f>
        <v>1</v>
      </c>
      <c r="D13" s="25" t="s">
        <v>1641</v>
      </c>
      <c r="E13" s="27">
        <f xml:space="preserve"> IFERROR(INDEX(DATOS_GENERALES!$A$16:$A$25,MATCH($F13,DATOS_GENERALES!$B$16:$B$25,0),1),"###")</f>
        <v>1</v>
      </c>
      <c r="F13" s="25" t="s">
        <v>18</v>
      </c>
      <c r="G13" s="25" t="s">
        <v>1657</v>
      </c>
      <c r="H13" s="15" t="s">
        <v>874</v>
      </c>
      <c r="I13" s="15"/>
      <c r="J13" s="25" t="s">
        <v>2449</v>
      </c>
      <c r="K13" s="25">
        <f t="shared" si="1"/>
        <v>20</v>
      </c>
      <c r="L13" s="25" t="s">
        <v>15</v>
      </c>
      <c r="M13" s="25" t="s">
        <v>15</v>
      </c>
      <c r="N13" s="25" t="s">
        <v>15</v>
      </c>
      <c r="O13" s="4" t="str">
        <f>IFERROR(INDEX(DATOS_GENERALES!$F$11:$F$13,MATCH($P13,DATOS_GENERALES!$G$11:$G$13,0),1),"###")</f>
        <v>N</v>
      </c>
      <c r="P13" s="25" t="s">
        <v>40</v>
      </c>
      <c r="Q13" s="4">
        <f>IFERROR(INDEX(DATOS_GENERALES!$I$3:$I$7,MATCH($R13,DATOS_GENERALES!$J$3:$J$7,0),1),"###")</f>
        <v>1</v>
      </c>
      <c r="R13" s="25" t="s">
        <v>36</v>
      </c>
      <c r="S13" s="25" t="s">
        <v>15</v>
      </c>
      <c r="T13" s="25" t="s">
        <v>15</v>
      </c>
      <c r="U13" s="25" t="s">
        <v>15</v>
      </c>
      <c r="V13" s="24"/>
      <c r="W13" s="24" t="str">
        <f t="shared" si="2"/>
        <v>URB. TACNA E-3 TACNA                   _</v>
      </c>
      <c r="X13" s="24" t="str">
        <f t="shared" si="3"/>
        <v>('0101012', '1', '1', 'LUDEÑA GUZMAN VICTOR WILFREDO', 'LUDEÑA GUZMAN VICTOR WILFREDO', 'URB. TACNA E-3 TACNA                   _', '-', '-', '-', 'N', 'URB. TACNA E-3 TACNA                   _', '1', '-', '-', '-', 'A'),</v>
      </c>
      <c r="Y13" s="24" t="str">
        <f t="shared" si="4"/>
        <v>('0101012', '1', '00516079', 'A'),</v>
      </c>
      <c r="Z13" s="24" t="str">
        <f t="shared" si="5"/>
        <v>('0101012', '2', '', 'A'),</v>
      </c>
    </row>
    <row r="14" spans="1:26" x14ac:dyDescent="0.25">
      <c r="A14" s="15" t="s">
        <v>728</v>
      </c>
      <c r="B14" s="28">
        <f t="shared" si="0"/>
        <v>1</v>
      </c>
      <c r="C14" s="27">
        <f xml:space="preserve"> IFERROR(INDEX(DATOS_GENERALES!$L$16:$L$20,MATCH($D14,DATOS_GENERALES!$M$16:$M$20,0),1),"###")</f>
        <v>1</v>
      </c>
      <c r="D14" s="25" t="s">
        <v>1641</v>
      </c>
      <c r="E14" s="27">
        <f xml:space="preserve"> IFERROR(INDEX(DATOS_GENERALES!$A$16:$A$25,MATCH($F14,DATOS_GENERALES!$B$16:$B$25,0),1),"###")</f>
        <v>1</v>
      </c>
      <c r="F14" s="25" t="s">
        <v>18</v>
      </c>
      <c r="G14" s="25" t="s">
        <v>1658</v>
      </c>
      <c r="H14" s="15" t="s">
        <v>875</v>
      </c>
      <c r="I14" s="15"/>
      <c r="J14" s="25" t="s">
        <v>2450</v>
      </c>
      <c r="K14" s="25">
        <f t="shared" si="1"/>
        <v>18</v>
      </c>
      <c r="L14" s="25" t="s">
        <v>15</v>
      </c>
      <c r="M14" s="25" t="s">
        <v>15</v>
      </c>
      <c r="N14" s="25" t="s">
        <v>15</v>
      </c>
      <c r="O14" s="4" t="str">
        <f>IFERROR(INDEX(DATOS_GENERALES!$F$11:$F$13,MATCH($P14,DATOS_GENERALES!$G$11:$G$13,0),1),"###")</f>
        <v>N</v>
      </c>
      <c r="P14" s="25" t="s">
        <v>40</v>
      </c>
      <c r="Q14" s="4">
        <f>IFERROR(INDEX(DATOS_GENERALES!$I$3:$I$7,MATCH($R14,DATOS_GENERALES!$J$3:$J$7,0),1),"###")</f>
        <v>1</v>
      </c>
      <c r="R14" s="25" t="s">
        <v>36</v>
      </c>
      <c r="S14" s="25" t="s">
        <v>15</v>
      </c>
      <c r="T14" s="25" t="s">
        <v>15</v>
      </c>
      <c r="U14" s="25" t="s">
        <v>15</v>
      </c>
      <c r="V14" s="24"/>
      <c r="W14" s="24" t="str">
        <f t="shared" si="2"/>
        <v>CALLE AYACUCHO 535                     _</v>
      </c>
      <c r="X14" s="24" t="str">
        <f t="shared" si="3"/>
        <v>('0101013', '1', '1', 'PACHECO ALPONTE ROGELIO', 'PACHECO ALPONTE ROGELIO', 'CALLE AYACUCHO 535                     _', '-', '-', '-', 'N', 'CALLE AYACUCHO 535                     _', '1', '-', '-', '-', 'A'),</v>
      </c>
      <c r="Y14" s="24" t="str">
        <f t="shared" si="4"/>
        <v>('0101013', '1', '00516169', 'A'),</v>
      </c>
      <c r="Z14" s="24" t="str">
        <f t="shared" si="5"/>
        <v>('0101013', '2', '', 'A'),</v>
      </c>
    </row>
    <row r="15" spans="1:26" x14ac:dyDescent="0.25">
      <c r="A15" s="15" t="s">
        <v>220</v>
      </c>
      <c r="B15" s="28">
        <f t="shared" si="0"/>
        <v>1</v>
      </c>
      <c r="C15" s="27">
        <f xml:space="preserve"> IFERROR(INDEX(DATOS_GENERALES!$L$16:$L$20,MATCH($D15,DATOS_GENERALES!$M$16:$M$20,0),1),"###")</f>
        <v>1</v>
      </c>
      <c r="D15" s="25" t="s">
        <v>1641</v>
      </c>
      <c r="E15" s="27">
        <f xml:space="preserve"> IFERROR(INDEX(DATOS_GENERALES!$A$16:$A$25,MATCH($F15,DATOS_GENERALES!$B$16:$B$25,0),1),"###")</f>
        <v>1</v>
      </c>
      <c r="F15" s="25" t="s">
        <v>18</v>
      </c>
      <c r="G15" s="25" t="s">
        <v>1659</v>
      </c>
      <c r="H15" s="15" t="s">
        <v>876</v>
      </c>
      <c r="I15" s="15"/>
      <c r="J15" s="25" t="s">
        <v>2451</v>
      </c>
      <c r="K15" s="25">
        <f t="shared" si="1"/>
        <v>35</v>
      </c>
      <c r="L15" s="25" t="s">
        <v>15</v>
      </c>
      <c r="M15" s="25" t="s">
        <v>15</v>
      </c>
      <c r="N15" s="25" t="s">
        <v>15</v>
      </c>
      <c r="O15" s="4" t="str">
        <f>IFERROR(INDEX(DATOS_GENERALES!$F$11:$F$13,MATCH($P15,DATOS_GENERALES!$G$11:$G$13,0),1),"###")</f>
        <v>N</v>
      </c>
      <c r="P15" s="25" t="s">
        <v>40</v>
      </c>
      <c r="Q15" s="4">
        <f>IFERROR(INDEX(DATOS_GENERALES!$I$3:$I$7,MATCH($R15,DATOS_GENERALES!$J$3:$J$7,0),1),"###")</f>
        <v>1</v>
      </c>
      <c r="R15" s="25" t="s">
        <v>36</v>
      </c>
      <c r="S15" s="25" t="s">
        <v>15</v>
      </c>
      <c r="T15" s="25" t="s">
        <v>15</v>
      </c>
      <c r="U15" s="25" t="s">
        <v>15</v>
      </c>
      <c r="V15" s="24"/>
      <c r="W15" s="24" t="str">
        <f t="shared" si="2"/>
        <v>CP NATIVIDAD CALLE LOS ANGELES 2194    _</v>
      </c>
      <c r="X15" s="24" t="str">
        <f t="shared" si="3"/>
        <v>('0101014', '1', '1', 'TICONA MAQUERA FROYLAN', 'TICONA MAQUERA FROYLAN', 'CP NATIVIDAD CALLE LOS ANGELES 2194    _', '-', '-', '-', 'N', 'CP NATIVIDAD CALLE LOS ANGELES 2194    _', '1', '-', '-', '-', 'A'),</v>
      </c>
      <c r="Y15" s="24" t="str">
        <f t="shared" si="4"/>
        <v>('0101014', '1', '00516564', 'A'),</v>
      </c>
      <c r="Z15" s="24" t="str">
        <f t="shared" si="5"/>
        <v>('0101014', '2', '', 'A'),</v>
      </c>
    </row>
    <row r="16" spans="1:26" x14ac:dyDescent="0.25">
      <c r="A16" s="15" t="s">
        <v>655</v>
      </c>
      <c r="B16" s="28">
        <f t="shared" si="0"/>
        <v>1</v>
      </c>
      <c r="C16" s="27">
        <f xml:space="preserve"> IFERROR(INDEX(DATOS_GENERALES!$L$16:$L$20,MATCH($D16,DATOS_GENERALES!$M$16:$M$20,0),1),"###")</f>
        <v>1</v>
      </c>
      <c r="D16" s="25" t="s">
        <v>1641</v>
      </c>
      <c r="E16" s="27">
        <f xml:space="preserve"> IFERROR(INDEX(DATOS_GENERALES!$A$16:$A$25,MATCH($F16,DATOS_GENERALES!$B$16:$B$25,0),1),"###")</f>
        <v>1</v>
      </c>
      <c r="F16" s="25" t="s">
        <v>18</v>
      </c>
      <c r="G16" s="25" t="s">
        <v>1660</v>
      </c>
      <c r="H16" s="15" t="s">
        <v>877</v>
      </c>
      <c r="I16" s="15"/>
      <c r="J16" s="25" t="s">
        <v>2452</v>
      </c>
      <c r="K16" s="25">
        <f t="shared" si="1"/>
        <v>21</v>
      </c>
      <c r="L16" s="25" t="s">
        <v>15</v>
      </c>
      <c r="M16" s="25" t="s">
        <v>15</v>
      </c>
      <c r="N16" s="25" t="s">
        <v>15</v>
      </c>
      <c r="O16" s="4" t="str">
        <f>IFERROR(INDEX(DATOS_GENERALES!$F$11:$F$13,MATCH($P16,DATOS_GENERALES!$G$11:$G$13,0),1),"###")</f>
        <v>N</v>
      </c>
      <c r="P16" s="25" t="s">
        <v>40</v>
      </c>
      <c r="Q16" s="4">
        <f>IFERROR(INDEX(DATOS_GENERALES!$I$3:$I$7,MATCH($R16,DATOS_GENERALES!$J$3:$J$7,0),1),"###")</f>
        <v>1</v>
      </c>
      <c r="R16" s="25" t="s">
        <v>36</v>
      </c>
      <c r="S16" s="25" t="s">
        <v>15</v>
      </c>
      <c r="T16" s="25" t="s">
        <v>15</v>
      </c>
      <c r="U16" s="25" t="s">
        <v>15</v>
      </c>
      <c r="V16" s="24"/>
      <c r="W16" s="24" t="str">
        <f t="shared" si="2"/>
        <v>AGRUP. ROSA ARA B-306                  _</v>
      </c>
      <c r="X16" s="24" t="str">
        <f t="shared" si="3"/>
        <v>('0101015', '1', '1', 'OBANDO VELARDE JESUS ENRIQUE', 'OBANDO VELARDE JESUS ENRIQUE', 'AGRUP. ROSA ARA B-306                  _', '-', '-', '-', 'N', 'AGRUP. ROSA ARA B-306                  _', '1', '-', '-', '-', 'A'),</v>
      </c>
      <c r="Y16" s="24" t="str">
        <f t="shared" si="4"/>
        <v>('0101015', '1', '00793709', 'A'),</v>
      </c>
      <c r="Z16" s="24" t="str">
        <f t="shared" si="5"/>
        <v>('0101015', '2', '', 'A'),</v>
      </c>
    </row>
    <row r="17" spans="1:26" x14ac:dyDescent="0.25">
      <c r="A17" s="15" t="s">
        <v>364</v>
      </c>
      <c r="B17" s="28">
        <f t="shared" si="0"/>
        <v>1</v>
      </c>
      <c r="C17" s="27">
        <f xml:space="preserve"> IFERROR(INDEX(DATOS_GENERALES!$L$16:$L$20,MATCH($D17,DATOS_GENERALES!$M$16:$M$20,0),1),"###")</f>
        <v>1</v>
      </c>
      <c r="D17" s="25" t="s">
        <v>1641</v>
      </c>
      <c r="E17" s="27">
        <f xml:space="preserve"> IFERROR(INDEX(DATOS_GENERALES!$A$16:$A$25,MATCH($F17,DATOS_GENERALES!$B$16:$B$25,0),1),"###")</f>
        <v>1</v>
      </c>
      <c r="F17" s="25" t="s">
        <v>18</v>
      </c>
      <c r="G17" s="25" t="s">
        <v>1661</v>
      </c>
      <c r="H17" s="15" t="s">
        <v>878</v>
      </c>
      <c r="I17" s="15"/>
      <c r="J17" s="25" t="s">
        <v>2453</v>
      </c>
      <c r="K17" s="25">
        <f t="shared" si="1"/>
        <v>30</v>
      </c>
      <c r="L17" s="25" t="s">
        <v>15</v>
      </c>
      <c r="M17" s="25" t="s">
        <v>15</v>
      </c>
      <c r="N17" s="25" t="s">
        <v>15</v>
      </c>
      <c r="O17" s="4" t="str">
        <f>IFERROR(INDEX(DATOS_GENERALES!$F$11:$F$13,MATCH($P17,DATOS_GENERALES!$G$11:$G$13,0),1),"###")</f>
        <v>N</v>
      </c>
      <c r="P17" s="25" t="s">
        <v>40</v>
      </c>
      <c r="Q17" s="4">
        <f>IFERROR(INDEX(DATOS_GENERALES!$I$3:$I$7,MATCH($R17,DATOS_GENERALES!$J$3:$J$7,0),1),"###")</f>
        <v>1</v>
      </c>
      <c r="R17" s="25" t="s">
        <v>36</v>
      </c>
      <c r="S17" s="25" t="s">
        <v>15</v>
      </c>
      <c r="T17" s="25" t="s">
        <v>15</v>
      </c>
      <c r="U17" s="25" t="s">
        <v>15</v>
      </c>
      <c r="V17" s="24"/>
      <c r="W17" s="24" t="str">
        <f t="shared" si="2"/>
        <v>CALLE TRONCHADERO 115 DEPTO. 6         _</v>
      </c>
      <c r="X17" s="24" t="str">
        <f t="shared" si="3"/>
        <v>('0101016', '1', '1', 'GONZALES ESCUDERO LUIZ ADOLFO', 'GONZALES ESCUDERO LUIZ ADOLFO', 'CALLE TRONCHADERO 115 DEPTO. 6         _', '-', '-', '-', 'N', 'CALLE TRONCHADERO 115 DEPTO. 6         _', '1', '-', '-', '-', 'A'),</v>
      </c>
      <c r="Y17" s="24" t="str">
        <f t="shared" si="4"/>
        <v>('0101016', '1', '00797367', 'A'),</v>
      </c>
      <c r="Z17" s="24" t="str">
        <f t="shared" si="5"/>
        <v>('0101016', '2', '', 'A'),</v>
      </c>
    </row>
    <row r="18" spans="1:26" x14ac:dyDescent="0.25">
      <c r="A18" s="15" t="s">
        <v>198</v>
      </c>
      <c r="B18" s="28">
        <f t="shared" si="0"/>
        <v>1</v>
      </c>
      <c r="C18" s="27">
        <f xml:space="preserve"> IFERROR(INDEX(DATOS_GENERALES!$L$16:$L$20,MATCH($D18,DATOS_GENERALES!$M$16:$M$20,0),1),"###")</f>
        <v>1</v>
      </c>
      <c r="D18" s="25" t="s">
        <v>1641</v>
      </c>
      <c r="E18" s="27">
        <f xml:space="preserve"> IFERROR(INDEX(DATOS_GENERALES!$A$16:$A$25,MATCH($F18,DATOS_GENERALES!$B$16:$B$25,0),1),"###")</f>
        <v>1</v>
      </c>
      <c r="F18" s="25" t="s">
        <v>18</v>
      </c>
      <c r="G18" s="25" t="s">
        <v>1662</v>
      </c>
      <c r="H18" s="15" t="s">
        <v>879</v>
      </c>
      <c r="I18" s="15"/>
      <c r="J18" s="25" t="s">
        <v>2454</v>
      </c>
      <c r="K18" s="25">
        <f t="shared" si="1"/>
        <v>37</v>
      </c>
      <c r="L18" s="25" t="s">
        <v>15</v>
      </c>
      <c r="M18" s="25" t="s">
        <v>15</v>
      </c>
      <c r="N18" s="25" t="s">
        <v>15</v>
      </c>
      <c r="O18" s="4" t="str">
        <f>IFERROR(INDEX(DATOS_GENERALES!$F$11:$F$13,MATCH($P18,DATOS_GENERALES!$G$11:$G$13,0),1),"###")</f>
        <v>N</v>
      </c>
      <c r="P18" s="25" t="s">
        <v>40</v>
      </c>
      <c r="Q18" s="4">
        <f>IFERROR(INDEX(DATOS_GENERALES!$I$3:$I$7,MATCH($R18,DATOS_GENERALES!$J$3:$J$7,0),1),"###")</f>
        <v>1</v>
      </c>
      <c r="R18" s="25" t="s">
        <v>36</v>
      </c>
      <c r="S18" s="25" t="s">
        <v>15</v>
      </c>
      <c r="T18" s="25" t="s">
        <v>15</v>
      </c>
      <c r="U18" s="25" t="s">
        <v>15</v>
      </c>
      <c r="V18" s="24"/>
      <c r="W18" s="24" t="str">
        <f t="shared" si="2"/>
        <v>URB. QUINTA MEDITERRANEO D-2 2DO PISO  _</v>
      </c>
      <c r="X18" s="24" t="str">
        <f t="shared" si="3"/>
        <v>('0101017', '1', '1', 'CARLIN MORA YEFFRI', 'CARLIN MORA YEFFRI', 'URB. QUINTA MEDITERRANEO D-2 2DO PISO  _', '-', '-', '-', 'N', 'URB. QUINTA MEDITERRANEO D-2 2DO PISO  _', '1', '-', '-', '-', 'A'),</v>
      </c>
      <c r="Y18" s="24" t="str">
        <f t="shared" si="4"/>
        <v>('0101017', '1', '00882138', 'A'),</v>
      </c>
      <c r="Z18" s="24" t="str">
        <f t="shared" si="5"/>
        <v>('0101017', '2', '', 'A'),</v>
      </c>
    </row>
    <row r="19" spans="1:26" x14ac:dyDescent="0.25">
      <c r="A19" s="15" t="s">
        <v>432</v>
      </c>
      <c r="B19" s="28">
        <f t="shared" si="0"/>
        <v>1</v>
      </c>
      <c r="C19" s="27">
        <f xml:space="preserve"> IFERROR(INDEX(DATOS_GENERALES!$L$16:$L$20,MATCH($D19,DATOS_GENERALES!$M$16:$M$20,0),1),"###")</f>
        <v>1</v>
      </c>
      <c r="D19" s="25" t="s">
        <v>1641</v>
      </c>
      <c r="E19" s="27">
        <f xml:space="preserve"> IFERROR(INDEX(DATOS_GENERALES!$A$16:$A$25,MATCH($F19,DATOS_GENERALES!$B$16:$B$25,0),1),"###")</f>
        <v>1</v>
      </c>
      <c r="F19" s="25" t="s">
        <v>18</v>
      </c>
      <c r="G19" s="25" t="s">
        <v>1663</v>
      </c>
      <c r="H19" s="15" t="s">
        <v>880</v>
      </c>
      <c r="I19" s="15"/>
      <c r="J19" s="25" t="s">
        <v>2455</v>
      </c>
      <c r="K19" s="25">
        <f t="shared" si="1"/>
        <v>28</v>
      </c>
      <c r="L19" s="25" t="s">
        <v>15</v>
      </c>
      <c r="M19" s="25" t="s">
        <v>15</v>
      </c>
      <c r="N19" s="25" t="s">
        <v>15</v>
      </c>
      <c r="O19" s="4" t="str">
        <f>IFERROR(INDEX(DATOS_GENERALES!$F$11:$F$13,MATCH($P19,DATOS_GENERALES!$G$11:$G$13,0),1),"###")</f>
        <v>N</v>
      </c>
      <c r="P19" s="25" t="s">
        <v>40</v>
      </c>
      <c r="Q19" s="4">
        <f>IFERROR(INDEX(DATOS_GENERALES!$I$3:$I$7,MATCH($R19,DATOS_GENERALES!$J$3:$J$7,0),1),"###")</f>
        <v>1</v>
      </c>
      <c r="R19" s="25" t="s">
        <v>36</v>
      </c>
      <c r="S19" s="25" t="s">
        <v>15</v>
      </c>
      <c r="T19" s="25" t="s">
        <v>15</v>
      </c>
      <c r="U19" s="25" t="s">
        <v>15</v>
      </c>
      <c r="V19" s="24"/>
      <c r="W19" s="24" t="str">
        <f t="shared" si="2"/>
        <v>URB. JORGE BASADRE B-1 CAYMA           _</v>
      </c>
      <c r="X19" s="24" t="str">
        <f t="shared" si="3"/>
        <v>('0101018', '1', '1', 'MANZANEDA CABALA EDUARDO JUAN', 'MANZANEDA CABALA EDUARDO JUAN', 'URB. JORGE BASADRE B-1 CAYMA           _', '-', '-', '-', 'N', 'URB. JORGE BASADRE B-1 CAYMA           _', '1', '-', '-', '-', 'A'),</v>
      </c>
      <c r="Y19" s="24" t="str">
        <f t="shared" si="4"/>
        <v>('0101018', '1', '01204589', 'A'),</v>
      </c>
      <c r="Z19" s="24" t="str">
        <f t="shared" si="5"/>
        <v>('0101018', '2', '', 'A'),</v>
      </c>
    </row>
    <row r="20" spans="1:26" x14ac:dyDescent="0.25">
      <c r="A20" s="15" t="s">
        <v>365</v>
      </c>
      <c r="B20" s="28">
        <f t="shared" si="0"/>
        <v>1</v>
      </c>
      <c r="C20" s="27">
        <f xml:space="preserve"> IFERROR(INDEX(DATOS_GENERALES!$L$16:$L$20,MATCH($D20,DATOS_GENERALES!$M$16:$M$20,0),1),"###")</f>
        <v>1</v>
      </c>
      <c r="D20" s="25" t="s">
        <v>1641</v>
      </c>
      <c r="E20" s="27">
        <f xml:space="preserve"> IFERROR(INDEX(DATOS_GENERALES!$A$16:$A$25,MATCH($F20,DATOS_GENERALES!$B$16:$B$25,0),1),"###")</f>
        <v>1</v>
      </c>
      <c r="F20" s="25" t="s">
        <v>18</v>
      </c>
      <c r="G20" s="25" t="s">
        <v>1664</v>
      </c>
      <c r="H20" s="15" t="s">
        <v>881</v>
      </c>
      <c r="I20" s="15"/>
      <c r="J20" s="25" t="s">
        <v>2456</v>
      </c>
      <c r="K20" s="25">
        <f t="shared" si="1"/>
        <v>30</v>
      </c>
      <c r="L20" s="25" t="s">
        <v>15</v>
      </c>
      <c r="M20" s="25" t="s">
        <v>15</v>
      </c>
      <c r="N20" s="25" t="s">
        <v>15</v>
      </c>
      <c r="O20" s="4" t="str">
        <f>IFERROR(INDEX(DATOS_GENERALES!$F$11:$F$13,MATCH($P20,DATOS_GENERALES!$G$11:$G$13,0),1),"###")</f>
        <v>N</v>
      </c>
      <c r="P20" s="25" t="s">
        <v>40</v>
      </c>
      <c r="Q20" s="4">
        <f>IFERROR(INDEX(DATOS_GENERALES!$I$3:$I$7,MATCH($R20,DATOS_GENERALES!$J$3:$J$7,0),1),"###")</f>
        <v>1</v>
      </c>
      <c r="R20" s="25" t="s">
        <v>36</v>
      </c>
      <c r="S20" s="25" t="s">
        <v>15</v>
      </c>
      <c r="T20" s="25" t="s">
        <v>15</v>
      </c>
      <c r="U20" s="25" t="s">
        <v>15</v>
      </c>
      <c r="V20" s="24"/>
      <c r="W20" s="24" t="str">
        <f t="shared" si="2"/>
        <v>CALLE JERUSALEN 201 D DPTO 301         _</v>
      </c>
      <c r="X20" s="24" t="str">
        <f t="shared" si="3"/>
        <v>('0101019', '1', '1', 'ARAMAYO VALDIVIA RAUL', 'ARAMAYO VALDIVIA RAUL', 'CALLE JERUSALEN 201 D DPTO 301         _', '-', '-', '-', 'N', 'CALLE JERUSALEN 201 D DPTO 301         _', '1', '-', '-', '-', 'A'),</v>
      </c>
      <c r="Y20" s="24" t="str">
        <f t="shared" si="4"/>
        <v>('0101019', '1', '01213450', 'A'),</v>
      </c>
      <c r="Z20" s="24" t="str">
        <f t="shared" si="5"/>
        <v>('0101019', '2', '', 'A'),</v>
      </c>
    </row>
    <row r="21" spans="1:26" x14ac:dyDescent="0.25">
      <c r="A21" s="15" t="s">
        <v>433</v>
      </c>
      <c r="B21" s="28">
        <f t="shared" si="0"/>
        <v>1</v>
      </c>
      <c r="C21" s="27">
        <f xml:space="preserve"> IFERROR(INDEX(DATOS_GENERALES!$L$16:$L$20,MATCH($D21,DATOS_GENERALES!$M$16:$M$20,0),1),"###")</f>
        <v>1</v>
      </c>
      <c r="D21" s="25" t="s">
        <v>1641</v>
      </c>
      <c r="E21" s="27">
        <f xml:space="preserve"> IFERROR(INDEX(DATOS_GENERALES!$A$16:$A$25,MATCH($F21,DATOS_GENERALES!$B$16:$B$25,0),1),"###")</f>
        <v>1</v>
      </c>
      <c r="F21" s="25" t="s">
        <v>18</v>
      </c>
      <c r="G21" s="25" t="s">
        <v>1665</v>
      </c>
      <c r="H21" s="15" t="s">
        <v>882</v>
      </c>
      <c r="I21" s="15"/>
      <c r="J21" s="25" t="s">
        <v>2457</v>
      </c>
      <c r="K21" s="25">
        <f t="shared" si="1"/>
        <v>28</v>
      </c>
      <c r="L21" s="25" t="s">
        <v>15</v>
      </c>
      <c r="M21" s="25" t="s">
        <v>15</v>
      </c>
      <c r="N21" s="25" t="s">
        <v>15</v>
      </c>
      <c r="O21" s="4" t="str">
        <f>IFERROR(INDEX(DATOS_GENERALES!$F$11:$F$13,MATCH($P21,DATOS_GENERALES!$G$11:$G$13,0),1),"###")</f>
        <v>N</v>
      </c>
      <c r="P21" s="25" t="s">
        <v>40</v>
      </c>
      <c r="Q21" s="4">
        <f>IFERROR(INDEX(DATOS_GENERALES!$I$3:$I$7,MATCH($R21,DATOS_GENERALES!$J$3:$J$7,0),1),"###")</f>
        <v>1</v>
      </c>
      <c r="R21" s="25" t="s">
        <v>36</v>
      </c>
      <c r="S21" s="25" t="s">
        <v>15</v>
      </c>
      <c r="T21" s="25" t="s">
        <v>15</v>
      </c>
      <c r="U21" s="25" t="s">
        <v>15</v>
      </c>
      <c r="V21" s="24"/>
      <c r="W21" s="24" t="str">
        <f t="shared" si="2"/>
        <v>URB. EL ROSARIO Q-3 II ETAPA           _</v>
      </c>
      <c r="X21" s="24" t="str">
        <f t="shared" si="3"/>
        <v>('0101020', '1', '1', 'NUÑEZ SOTO RUBEN ALBERTO', 'NUÑEZ SOTO RUBEN ALBERTO', 'URB. EL ROSARIO Q-3 II ETAPA           _', '-', '-', '-', 'N', 'URB. EL ROSARIO Q-3 II ETAPA           _', '1', '-', '-', '-', 'A'),</v>
      </c>
      <c r="Y21" s="24" t="str">
        <f t="shared" si="4"/>
        <v>('0101020', '1', '01316437', 'A'),</v>
      </c>
      <c r="Z21" s="24" t="str">
        <f t="shared" si="5"/>
        <v>('0101020', '2', '', 'A'),</v>
      </c>
    </row>
    <row r="22" spans="1:26" x14ac:dyDescent="0.25">
      <c r="A22" s="15" t="s">
        <v>161</v>
      </c>
      <c r="B22" s="28">
        <f t="shared" si="0"/>
        <v>1</v>
      </c>
      <c r="C22" s="27">
        <f xml:space="preserve"> IFERROR(INDEX(DATOS_GENERALES!$L$16:$L$20,MATCH($D22,DATOS_GENERALES!$M$16:$M$20,0),1),"###")</f>
        <v>1</v>
      </c>
      <c r="D22" s="25" t="s">
        <v>1641</v>
      </c>
      <c r="E22" s="27">
        <f xml:space="preserve"> IFERROR(INDEX(DATOS_GENERALES!$A$16:$A$25,MATCH($F22,DATOS_GENERALES!$B$16:$B$25,0),1),"###")</f>
        <v>1</v>
      </c>
      <c r="F22" s="25" t="s">
        <v>18</v>
      </c>
      <c r="G22" s="25" t="s">
        <v>1666</v>
      </c>
      <c r="H22" s="15" t="s">
        <v>883</v>
      </c>
      <c r="I22" s="15"/>
      <c r="J22" s="25" t="s">
        <v>2458</v>
      </c>
      <c r="K22" s="25">
        <f t="shared" si="1"/>
        <v>39</v>
      </c>
      <c r="L22" s="25" t="s">
        <v>15</v>
      </c>
      <c r="M22" s="25" t="s">
        <v>15</v>
      </c>
      <c r="N22" s="25" t="s">
        <v>15</v>
      </c>
      <c r="O22" s="4" t="str">
        <f>IFERROR(INDEX(DATOS_GENERALES!$F$11:$F$13,MATCH($P22,DATOS_GENERALES!$G$11:$G$13,0),1),"###")</f>
        <v>N</v>
      </c>
      <c r="P22" s="25" t="s">
        <v>40</v>
      </c>
      <c r="Q22" s="4">
        <f>IFERROR(INDEX(DATOS_GENERALES!$I$3:$I$7,MATCH($R22,DATOS_GENERALES!$J$3:$J$7,0),1),"###")</f>
        <v>1</v>
      </c>
      <c r="R22" s="25" t="s">
        <v>36</v>
      </c>
      <c r="S22" s="25" t="s">
        <v>15</v>
      </c>
      <c r="T22" s="25" t="s">
        <v>15</v>
      </c>
      <c r="U22" s="25" t="s">
        <v>15</v>
      </c>
      <c r="V22" s="24"/>
      <c r="W22" s="24" t="str">
        <f t="shared" si="2"/>
        <v>CIUDAD MUNICIPAL MZ G-03 CERRO COLORADO_</v>
      </c>
      <c r="X22" s="24" t="str">
        <f t="shared" si="3"/>
        <v>('0101021', '1', '1', 'LUNA FERNANDEZ CIRILO', 'LUNA FERNANDEZ CIRILO', 'CIUDAD MUNICIPAL MZ G-03 CERRO COLORADO_', '-', '-', '-', 'N', 'CIUDAD MUNICIPAL MZ G-03 CERRO COLORADO_', '1', '-', '-', '-', 'A'),</v>
      </c>
      <c r="Y22" s="24" t="str">
        <f t="shared" si="4"/>
        <v>('0101021', '1', '01526606', 'A'),</v>
      </c>
      <c r="Z22" s="24" t="str">
        <f t="shared" si="5"/>
        <v>('0101021', '2', '', 'A'),</v>
      </c>
    </row>
    <row r="23" spans="1:26" x14ac:dyDescent="0.25">
      <c r="A23" s="15" t="s">
        <v>288</v>
      </c>
      <c r="B23" s="28">
        <f t="shared" si="0"/>
        <v>1</v>
      </c>
      <c r="C23" s="27">
        <f xml:space="preserve"> IFERROR(INDEX(DATOS_GENERALES!$L$16:$L$20,MATCH($D23,DATOS_GENERALES!$M$16:$M$20,0),1),"###")</f>
        <v>1</v>
      </c>
      <c r="D23" s="25" t="s">
        <v>1641</v>
      </c>
      <c r="E23" s="27">
        <f xml:space="preserve"> IFERROR(INDEX(DATOS_GENERALES!$A$16:$A$25,MATCH($F23,DATOS_GENERALES!$B$16:$B$25,0),1),"###")</f>
        <v>1</v>
      </c>
      <c r="F23" s="25" t="s">
        <v>18</v>
      </c>
      <c r="G23" s="25" t="s">
        <v>1667</v>
      </c>
      <c r="H23" s="15" t="s">
        <v>884</v>
      </c>
      <c r="I23" s="15"/>
      <c r="J23" s="25" t="s">
        <v>2459</v>
      </c>
      <c r="K23" s="25">
        <f t="shared" si="1"/>
        <v>32</v>
      </c>
      <c r="L23" s="25" t="s">
        <v>15</v>
      </c>
      <c r="M23" s="25" t="s">
        <v>15</v>
      </c>
      <c r="N23" s="25" t="s">
        <v>15</v>
      </c>
      <c r="O23" s="4" t="str">
        <f>IFERROR(INDEX(DATOS_GENERALES!$F$11:$F$13,MATCH($P23,DATOS_GENERALES!$G$11:$G$13,0),1),"###")</f>
        <v>N</v>
      </c>
      <c r="P23" s="25" t="s">
        <v>40</v>
      </c>
      <c r="Q23" s="4">
        <f>IFERROR(INDEX(DATOS_GENERALES!$I$3:$I$7,MATCH($R23,DATOS_GENERALES!$J$3:$J$7,0),1),"###")</f>
        <v>1</v>
      </c>
      <c r="R23" s="25" t="s">
        <v>36</v>
      </c>
      <c r="S23" s="25" t="s">
        <v>15</v>
      </c>
      <c r="T23" s="25" t="s">
        <v>15</v>
      </c>
      <c r="U23" s="25" t="s">
        <v>15</v>
      </c>
      <c r="V23" s="24"/>
      <c r="W23" s="24" t="str">
        <f t="shared" si="2"/>
        <v>SANTIAGO MAMANI 116 LA RINCONADA       _</v>
      </c>
      <c r="X23" s="24" t="str">
        <f t="shared" si="3"/>
        <v>('0101022', '1', '1', 'DELGADO COASACA JAIME ENRIQUE', 'DELGADO COASACA JAIME ENRIQUE', 'SANTIAGO MAMANI 116 LA RINCONADA       _', '-', '-', '-', 'N', 'SANTIAGO MAMANI 116 LA RINCONADA       _', '1', '-', '-', '-', 'A'),</v>
      </c>
      <c r="Y23" s="24" t="str">
        <f t="shared" si="4"/>
        <v>('0101022', '1', '02296610', 'A'),</v>
      </c>
      <c r="Z23" s="24" t="str">
        <f t="shared" si="5"/>
        <v>('0101022', '2', '', 'A'),</v>
      </c>
    </row>
    <row r="24" spans="1:26" x14ac:dyDescent="0.25">
      <c r="A24" s="15" t="s">
        <v>264</v>
      </c>
      <c r="B24" s="28">
        <f t="shared" si="0"/>
        <v>1</v>
      </c>
      <c r="C24" s="27">
        <f xml:space="preserve"> IFERROR(INDEX(DATOS_GENERALES!$L$16:$L$20,MATCH($D24,DATOS_GENERALES!$M$16:$M$20,0),1),"###")</f>
        <v>1</v>
      </c>
      <c r="D24" s="25" t="s">
        <v>1641</v>
      </c>
      <c r="E24" s="27">
        <f xml:space="preserve"> IFERROR(INDEX(DATOS_GENERALES!$A$16:$A$25,MATCH($F24,DATOS_GENERALES!$B$16:$B$25,0),1),"###")</f>
        <v>1</v>
      </c>
      <c r="F24" s="25" t="s">
        <v>18</v>
      </c>
      <c r="G24" s="25" t="s">
        <v>1668</v>
      </c>
      <c r="H24" s="15" t="s">
        <v>885</v>
      </c>
      <c r="I24" s="15"/>
      <c r="J24" s="25" t="s">
        <v>2460</v>
      </c>
      <c r="K24" s="25">
        <f t="shared" si="1"/>
        <v>33</v>
      </c>
      <c r="L24" s="25" t="s">
        <v>15</v>
      </c>
      <c r="M24" s="25" t="s">
        <v>15</v>
      </c>
      <c r="N24" s="25" t="s">
        <v>15</v>
      </c>
      <c r="O24" s="4" t="str">
        <f>IFERROR(INDEX(DATOS_GENERALES!$F$11:$F$13,MATCH($P24,DATOS_GENERALES!$G$11:$G$13,0),1),"###")</f>
        <v>N</v>
      </c>
      <c r="P24" s="25" t="s">
        <v>40</v>
      </c>
      <c r="Q24" s="4">
        <f>IFERROR(INDEX(DATOS_GENERALES!$I$3:$I$7,MATCH($R24,DATOS_GENERALES!$J$3:$J$7,0),1),"###")</f>
        <v>1</v>
      </c>
      <c r="R24" s="25" t="s">
        <v>36</v>
      </c>
      <c r="S24" s="25" t="s">
        <v>15</v>
      </c>
      <c r="T24" s="25" t="s">
        <v>15</v>
      </c>
      <c r="U24" s="25" t="s">
        <v>15</v>
      </c>
      <c r="V24" s="24"/>
      <c r="W24" s="24" t="str">
        <f t="shared" si="2"/>
        <v>URB. VILLA MAGISTERIAL MZ-K LOT 6      _</v>
      </c>
      <c r="X24" s="24" t="str">
        <f t="shared" si="3"/>
        <v>('0101023', '1', '1', 'HUAMAN MENDOZA YRMA', 'HUAMAN MENDOZA YRMA', 'URB. VILLA MAGISTERIAL MZ-K LOT 6      _', '-', '-', '-', 'N', 'URB. VILLA MAGISTERIAL MZ-K LOT 6      _', '1', '-', '-', '-', 'A'),</v>
      </c>
      <c r="Y24" s="24" t="str">
        <f t="shared" si="4"/>
        <v>('0101023', '1', '02302902', 'A'),</v>
      </c>
      <c r="Z24" s="24" t="str">
        <f t="shared" si="5"/>
        <v>('0101023', '2', '', 'A'),</v>
      </c>
    </row>
    <row r="25" spans="1:26" x14ac:dyDescent="0.25">
      <c r="A25" s="15" t="s">
        <v>551</v>
      </c>
      <c r="B25" s="28">
        <f t="shared" si="0"/>
        <v>1</v>
      </c>
      <c r="C25" s="27">
        <f xml:space="preserve"> IFERROR(INDEX(DATOS_GENERALES!$L$16:$L$20,MATCH($D25,DATOS_GENERALES!$M$16:$M$20,0),1),"###")</f>
        <v>1</v>
      </c>
      <c r="D25" s="25" t="s">
        <v>1641</v>
      </c>
      <c r="E25" s="27">
        <f xml:space="preserve"> IFERROR(INDEX(DATOS_GENERALES!$A$16:$A$25,MATCH($F25,DATOS_GENERALES!$B$16:$B$25,0),1),"###")</f>
        <v>1</v>
      </c>
      <c r="F25" s="25" t="s">
        <v>18</v>
      </c>
      <c r="G25" s="25" t="s">
        <v>1669</v>
      </c>
      <c r="H25" s="15" t="s">
        <v>886</v>
      </c>
      <c r="I25" s="15"/>
      <c r="J25" s="25" t="s">
        <v>2461</v>
      </c>
      <c r="K25" s="25">
        <f t="shared" si="1"/>
        <v>24</v>
      </c>
      <c r="L25" s="25" t="s">
        <v>15</v>
      </c>
      <c r="M25" s="25" t="s">
        <v>15</v>
      </c>
      <c r="N25" s="25" t="s">
        <v>15</v>
      </c>
      <c r="O25" s="4" t="str">
        <f>IFERROR(INDEX(DATOS_GENERALES!$F$11:$F$13,MATCH($P25,DATOS_GENERALES!$G$11:$G$13,0),1),"###")</f>
        <v>N</v>
      </c>
      <c r="P25" s="25" t="s">
        <v>40</v>
      </c>
      <c r="Q25" s="4">
        <f>IFERROR(INDEX(DATOS_GENERALES!$I$3:$I$7,MATCH($R25,DATOS_GENERALES!$J$3:$J$7,0),1),"###")</f>
        <v>1</v>
      </c>
      <c r="R25" s="25" t="s">
        <v>36</v>
      </c>
      <c r="S25" s="25" t="s">
        <v>15</v>
      </c>
      <c r="T25" s="25" t="s">
        <v>15</v>
      </c>
      <c r="U25" s="25" t="s">
        <v>15</v>
      </c>
      <c r="V25" s="24"/>
      <c r="W25" s="24" t="str">
        <f t="shared" si="2"/>
        <v>ARGENTINA 200 URB. FECIA               _</v>
      </c>
      <c r="X25" s="24" t="str">
        <f t="shared" si="3"/>
        <v>('0101024', '1', '1', 'CHECA VASQUEZ JHON', 'CHECA VASQUEZ JHON', 'ARGENTINA 200 URB. FECIA               _', '-', '-', '-', 'N', 'ARGENTINA 200 URB. FECIA               _', '1', '-', '-', '-', 'A'),</v>
      </c>
      <c r="Y25" s="24" t="str">
        <f t="shared" si="4"/>
        <v>('0101024', '1', '02364652', 'A'),</v>
      </c>
      <c r="Z25" s="24" t="str">
        <f t="shared" si="5"/>
        <v>('0101024', '2', '', 'A'),</v>
      </c>
    </row>
    <row r="26" spans="1:26" x14ac:dyDescent="0.25">
      <c r="A26" s="15" t="s">
        <v>464</v>
      </c>
      <c r="B26" s="28">
        <f t="shared" si="0"/>
        <v>1</v>
      </c>
      <c r="C26" s="27">
        <f xml:space="preserve"> IFERROR(INDEX(DATOS_GENERALES!$L$16:$L$20,MATCH($D26,DATOS_GENERALES!$M$16:$M$20,0),1),"###")</f>
        <v>1</v>
      </c>
      <c r="D26" s="25" t="s">
        <v>1641</v>
      </c>
      <c r="E26" s="27">
        <f xml:space="preserve"> IFERROR(INDEX(DATOS_GENERALES!$A$16:$A$25,MATCH($F26,DATOS_GENERALES!$B$16:$B$25,0),1),"###")</f>
        <v>1</v>
      </c>
      <c r="F26" s="25" t="s">
        <v>18</v>
      </c>
      <c r="G26" s="25" t="s">
        <v>1670</v>
      </c>
      <c r="H26" s="15" t="s">
        <v>887</v>
      </c>
      <c r="I26" s="15"/>
      <c r="J26" s="25" t="s">
        <v>2462</v>
      </c>
      <c r="K26" s="25">
        <f t="shared" si="1"/>
        <v>27</v>
      </c>
      <c r="L26" s="25" t="s">
        <v>15</v>
      </c>
      <c r="M26" s="25" t="s">
        <v>15</v>
      </c>
      <c r="N26" s="25" t="s">
        <v>15</v>
      </c>
      <c r="O26" s="4" t="str">
        <f>IFERROR(INDEX(DATOS_GENERALES!$F$11:$F$13,MATCH($P26,DATOS_GENERALES!$G$11:$G$13,0),1),"###")</f>
        <v>N</v>
      </c>
      <c r="P26" s="25" t="s">
        <v>40</v>
      </c>
      <c r="Q26" s="4">
        <f>IFERROR(INDEX(DATOS_GENERALES!$I$3:$I$7,MATCH($R26,DATOS_GENERALES!$J$3:$J$7,0),1),"###")</f>
        <v>1</v>
      </c>
      <c r="R26" s="25" t="s">
        <v>36</v>
      </c>
      <c r="S26" s="25" t="s">
        <v>15</v>
      </c>
      <c r="T26" s="25" t="s">
        <v>15</v>
      </c>
      <c r="U26" s="25" t="s">
        <v>15</v>
      </c>
      <c r="V26" s="24"/>
      <c r="W26" s="24" t="str">
        <f t="shared" si="2"/>
        <v>URB. QUINTA TRISTAN  Z2 - 5            _</v>
      </c>
      <c r="X26" s="24" t="str">
        <f t="shared" si="3"/>
        <v>('0101025', '1', '1', 'CHOQUEHUANCA LOPEZ REYNALDO', 'CHOQUEHUANCA LOPEZ REYNALDO', 'URB. QUINTA TRISTAN  Z2 - 5            _', '-', '-', '-', 'N', 'URB. QUINTA TRISTAN  Z2 - 5            _', '1', '-', '-', '-', 'A'),</v>
      </c>
      <c r="Y26" s="24" t="str">
        <f t="shared" si="4"/>
        <v>('0101025', '1', '02417423', 'A'),</v>
      </c>
      <c r="Z26" s="24" t="str">
        <f t="shared" si="5"/>
        <v>('0101025', '2', '', 'A'),</v>
      </c>
    </row>
    <row r="27" spans="1:26" x14ac:dyDescent="0.25">
      <c r="A27" s="15" t="s">
        <v>289</v>
      </c>
      <c r="B27" s="28">
        <f t="shared" si="0"/>
        <v>1</v>
      </c>
      <c r="C27" s="27">
        <f xml:space="preserve"> IFERROR(INDEX(DATOS_GENERALES!$L$16:$L$20,MATCH($D27,DATOS_GENERALES!$M$16:$M$20,0),1),"###")</f>
        <v>1</v>
      </c>
      <c r="D27" s="25" t="s">
        <v>1641</v>
      </c>
      <c r="E27" s="27">
        <f xml:space="preserve"> IFERROR(INDEX(DATOS_GENERALES!$A$16:$A$25,MATCH($F27,DATOS_GENERALES!$B$16:$B$25,0),1),"###")</f>
        <v>1</v>
      </c>
      <c r="F27" s="25" t="s">
        <v>18</v>
      </c>
      <c r="G27" s="25" t="s">
        <v>1671</v>
      </c>
      <c r="H27" s="15" t="s">
        <v>888</v>
      </c>
      <c r="I27" s="15"/>
      <c r="J27" s="25" t="s">
        <v>2463</v>
      </c>
      <c r="K27" s="25">
        <f t="shared" si="1"/>
        <v>32</v>
      </c>
      <c r="L27" s="25" t="s">
        <v>15</v>
      </c>
      <c r="M27" s="25" t="s">
        <v>15</v>
      </c>
      <c r="N27" s="25" t="s">
        <v>15</v>
      </c>
      <c r="O27" s="4" t="str">
        <f>IFERROR(INDEX(DATOS_GENERALES!$F$11:$F$13,MATCH($P27,DATOS_GENERALES!$G$11:$G$13,0),1),"###")</f>
        <v>N</v>
      </c>
      <c r="P27" s="25" t="s">
        <v>40</v>
      </c>
      <c r="Q27" s="4">
        <f>IFERROR(INDEX(DATOS_GENERALES!$I$3:$I$7,MATCH($R27,DATOS_GENERALES!$J$3:$J$7,0),1),"###")</f>
        <v>1</v>
      </c>
      <c r="R27" s="25" t="s">
        <v>36</v>
      </c>
      <c r="S27" s="25" t="s">
        <v>15</v>
      </c>
      <c r="T27" s="25" t="s">
        <v>15</v>
      </c>
      <c r="U27" s="25" t="s">
        <v>15</v>
      </c>
      <c r="V27" s="24"/>
      <c r="W27" s="24" t="str">
        <f t="shared" si="2"/>
        <v>VILLA LAS CANTERAS MZ- C LOTE-15       _</v>
      </c>
      <c r="X27" s="24" t="str">
        <f t="shared" si="3"/>
        <v>('0101026', '1', '1', 'VALER RADO FRANCISCA', 'VALER RADO FRANCISCA', 'VILLA LAS CANTERAS MZ- C LOTE-15       _', '-', '-', '-', 'N', 'VILLA LAS CANTERAS MZ- C LOTE-15       _', '1', '-', '-', '-', 'A'),</v>
      </c>
      <c r="Y27" s="24" t="str">
        <f t="shared" si="4"/>
        <v>('0101026', '1', '02435233', 'A'),</v>
      </c>
      <c r="Z27" s="24" t="str">
        <f t="shared" si="5"/>
        <v>('0101026', '2', '', 'A'),</v>
      </c>
    </row>
    <row r="28" spans="1:26" x14ac:dyDescent="0.25">
      <c r="A28" s="15" t="s">
        <v>81</v>
      </c>
      <c r="B28" s="28">
        <f t="shared" si="0"/>
        <v>1</v>
      </c>
      <c r="C28" s="27">
        <f xml:space="preserve"> IFERROR(INDEX(DATOS_GENERALES!$L$16:$L$20,MATCH($D28,DATOS_GENERALES!$M$16:$M$20,0),1),"###")</f>
        <v>1</v>
      </c>
      <c r="D28" s="25" t="s">
        <v>1641</v>
      </c>
      <c r="E28" s="27">
        <f xml:space="preserve"> IFERROR(INDEX(DATOS_GENERALES!$A$16:$A$25,MATCH($F28,DATOS_GENERALES!$B$16:$B$25,0),1),"###")</f>
        <v>1</v>
      </c>
      <c r="F28" s="25" t="s">
        <v>18</v>
      </c>
      <c r="G28" s="25" t="s">
        <v>1672</v>
      </c>
      <c r="H28" s="15" t="s">
        <v>889</v>
      </c>
      <c r="I28" s="15"/>
      <c r="J28" s="25" t="s">
        <v>2464</v>
      </c>
      <c r="K28" s="25">
        <f t="shared" si="1"/>
        <v>40</v>
      </c>
      <c r="L28" s="25" t="s">
        <v>15</v>
      </c>
      <c r="M28" s="25" t="s">
        <v>15</v>
      </c>
      <c r="N28" s="25" t="s">
        <v>15</v>
      </c>
      <c r="O28" s="4" t="str">
        <f>IFERROR(INDEX(DATOS_GENERALES!$F$11:$F$13,MATCH($P28,DATOS_GENERALES!$G$11:$G$13,0),1),"###")</f>
        <v>N</v>
      </c>
      <c r="P28" s="25" t="s">
        <v>40</v>
      </c>
      <c r="Q28" s="4">
        <f>IFERROR(INDEX(DATOS_GENERALES!$I$3:$I$7,MATCH($R28,DATOS_GENERALES!$J$3:$J$7,0),1),"###")</f>
        <v>1</v>
      </c>
      <c r="R28" s="25" t="s">
        <v>36</v>
      </c>
      <c r="S28" s="25" t="s">
        <v>15</v>
      </c>
      <c r="T28" s="25" t="s">
        <v>15</v>
      </c>
      <c r="U28" s="25" t="s">
        <v>15</v>
      </c>
      <c r="V28" s="24"/>
      <c r="W28" s="24" t="str">
        <f t="shared" si="2"/>
        <v>URB. AMPLIACION LA NEGRITA B-15 AREQUIPA</v>
      </c>
      <c r="X28" s="24" t="str">
        <f t="shared" si="3"/>
        <v>('0101027', '1', '1', 'ARISMENDI SAMANEZ HECTOR RAFAEL', 'ARISMENDI SAMANEZ HECTOR RAFAEL', 'URB. AMPLIACION LA NEGRITA B-15 AREQUIPA', '-', '-', '-', 'N', 'URB. AMPLIACION LA NEGRITA B-15 AREQUIPA', '1', '-', '-', '-', 'A'),</v>
      </c>
      <c r="Y28" s="24" t="str">
        <f t="shared" si="4"/>
        <v>('0101027', '1', '02447344', 'A'),</v>
      </c>
      <c r="Z28" s="24" t="str">
        <f t="shared" si="5"/>
        <v>('0101027', '2', '', 'A'),</v>
      </c>
    </row>
    <row r="29" spans="1:26" x14ac:dyDescent="0.25">
      <c r="A29" s="15" t="s">
        <v>814</v>
      </c>
      <c r="B29" s="28">
        <f t="shared" si="0"/>
        <v>1</v>
      </c>
      <c r="C29" s="27">
        <f xml:space="preserve"> IFERROR(INDEX(DATOS_GENERALES!$L$16:$L$20,MATCH($D29,DATOS_GENERALES!$M$16:$M$20,0),1),"###")</f>
        <v>1</v>
      </c>
      <c r="D29" s="25" t="s">
        <v>1641</v>
      </c>
      <c r="E29" s="27">
        <f xml:space="preserve"> IFERROR(INDEX(DATOS_GENERALES!$A$16:$A$25,MATCH($F29,DATOS_GENERALES!$B$16:$B$25,0),1),"###")</f>
        <v>1</v>
      </c>
      <c r="F29" s="25" t="s">
        <v>18</v>
      </c>
      <c r="G29" s="25" t="s">
        <v>1673</v>
      </c>
      <c r="H29" s="15" t="s">
        <v>890</v>
      </c>
      <c r="I29" s="15"/>
      <c r="J29" s="25" t="s">
        <v>2465</v>
      </c>
      <c r="K29" s="25">
        <f t="shared" si="1"/>
        <v>14</v>
      </c>
      <c r="L29" s="25" t="s">
        <v>15</v>
      </c>
      <c r="M29" s="25" t="s">
        <v>15</v>
      </c>
      <c r="N29" s="25" t="s">
        <v>15</v>
      </c>
      <c r="O29" s="4" t="str">
        <f>IFERROR(INDEX(DATOS_GENERALES!$F$11:$F$13,MATCH($P29,DATOS_GENERALES!$G$11:$G$13,0),1),"###")</f>
        <v>N</v>
      </c>
      <c r="P29" s="25" t="s">
        <v>40</v>
      </c>
      <c r="Q29" s="4">
        <f>IFERROR(INDEX(DATOS_GENERALES!$I$3:$I$7,MATCH($R29,DATOS_GENERALES!$J$3:$J$7,0),1),"###")</f>
        <v>1</v>
      </c>
      <c r="R29" s="25" t="s">
        <v>36</v>
      </c>
      <c r="S29" s="25" t="s">
        <v>15</v>
      </c>
      <c r="T29" s="25" t="s">
        <v>15</v>
      </c>
      <c r="U29" s="25" t="s">
        <v>15</v>
      </c>
      <c r="V29" s="24"/>
      <c r="W29" s="24" t="str">
        <f t="shared" si="2"/>
        <v>CALLE LIMA 611                         _</v>
      </c>
      <c r="X29" s="24" t="str">
        <f t="shared" si="3"/>
        <v>('0101028', '1', '1', 'LOPEZ CORNEJO KATHERINE', 'LOPEZ CORNEJO KATHERINE', 'CALLE LIMA 611                         _', '-', '-', '-', 'N', 'CALLE LIMA 611                         _', '1', '-', '-', '-', 'A'),</v>
      </c>
      <c r="Y29" s="24" t="str">
        <f t="shared" si="4"/>
        <v>('0101028', '1', '03854213', 'A'),</v>
      </c>
      <c r="Z29" s="24" t="str">
        <f t="shared" si="5"/>
        <v>('0101028', '2', '', 'A'),</v>
      </c>
    </row>
    <row r="30" spans="1:26" x14ac:dyDescent="0.25">
      <c r="A30" s="15" t="s">
        <v>774</v>
      </c>
      <c r="B30" s="28">
        <f t="shared" si="0"/>
        <v>1</v>
      </c>
      <c r="C30" s="27">
        <f xml:space="preserve"> IFERROR(INDEX(DATOS_GENERALES!$L$16:$L$20,MATCH($D30,DATOS_GENERALES!$M$16:$M$20,0),1),"###")</f>
        <v>1</v>
      </c>
      <c r="D30" s="25" t="s">
        <v>1641</v>
      </c>
      <c r="E30" s="27">
        <f xml:space="preserve"> IFERROR(INDEX(DATOS_GENERALES!$A$16:$A$25,MATCH($F30,DATOS_GENERALES!$B$16:$B$25,0),1),"###")</f>
        <v>1</v>
      </c>
      <c r="F30" s="25" t="s">
        <v>18</v>
      </c>
      <c r="G30" s="25" t="s">
        <v>1674</v>
      </c>
      <c r="H30" s="15" t="s">
        <v>891</v>
      </c>
      <c r="I30" s="15"/>
      <c r="J30" s="25" t="s">
        <v>2466</v>
      </c>
      <c r="K30" s="25">
        <f t="shared" si="1"/>
        <v>16</v>
      </c>
      <c r="L30" s="25" t="s">
        <v>15</v>
      </c>
      <c r="M30" s="25" t="s">
        <v>15</v>
      </c>
      <c r="N30" s="25" t="s">
        <v>15</v>
      </c>
      <c r="O30" s="4" t="str">
        <f>IFERROR(INDEX(DATOS_GENERALES!$F$11:$F$13,MATCH($P30,DATOS_GENERALES!$G$11:$G$13,0),1),"###")</f>
        <v>N</v>
      </c>
      <c r="P30" s="25" t="s">
        <v>40</v>
      </c>
      <c r="Q30" s="4">
        <f>IFERROR(INDEX(DATOS_GENERALES!$I$3:$I$7,MATCH($R30,DATOS_GENERALES!$J$3:$J$7,0),1),"###")</f>
        <v>1</v>
      </c>
      <c r="R30" s="25" t="s">
        <v>36</v>
      </c>
      <c r="S30" s="25" t="s">
        <v>15</v>
      </c>
      <c r="T30" s="25" t="s">
        <v>15</v>
      </c>
      <c r="U30" s="25" t="s">
        <v>15</v>
      </c>
      <c r="V30" s="24"/>
      <c r="W30" s="24" t="str">
        <f t="shared" si="2"/>
        <v>URB. MIRASOL F-9                       _</v>
      </c>
      <c r="X30" s="24" t="str">
        <f t="shared" si="3"/>
        <v>('0101029', '1', '1', 'VENTOCILLA TRINIDAD ADAN CELSO', 'VENTOCILLA TRINIDAD ADAN CELSO', 'URB. MIRASOL F-9                       _', '-', '-', '-', 'N', 'URB. MIRASOL F-9                       _', '1', '-', '-', '-', 'A'),</v>
      </c>
      <c r="Y30" s="24" t="str">
        <f t="shared" si="4"/>
        <v>('0101029', '1', '04081494', 'A'),</v>
      </c>
      <c r="Z30" s="24" t="str">
        <f t="shared" si="5"/>
        <v>('0101029', '2', '', 'A'),</v>
      </c>
    </row>
    <row r="31" spans="1:26" x14ac:dyDescent="0.25">
      <c r="A31" s="15" t="s">
        <v>366</v>
      </c>
      <c r="B31" s="28">
        <f t="shared" si="0"/>
        <v>1</v>
      </c>
      <c r="C31" s="27">
        <f xml:space="preserve"> IFERROR(INDEX(DATOS_GENERALES!$L$16:$L$20,MATCH($D31,DATOS_GENERALES!$M$16:$M$20,0),1),"###")</f>
        <v>1</v>
      </c>
      <c r="D31" s="25" t="s">
        <v>1641</v>
      </c>
      <c r="E31" s="27">
        <f xml:space="preserve"> IFERROR(INDEX(DATOS_GENERALES!$A$16:$A$25,MATCH($F31,DATOS_GENERALES!$B$16:$B$25,0),1),"###")</f>
        <v>1</v>
      </c>
      <c r="F31" s="25" t="s">
        <v>18</v>
      </c>
      <c r="G31" s="25" t="s">
        <v>1675</v>
      </c>
      <c r="H31" s="15" t="s">
        <v>892</v>
      </c>
      <c r="I31" s="15"/>
      <c r="J31" s="25" t="s">
        <v>2467</v>
      </c>
      <c r="K31" s="25">
        <f t="shared" si="1"/>
        <v>30</v>
      </c>
      <c r="L31" s="25" t="s">
        <v>15</v>
      </c>
      <c r="M31" s="25" t="s">
        <v>15</v>
      </c>
      <c r="N31" s="25" t="s">
        <v>15</v>
      </c>
      <c r="O31" s="4" t="str">
        <f>IFERROR(INDEX(DATOS_GENERALES!$F$11:$F$13,MATCH($P31,DATOS_GENERALES!$G$11:$G$13,0),1),"###")</f>
        <v>N</v>
      </c>
      <c r="P31" s="25" t="s">
        <v>40</v>
      </c>
      <c r="Q31" s="4">
        <f>IFERROR(INDEX(DATOS_GENERALES!$I$3:$I$7,MATCH($R31,DATOS_GENERALES!$J$3:$J$7,0),1),"###")</f>
        <v>1</v>
      </c>
      <c r="R31" s="25" t="s">
        <v>36</v>
      </c>
      <c r="S31" s="25" t="s">
        <v>15</v>
      </c>
      <c r="T31" s="25" t="s">
        <v>15</v>
      </c>
      <c r="U31" s="25" t="s">
        <v>15</v>
      </c>
      <c r="V31" s="24"/>
      <c r="W31" s="24" t="str">
        <f t="shared" si="2"/>
        <v>AV. MANUEL C. DE LA TORRE 29-A         _</v>
      </c>
      <c r="X31" s="24" t="str">
        <f t="shared" si="3"/>
        <v>('0101030', '1', '1', 'LUQUE ROMERO JOSE CARLOS', 'LUQUE ROMERO JOSE CARLOS', 'AV. MANUEL C. DE LA TORRE 29-A         _', '-', '-', '-', 'N', 'AV. MANUEL C. DE LA TORRE 29-A         _', '1', '-', '-', '-', 'A'),</v>
      </c>
      <c r="Y31" s="24" t="str">
        <f t="shared" si="4"/>
        <v>('0101030', '1', '04403278', 'A'),</v>
      </c>
      <c r="Z31" s="24" t="str">
        <f t="shared" si="5"/>
        <v>('0101030', '2', '', 'A'),</v>
      </c>
    </row>
    <row r="32" spans="1:26" x14ac:dyDescent="0.25">
      <c r="A32" s="15" t="s">
        <v>815</v>
      </c>
      <c r="B32" s="28">
        <f t="shared" si="0"/>
        <v>1</v>
      </c>
      <c r="C32" s="27">
        <f xml:space="preserve"> IFERROR(INDEX(DATOS_GENERALES!$L$16:$L$20,MATCH($D32,DATOS_GENERALES!$M$16:$M$20,0),1),"###")</f>
        <v>1</v>
      </c>
      <c r="D32" s="25" t="s">
        <v>1641</v>
      </c>
      <c r="E32" s="27">
        <f xml:space="preserve"> IFERROR(INDEX(DATOS_GENERALES!$A$16:$A$25,MATCH($F32,DATOS_GENERALES!$B$16:$B$25,0),1),"###")</f>
        <v>1</v>
      </c>
      <c r="F32" s="25" t="s">
        <v>18</v>
      </c>
      <c r="G32" s="25" t="s">
        <v>1676</v>
      </c>
      <c r="H32" s="15" t="s">
        <v>893</v>
      </c>
      <c r="I32" s="15"/>
      <c r="J32" s="25" t="s">
        <v>2468</v>
      </c>
      <c r="K32" s="25">
        <f t="shared" si="1"/>
        <v>14</v>
      </c>
      <c r="L32" s="25" t="s">
        <v>15</v>
      </c>
      <c r="M32" s="25" t="s">
        <v>15</v>
      </c>
      <c r="N32" s="25" t="s">
        <v>15</v>
      </c>
      <c r="O32" s="4" t="str">
        <f>IFERROR(INDEX(DATOS_GENERALES!$F$11:$F$13,MATCH($P32,DATOS_GENERALES!$G$11:$G$13,0),1),"###")</f>
        <v>N</v>
      </c>
      <c r="P32" s="25" t="s">
        <v>40</v>
      </c>
      <c r="Q32" s="4">
        <f>IFERROR(INDEX(DATOS_GENERALES!$I$3:$I$7,MATCH($R32,DATOS_GENERALES!$J$3:$J$7,0),1),"###")</f>
        <v>1</v>
      </c>
      <c r="R32" s="25" t="s">
        <v>36</v>
      </c>
      <c r="S32" s="25" t="s">
        <v>15</v>
      </c>
      <c r="T32" s="25" t="s">
        <v>15</v>
      </c>
      <c r="U32" s="25" t="s">
        <v>15</v>
      </c>
      <c r="V32" s="24"/>
      <c r="W32" s="24" t="str">
        <f t="shared" si="2"/>
        <v>FONAVI II A1-6                         _</v>
      </c>
      <c r="X32" s="24" t="str">
        <f t="shared" si="3"/>
        <v>('0101031', '1', '1', 'CHURATA CHIPANA SANTIAGO', 'CHURATA CHIPANA SANTIAGO', 'FONAVI II A1-6                         _', '-', '-', '-', 'N', 'FONAVI II A1-6                         _', '1', '-', '-', '-', 'A'),</v>
      </c>
      <c r="Y32" s="24" t="str">
        <f t="shared" si="4"/>
        <v>('0101031', '1', '04404691', 'A'),</v>
      </c>
      <c r="Z32" s="24" t="str">
        <f t="shared" si="5"/>
        <v>('0101031', '2', '', 'A'),</v>
      </c>
    </row>
    <row r="33" spans="1:26" x14ac:dyDescent="0.25">
      <c r="A33" s="15" t="s">
        <v>82</v>
      </c>
      <c r="B33" s="28">
        <f t="shared" si="0"/>
        <v>1</v>
      </c>
      <c r="C33" s="27">
        <f xml:space="preserve"> IFERROR(INDEX(DATOS_GENERALES!$L$16:$L$20,MATCH($D33,DATOS_GENERALES!$M$16:$M$20,0),1),"###")</f>
        <v>1</v>
      </c>
      <c r="D33" s="25" t="s">
        <v>1641</v>
      </c>
      <c r="E33" s="27">
        <f xml:space="preserve"> IFERROR(INDEX(DATOS_GENERALES!$A$16:$A$25,MATCH($F33,DATOS_GENERALES!$B$16:$B$25,0),1),"###")</f>
        <v>1</v>
      </c>
      <c r="F33" s="25" t="s">
        <v>18</v>
      </c>
      <c r="G33" s="25" t="s">
        <v>1677</v>
      </c>
      <c r="H33" s="15" t="s">
        <v>894</v>
      </c>
      <c r="I33" s="15"/>
      <c r="J33" s="25" t="s">
        <v>2469</v>
      </c>
      <c r="K33" s="25">
        <f t="shared" si="1"/>
        <v>40</v>
      </c>
      <c r="L33" s="25" t="s">
        <v>15</v>
      </c>
      <c r="M33" s="25" t="s">
        <v>15</v>
      </c>
      <c r="N33" s="25" t="s">
        <v>15</v>
      </c>
      <c r="O33" s="4" t="str">
        <f>IFERROR(INDEX(DATOS_GENERALES!$F$11:$F$13,MATCH($P33,DATOS_GENERALES!$G$11:$G$13,0),1),"###")</f>
        <v>N</v>
      </c>
      <c r="P33" s="25" t="s">
        <v>40</v>
      </c>
      <c r="Q33" s="4">
        <f>IFERROR(INDEX(DATOS_GENERALES!$I$3:$I$7,MATCH($R33,DATOS_GENERALES!$J$3:$J$7,0),1),"###")</f>
        <v>1</v>
      </c>
      <c r="R33" s="25" t="s">
        <v>36</v>
      </c>
      <c r="S33" s="25" t="s">
        <v>15</v>
      </c>
      <c r="T33" s="25" t="s">
        <v>15</v>
      </c>
      <c r="U33" s="25" t="s">
        <v>15</v>
      </c>
      <c r="V33" s="24"/>
      <c r="W33" s="24" t="str">
        <f t="shared" si="2"/>
        <v>URB STA MARIA A-20 LAMBRAMANI J.L.B. Y R</v>
      </c>
      <c r="X33" s="24" t="str">
        <f t="shared" si="3"/>
        <v>('0101032', '1', '1', 'CHOQUE SAYRITUPA GUILLERMO', 'CHOQUE SAYRITUPA GUILLERMO', 'URB STA MARIA A-20 LAMBRAMANI J.L.B. Y R', '-', '-', '-', 'N', 'URB STA MARIA A-20 LAMBRAMANI J.L.B. Y R', '1', '-', '-', '-', 'A'),</v>
      </c>
      <c r="Y33" s="24" t="str">
        <f t="shared" si="4"/>
        <v>('0101032', '1', '04423379', 'A'),</v>
      </c>
      <c r="Z33" s="24" t="str">
        <f t="shared" si="5"/>
        <v>('0101032', '2', '', 'A'),</v>
      </c>
    </row>
    <row r="34" spans="1:26" x14ac:dyDescent="0.25">
      <c r="A34" s="15" t="s">
        <v>816</v>
      </c>
      <c r="B34" s="28">
        <f t="shared" si="0"/>
        <v>1</v>
      </c>
      <c r="C34" s="27">
        <f xml:space="preserve"> IFERROR(INDEX(DATOS_GENERALES!$L$16:$L$20,MATCH($D34,DATOS_GENERALES!$M$16:$M$20,0),1),"###")</f>
        <v>1</v>
      </c>
      <c r="D34" s="25" t="s">
        <v>1641</v>
      </c>
      <c r="E34" s="27">
        <f xml:space="preserve"> IFERROR(INDEX(DATOS_GENERALES!$A$16:$A$25,MATCH($F34,DATOS_GENERALES!$B$16:$B$25,0),1),"###")</f>
        <v>1</v>
      </c>
      <c r="F34" s="25" t="s">
        <v>18</v>
      </c>
      <c r="G34" s="25" t="s">
        <v>1678</v>
      </c>
      <c r="H34" s="15" t="s">
        <v>895</v>
      </c>
      <c r="I34" s="15"/>
      <c r="J34" s="25" t="s">
        <v>2470</v>
      </c>
      <c r="K34" s="25">
        <f t="shared" si="1"/>
        <v>14</v>
      </c>
      <c r="L34" s="25" t="s">
        <v>15</v>
      </c>
      <c r="M34" s="25" t="s">
        <v>15</v>
      </c>
      <c r="N34" s="25" t="s">
        <v>15</v>
      </c>
      <c r="O34" s="4" t="str">
        <f>IFERROR(INDEX(DATOS_GENERALES!$F$11:$F$13,MATCH($P34,DATOS_GENERALES!$G$11:$G$13,0),1),"###")</f>
        <v>N</v>
      </c>
      <c r="P34" s="25" t="s">
        <v>40</v>
      </c>
      <c r="Q34" s="4">
        <f>IFERROR(INDEX(DATOS_GENERALES!$I$3:$I$7,MATCH($R34,DATOS_GENERALES!$J$3:$J$7,0),1),"###")</f>
        <v>1</v>
      </c>
      <c r="R34" s="25" t="s">
        <v>36</v>
      </c>
      <c r="S34" s="25" t="s">
        <v>15</v>
      </c>
      <c r="T34" s="25" t="s">
        <v>15</v>
      </c>
      <c r="U34" s="25" t="s">
        <v>15</v>
      </c>
      <c r="V34" s="24"/>
      <c r="W34" s="24" t="str">
        <f t="shared" si="2"/>
        <v>CHULLO  # 1012                         _</v>
      </c>
      <c r="X34" s="24" t="str">
        <f t="shared" si="3"/>
        <v>('0101033', '1', '1', 'SOCOLICH GUZMAN EDMUNDO', 'SOCOLICH GUZMAN EDMUNDO', 'CHULLO  # 1012                         _', '-', '-', '-', 'N', 'CHULLO  # 1012                         _', '1', '-', '-', '-', 'A'),</v>
      </c>
      <c r="Y34" s="24" t="str">
        <f t="shared" si="4"/>
        <v>('0101033', '1', '04425486', 'A'),</v>
      </c>
      <c r="Z34" s="24" t="str">
        <f t="shared" si="5"/>
        <v>('0101033', '2', '', 'A'),</v>
      </c>
    </row>
    <row r="35" spans="1:26" x14ac:dyDescent="0.25">
      <c r="A35" s="15" t="s">
        <v>826</v>
      </c>
      <c r="B35" s="28">
        <f t="shared" si="0"/>
        <v>1</v>
      </c>
      <c r="C35" s="27">
        <f xml:space="preserve"> IFERROR(INDEX(DATOS_GENERALES!$L$16:$L$20,MATCH($D35,DATOS_GENERALES!$M$16:$M$20,0),1),"###")</f>
        <v>1</v>
      </c>
      <c r="D35" s="25" t="s">
        <v>1641</v>
      </c>
      <c r="E35" s="27">
        <f xml:space="preserve"> IFERROR(INDEX(DATOS_GENERALES!$A$16:$A$25,MATCH($F35,DATOS_GENERALES!$B$16:$B$25,0),1),"###")</f>
        <v>1</v>
      </c>
      <c r="F35" s="25" t="s">
        <v>18</v>
      </c>
      <c r="G35" s="25" t="s">
        <v>1679</v>
      </c>
      <c r="H35" s="15" t="s">
        <v>896</v>
      </c>
      <c r="I35" s="15"/>
      <c r="J35" s="25" t="s">
        <v>2471</v>
      </c>
      <c r="K35" s="25">
        <f t="shared" si="1"/>
        <v>13</v>
      </c>
      <c r="L35" s="25" t="s">
        <v>15</v>
      </c>
      <c r="M35" s="25" t="s">
        <v>15</v>
      </c>
      <c r="N35" s="25" t="s">
        <v>15</v>
      </c>
      <c r="O35" s="4" t="str">
        <f>IFERROR(INDEX(DATOS_GENERALES!$F$11:$F$13,MATCH($P35,DATOS_GENERALES!$G$11:$G$13,0),1),"###")</f>
        <v>N</v>
      </c>
      <c r="P35" s="25" t="s">
        <v>40</v>
      </c>
      <c r="Q35" s="4">
        <f>IFERROR(INDEX(DATOS_GENERALES!$I$3:$I$7,MATCH($R35,DATOS_GENERALES!$J$3:$J$7,0),1),"###")</f>
        <v>1</v>
      </c>
      <c r="R35" s="25" t="s">
        <v>36</v>
      </c>
      <c r="S35" s="25" t="s">
        <v>15</v>
      </c>
      <c r="T35" s="25" t="s">
        <v>15</v>
      </c>
      <c r="U35" s="25" t="s">
        <v>15</v>
      </c>
      <c r="V35" s="24"/>
      <c r="W35" s="24" t="str">
        <f t="shared" si="2"/>
        <v>ROSASPATA 525                          _</v>
      </c>
      <c r="X35" s="24" t="str">
        <f t="shared" si="3"/>
        <v>('0101034', '1', '1', 'ROJAS PEROCHENA JESUS', 'ROJAS PEROCHENA JESUS', 'ROSASPATA 525                          _', '-', '-', '-', 'N', 'ROSASPATA 525                          _', '1', '-', '-', '-', 'A'),</v>
      </c>
      <c r="Y35" s="24" t="str">
        <f t="shared" si="4"/>
        <v>('0101034', '1', '04425541', 'A'),</v>
      </c>
      <c r="Z35" s="24" t="str">
        <f t="shared" si="5"/>
        <v>('0101034', '2', '', 'A'),</v>
      </c>
    </row>
    <row r="36" spans="1:26" x14ac:dyDescent="0.25">
      <c r="A36" s="15" t="s">
        <v>290</v>
      </c>
      <c r="B36" s="28">
        <f t="shared" si="0"/>
        <v>1</v>
      </c>
      <c r="C36" s="27">
        <f xml:space="preserve"> IFERROR(INDEX(DATOS_GENERALES!$L$16:$L$20,MATCH($D36,DATOS_GENERALES!$M$16:$M$20,0),1),"###")</f>
        <v>1</v>
      </c>
      <c r="D36" s="25" t="s">
        <v>1641</v>
      </c>
      <c r="E36" s="27">
        <f xml:space="preserve"> IFERROR(INDEX(DATOS_GENERALES!$A$16:$A$25,MATCH($F36,DATOS_GENERALES!$B$16:$B$25,0),1),"###")</f>
        <v>1</v>
      </c>
      <c r="F36" s="25" t="s">
        <v>18</v>
      </c>
      <c r="G36" s="25" t="s">
        <v>1680</v>
      </c>
      <c r="H36" s="15" t="s">
        <v>897</v>
      </c>
      <c r="I36" s="15"/>
      <c r="J36" s="25" t="s">
        <v>2472</v>
      </c>
      <c r="K36" s="25">
        <f t="shared" si="1"/>
        <v>32</v>
      </c>
      <c r="L36" s="25" t="s">
        <v>15</v>
      </c>
      <c r="M36" s="25" t="s">
        <v>15</v>
      </c>
      <c r="N36" s="25" t="s">
        <v>15</v>
      </c>
      <c r="O36" s="4" t="str">
        <f>IFERROR(INDEX(DATOS_GENERALES!$F$11:$F$13,MATCH($P36,DATOS_GENERALES!$G$11:$G$13,0),1),"###")</f>
        <v>N</v>
      </c>
      <c r="P36" s="25" t="s">
        <v>40</v>
      </c>
      <c r="Q36" s="4">
        <f>IFERROR(INDEX(DATOS_GENERALES!$I$3:$I$7,MATCH($R36,DATOS_GENERALES!$J$3:$J$7,0),1),"###")</f>
        <v>1</v>
      </c>
      <c r="R36" s="25" t="s">
        <v>36</v>
      </c>
      <c r="S36" s="25" t="s">
        <v>15</v>
      </c>
      <c r="T36" s="25" t="s">
        <v>15</v>
      </c>
      <c r="U36" s="25" t="s">
        <v>15</v>
      </c>
      <c r="V36" s="24"/>
      <c r="W36" s="24" t="str">
        <f t="shared" si="2"/>
        <v>VILLA BOTIFLACA B - 17 8 CUAJONE       _</v>
      </c>
      <c r="X36" s="24" t="str">
        <f t="shared" si="3"/>
        <v>('0101035', '1', '1', 'DIAZ POSTIGO POMPEYO OBDULIO', 'DIAZ POSTIGO POMPEYO OBDULIO', 'VILLA BOTIFLACA B - 17 8 CUAJONE       _', '-', '-', '-', 'N', 'VILLA BOTIFLACA B - 17 8 CUAJONE       _', '1', '-', '-', '-', 'A'),</v>
      </c>
      <c r="Y36" s="24" t="str">
        <f t="shared" si="4"/>
        <v>('0101035', '1', '04426641', 'A'),</v>
      </c>
      <c r="Z36" s="24" t="str">
        <f t="shared" si="5"/>
        <v>('0101035', '2', '', 'A'),</v>
      </c>
    </row>
    <row r="37" spans="1:26" x14ac:dyDescent="0.25">
      <c r="A37" s="15" t="s">
        <v>367</v>
      </c>
      <c r="B37" s="28">
        <f t="shared" si="0"/>
        <v>1</v>
      </c>
      <c r="C37" s="27">
        <f xml:space="preserve"> IFERROR(INDEX(DATOS_GENERALES!$L$16:$L$20,MATCH($D37,DATOS_GENERALES!$M$16:$M$20,0),1),"###")</f>
        <v>1</v>
      </c>
      <c r="D37" s="25" t="s">
        <v>1641</v>
      </c>
      <c r="E37" s="27">
        <f xml:space="preserve"> IFERROR(INDEX(DATOS_GENERALES!$A$16:$A$25,MATCH($F37,DATOS_GENERALES!$B$16:$B$25,0),1),"###")</f>
        <v>1</v>
      </c>
      <c r="F37" s="25" t="s">
        <v>18</v>
      </c>
      <c r="G37" s="25" t="s">
        <v>1681</v>
      </c>
      <c r="H37" s="15" t="s">
        <v>898</v>
      </c>
      <c r="I37" s="15"/>
      <c r="J37" s="25" t="s">
        <v>2473</v>
      </c>
      <c r="K37" s="25">
        <f t="shared" si="1"/>
        <v>30</v>
      </c>
      <c r="L37" s="25" t="s">
        <v>15</v>
      </c>
      <c r="M37" s="25" t="s">
        <v>15</v>
      </c>
      <c r="N37" s="25" t="s">
        <v>15</v>
      </c>
      <c r="O37" s="4" t="str">
        <f>IFERROR(INDEX(DATOS_GENERALES!$F$11:$F$13,MATCH($P37,DATOS_GENERALES!$G$11:$G$13,0),1),"###")</f>
        <v>N</v>
      </c>
      <c r="P37" s="25" t="s">
        <v>40</v>
      </c>
      <c r="Q37" s="4">
        <f>IFERROR(INDEX(DATOS_GENERALES!$I$3:$I$7,MATCH($R37,DATOS_GENERALES!$J$3:$J$7,0),1),"###")</f>
        <v>1</v>
      </c>
      <c r="R37" s="25" t="s">
        <v>36</v>
      </c>
      <c r="S37" s="25" t="s">
        <v>15</v>
      </c>
      <c r="T37" s="25" t="s">
        <v>15</v>
      </c>
      <c r="U37" s="25" t="s">
        <v>15</v>
      </c>
      <c r="V37" s="24"/>
      <c r="W37" s="24" t="str">
        <f t="shared" si="2"/>
        <v>CALLE TORATA N§47 VILLA CUAJON         _</v>
      </c>
      <c r="X37" s="24" t="str">
        <f t="shared" si="3"/>
        <v>('0101036', '1', '1', 'LLERENA RODRIGUEZ RENE', 'LLERENA RODRIGUEZ RENE', 'CALLE TORATA N§47 VILLA CUAJON         _', '-', '-', '-', 'N', 'CALLE TORATA N§47 VILLA CUAJON         _', '1', '-', '-', '-', 'A'),</v>
      </c>
      <c r="Y37" s="24" t="str">
        <f t="shared" si="4"/>
        <v>('0101036', '1', '04426701', 'A'),</v>
      </c>
      <c r="Z37" s="24" t="str">
        <f t="shared" si="5"/>
        <v>('0101036', '2', '', 'A'),</v>
      </c>
    </row>
    <row r="38" spans="1:26" x14ac:dyDescent="0.25">
      <c r="A38" s="15" t="s">
        <v>590</v>
      </c>
      <c r="B38" s="28">
        <f t="shared" si="0"/>
        <v>1</v>
      </c>
      <c r="C38" s="27">
        <f xml:space="preserve"> IFERROR(INDEX(DATOS_GENERALES!$L$16:$L$20,MATCH($D38,DATOS_GENERALES!$M$16:$M$20,0),1),"###")</f>
        <v>1</v>
      </c>
      <c r="D38" s="25" t="s">
        <v>1641</v>
      </c>
      <c r="E38" s="27">
        <f xml:space="preserve"> IFERROR(INDEX(DATOS_GENERALES!$A$16:$A$25,MATCH($F38,DATOS_GENERALES!$B$16:$B$25,0),1),"###")</f>
        <v>1</v>
      </c>
      <c r="F38" s="25" t="s">
        <v>18</v>
      </c>
      <c r="G38" s="25" t="s">
        <v>1682</v>
      </c>
      <c r="H38" s="15" t="s">
        <v>899</v>
      </c>
      <c r="I38" s="15"/>
      <c r="J38" s="25" t="s">
        <v>2474</v>
      </c>
      <c r="K38" s="25">
        <f t="shared" si="1"/>
        <v>23</v>
      </c>
      <c r="L38" s="25" t="s">
        <v>15</v>
      </c>
      <c r="M38" s="25" t="s">
        <v>15</v>
      </c>
      <c r="N38" s="25" t="s">
        <v>15</v>
      </c>
      <c r="O38" s="4" t="str">
        <f>IFERROR(INDEX(DATOS_GENERALES!$F$11:$F$13,MATCH($P38,DATOS_GENERALES!$G$11:$G$13,0),1),"###")</f>
        <v>N</v>
      </c>
      <c r="P38" s="25" t="s">
        <v>40</v>
      </c>
      <c r="Q38" s="4">
        <f>IFERROR(INDEX(DATOS_GENERALES!$I$3:$I$7,MATCH($R38,DATOS_GENERALES!$J$3:$J$7,0),1),"###")</f>
        <v>1</v>
      </c>
      <c r="R38" s="25" t="s">
        <v>36</v>
      </c>
      <c r="S38" s="25" t="s">
        <v>15</v>
      </c>
      <c r="T38" s="25" t="s">
        <v>15</v>
      </c>
      <c r="U38" s="25" t="s">
        <v>15</v>
      </c>
      <c r="V38" s="24"/>
      <c r="W38" s="24" t="str">
        <f t="shared" si="2"/>
        <v>URB. VILLA EL PRADO K-1                _</v>
      </c>
      <c r="X38" s="24" t="str">
        <f t="shared" si="3"/>
        <v>('0101037', '1', '1', 'SALAZAR MAYTA ELADIO AGAPITO', 'SALAZAR MAYTA ELADIO AGAPITO', 'URB. VILLA EL PRADO K-1                _', '-', '-', '-', 'N', 'URB. VILLA EL PRADO K-1                _', '1', '-', '-', '-', 'A'),</v>
      </c>
      <c r="Y38" s="24" t="str">
        <f t="shared" si="4"/>
        <v>('0101037', '1', '04427721', 'A'),</v>
      </c>
      <c r="Z38" s="24" t="str">
        <f t="shared" si="5"/>
        <v>('0101037', '2', '', 'A'),</v>
      </c>
    </row>
    <row r="39" spans="1:26" x14ac:dyDescent="0.25">
      <c r="A39" s="15" t="s">
        <v>775</v>
      </c>
      <c r="B39" s="28">
        <f t="shared" si="0"/>
        <v>1</v>
      </c>
      <c r="C39" s="27">
        <f xml:space="preserve"> IFERROR(INDEX(DATOS_GENERALES!$L$16:$L$20,MATCH($D39,DATOS_GENERALES!$M$16:$M$20,0),1),"###")</f>
        <v>1</v>
      </c>
      <c r="D39" s="25" t="s">
        <v>1641</v>
      </c>
      <c r="E39" s="27">
        <f xml:space="preserve"> IFERROR(INDEX(DATOS_GENERALES!$A$16:$A$25,MATCH($F39,DATOS_GENERALES!$B$16:$B$25,0),1),"###")</f>
        <v>1</v>
      </c>
      <c r="F39" s="25" t="s">
        <v>18</v>
      </c>
      <c r="G39" s="25" t="s">
        <v>1683</v>
      </c>
      <c r="H39" s="15" t="s">
        <v>900</v>
      </c>
      <c r="I39" s="15"/>
      <c r="J39" s="25" t="s">
        <v>2475</v>
      </c>
      <c r="K39" s="25">
        <f t="shared" si="1"/>
        <v>16</v>
      </c>
      <c r="L39" s="25" t="s">
        <v>15</v>
      </c>
      <c r="M39" s="25" t="s">
        <v>15</v>
      </c>
      <c r="N39" s="25" t="s">
        <v>15</v>
      </c>
      <c r="O39" s="4" t="str">
        <f>IFERROR(INDEX(DATOS_GENERALES!$F$11:$F$13,MATCH($P39,DATOS_GENERALES!$G$11:$G$13,0),1),"###")</f>
        <v>N</v>
      </c>
      <c r="P39" s="25" t="s">
        <v>40</v>
      </c>
      <c r="Q39" s="4">
        <f>IFERROR(INDEX(DATOS_GENERALES!$I$3:$I$7,MATCH($R39,DATOS_GENERALES!$J$3:$J$7,0),1),"###")</f>
        <v>1</v>
      </c>
      <c r="R39" s="25" t="s">
        <v>36</v>
      </c>
      <c r="S39" s="25" t="s">
        <v>15</v>
      </c>
      <c r="T39" s="25" t="s">
        <v>15</v>
      </c>
      <c r="U39" s="25" t="s">
        <v>15</v>
      </c>
      <c r="V39" s="24"/>
      <c r="W39" s="24" t="str">
        <f t="shared" si="2"/>
        <v>URB.EL ROSARIO 2                       _</v>
      </c>
      <c r="X39" s="24" t="str">
        <f t="shared" si="3"/>
        <v>('0101038', '1', '1', 'TURRIATE ALMESTAR MIGUEL', 'TURRIATE ALMESTAR MIGUEL', 'URB.EL ROSARIO 2                       _', '-', '-', '-', 'N', 'URB.EL ROSARIO 2                       _', '1', '-', '-', '-', 'A'),</v>
      </c>
      <c r="Y39" s="24" t="str">
        <f t="shared" si="4"/>
        <v>('0101038', '1', '04431286', 'A'),</v>
      </c>
      <c r="Z39" s="24" t="str">
        <f t="shared" si="5"/>
        <v>('0101038', '2', '', 'A'),</v>
      </c>
    </row>
    <row r="40" spans="1:26" x14ac:dyDescent="0.25">
      <c r="A40" s="15" t="s">
        <v>817</v>
      </c>
      <c r="B40" s="28">
        <f t="shared" si="0"/>
        <v>1</v>
      </c>
      <c r="C40" s="27">
        <f xml:space="preserve"> IFERROR(INDEX(DATOS_GENERALES!$L$16:$L$20,MATCH($D40,DATOS_GENERALES!$M$16:$M$20,0),1),"###")</f>
        <v>1</v>
      </c>
      <c r="D40" s="25" t="s">
        <v>1641</v>
      </c>
      <c r="E40" s="27">
        <f xml:space="preserve"> IFERROR(INDEX(DATOS_GENERALES!$A$16:$A$25,MATCH($F40,DATOS_GENERALES!$B$16:$B$25,0),1),"###")</f>
        <v>1</v>
      </c>
      <c r="F40" s="25" t="s">
        <v>18</v>
      </c>
      <c r="G40" s="25" t="s">
        <v>1684</v>
      </c>
      <c r="H40" s="15" t="s">
        <v>901</v>
      </c>
      <c r="I40" s="15"/>
      <c r="J40" s="25" t="s">
        <v>2476</v>
      </c>
      <c r="K40" s="25">
        <f t="shared" si="1"/>
        <v>14</v>
      </c>
      <c r="L40" s="25" t="s">
        <v>15</v>
      </c>
      <c r="M40" s="25" t="s">
        <v>15</v>
      </c>
      <c r="N40" s="25" t="s">
        <v>15</v>
      </c>
      <c r="O40" s="4" t="str">
        <f>IFERROR(INDEX(DATOS_GENERALES!$F$11:$F$13,MATCH($P40,DATOS_GENERALES!$G$11:$G$13,0),1),"###")</f>
        <v>N</v>
      </c>
      <c r="P40" s="25" t="s">
        <v>40</v>
      </c>
      <c r="Q40" s="4">
        <f>IFERROR(INDEX(DATOS_GENERALES!$I$3:$I$7,MATCH($R40,DATOS_GENERALES!$J$3:$J$7,0),1),"###")</f>
        <v>1</v>
      </c>
      <c r="R40" s="25" t="s">
        <v>36</v>
      </c>
      <c r="S40" s="25" t="s">
        <v>15</v>
      </c>
      <c r="T40" s="25" t="s">
        <v>15</v>
      </c>
      <c r="U40" s="25" t="s">
        <v>15</v>
      </c>
      <c r="V40" s="24"/>
      <c r="W40" s="24" t="str">
        <f t="shared" si="2"/>
        <v>AV 28 DE JULIO                         _</v>
      </c>
      <c r="X40" s="24" t="str">
        <f t="shared" si="3"/>
        <v>('0101039', '1', '1', 'HUAMAN AMAO ALICIA', 'HUAMAN AMAO ALICIA', 'AV 28 DE JULIO                         _', '-', '-', '-', 'N', 'AV 28 DE JULIO                         _', '1', '-', '-', '-', 'A'),</v>
      </c>
      <c r="Y40" s="24" t="str">
        <f t="shared" si="4"/>
        <v>('0101039', '1', '04438030', 'A'),</v>
      </c>
      <c r="Z40" s="24" t="str">
        <f t="shared" si="5"/>
        <v>('0101039', '2', '', 'A'),</v>
      </c>
    </row>
    <row r="41" spans="1:26" x14ac:dyDescent="0.25">
      <c r="A41" s="15" t="s">
        <v>552</v>
      </c>
      <c r="B41" s="28">
        <f t="shared" si="0"/>
        <v>1</v>
      </c>
      <c r="C41" s="27">
        <f xml:space="preserve"> IFERROR(INDEX(DATOS_GENERALES!$L$16:$L$20,MATCH($D41,DATOS_GENERALES!$M$16:$M$20,0),1),"###")</f>
        <v>1</v>
      </c>
      <c r="D41" s="25" t="s">
        <v>1641</v>
      </c>
      <c r="E41" s="27">
        <f xml:space="preserve"> IFERROR(INDEX(DATOS_GENERALES!$A$16:$A$25,MATCH($F41,DATOS_GENERALES!$B$16:$B$25,0),1),"###")</f>
        <v>1</v>
      </c>
      <c r="F41" s="25" t="s">
        <v>18</v>
      </c>
      <c r="G41" s="25" t="s">
        <v>1685</v>
      </c>
      <c r="H41" s="15" t="s">
        <v>902</v>
      </c>
      <c r="I41" s="15"/>
      <c r="J41" s="25" t="s">
        <v>2477</v>
      </c>
      <c r="K41" s="25">
        <f t="shared" si="1"/>
        <v>24</v>
      </c>
      <c r="L41" s="25" t="s">
        <v>15</v>
      </c>
      <c r="M41" s="25" t="s">
        <v>15</v>
      </c>
      <c r="N41" s="25" t="s">
        <v>15</v>
      </c>
      <c r="O41" s="4" t="str">
        <f>IFERROR(INDEX(DATOS_GENERALES!$F$11:$F$13,MATCH($P41,DATOS_GENERALES!$G$11:$G$13,0),1),"###")</f>
        <v>N</v>
      </c>
      <c r="P41" s="25" t="s">
        <v>40</v>
      </c>
      <c r="Q41" s="4">
        <f>IFERROR(INDEX(DATOS_GENERALES!$I$3:$I$7,MATCH($R41,DATOS_GENERALES!$J$3:$J$7,0),1),"###")</f>
        <v>1</v>
      </c>
      <c r="R41" s="25" t="s">
        <v>36</v>
      </c>
      <c r="S41" s="25" t="s">
        <v>15</v>
      </c>
      <c r="T41" s="25" t="s">
        <v>15</v>
      </c>
      <c r="U41" s="25" t="s">
        <v>15</v>
      </c>
      <c r="V41" s="24"/>
      <c r="W41" s="24" t="str">
        <f t="shared" si="2"/>
        <v>CIUDAD NUEVA H 50 DPTO 8               _</v>
      </c>
      <c r="X41" s="24" t="str">
        <f t="shared" si="3"/>
        <v>('0101040', '1', '1', 'CORTEZ ZUÑIGA TEOFILO', 'CORTEZ ZUÑIGA TEOFILO', 'CIUDAD NUEVA H 50 DPTO 8               _', '-', '-', '-', 'N', 'CIUDAD NUEVA H 50 DPTO 8               _', '1', '-', '-', '-', 'A'),</v>
      </c>
      <c r="Y41" s="24" t="str">
        <f t="shared" si="4"/>
        <v>('0101040', '1', '04630617', 'A'),</v>
      </c>
      <c r="Z41" s="24" t="str">
        <f t="shared" si="5"/>
        <v>('0101040', '2', '', 'A'),</v>
      </c>
    </row>
    <row r="42" spans="1:26" x14ac:dyDescent="0.25">
      <c r="A42" s="15" t="s">
        <v>496</v>
      </c>
      <c r="B42" s="28">
        <f t="shared" si="0"/>
        <v>1</v>
      </c>
      <c r="C42" s="27">
        <f xml:space="preserve"> IFERROR(INDEX(DATOS_GENERALES!$L$16:$L$20,MATCH($D42,DATOS_GENERALES!$M$16:$M$20,0),1),"###")</f>
        <v>1</v>
      </c>
      <c r="D42" s="25" t="s">
        <v>1641</v>
      </c>
      <c r="E42" s="27">
        <f xml:space="preserve"> IFERROR(INDEX(DATOS_GENERALES!$A$16:$A$25,MATCH($F42,DATOS_GENERALES!$B$16:$B$25,0),1),"###")</f>
        <v>1</v>
      </c>
      <c r="F42" s="25" t="s">
        <v>18</v>
      </c>
      <c r="G42" s="25" t="s">
        <v>1686</v>
      </c>
      <c r="H42" s="15" t="s">
        <v>903</v>
      </c>
      <c r="I42" s="15"/>
      <c r="J42" s="25" t="s">
        <v>2478</v>
      </c>
      <c r="K42" s="25">
        <f t="shared" si="1"/>
        <v>26</v>
      </c>
      <c r="L42" s="25" t="s">
        <v>15</v>
      </c>
      <c r="M42" s="25" t="s">
        <v>15</v>
      </c>
      <c r="N42" s="25" t="s">
        <v>15</v>
      </c>
      <c r="O42" s="4" t="str">
        <f>IFERROR(INDEX(DATOS_GENERALES!$F$11:$F$13,MATCH($P42,DATOS_GENERALES!$G$11:$G$13,0),1),"###")</f>
        <v>N</v>
      </c>
      <c r="P42" s="25" t="s">
        <v>40</v>
      </c>
      <c r="Q42" s="4">
        <f>IFERROR(INDEX(DATOS_GENERALES!$I$3:$I$7,MATCH($R42,DATOS_GENERALES!$J$3:$J$7,0),1),"###")</f>
        <v>1</v>
      </c>
      <c r="R42" s="25" t="s">
        <v>36</v>
      </c>
      <c r="S42" s="25" t="s">
        <v>15</v>
      </c>
      <c r="T42" s="25" t="s">
        <v>15</v>
      </c>
      <c r="U42" s="25" t="s">
        <v>15</v>
      </c>
      <c r="V42" s="24"/>
      <c r="W42" s="24" t="str">
        <f t="shared" si="2"/>
        <v>JR. AMANCAESS 176 DPTO 202             _</v>
      </c>
      <c r="X42" s="24" t="str">
        <f t="shared" si="3"/>
        <v>('0101041', '1', '1', 'CAM MUÑOZ GRICEL ESMILDSA', 'CAM MUÑOZ GRICEL ESMILDSA', 'JR. AMANCAESS 176 DPTO 202             _', '-', '-', '-', 'N', 'JR. AMANCAESS 176 DPTO 202             _', '1', '-', '-', '-', 'A'),</v>
      </c>
      <c r="Y42" s="24" t="str">
        <f t="shared" si="4"/>
        <v>('0101041', '1', '04641622', 'A'),</v>
      </c>
      <c r="Z42" s="24" t="str">
        <f t="shared" si="5"/>
        <v>('0101041', '2', '', 'A'),</v>
      </c>
    </row>
    <row r="43" spans="1:26" x14ac:dyDescent="0.25">
      <c r="A43" s="15" t="s">
        <v>623</v>
      </c>
      <c r="B43" s="28">
        <f t="shared" si="0"/>
        <v>1</v>
      </c>
      <c r="C43" s="27">
        <f xml:space="preserve"> IFERROR(INDEX(DATOS_GENERALES!$L$16:$L$20,MATCH($D43,DATOS_GENERALES!$M$16:$M$20,0),1),"###")</f>
        <v>1</v>
      </c>
      <c r="D43" s="25" t="s">
        <v>1641</v>
      </c>
      <c r="E43" s="27">
        <f xml:space="preserve"> IFERROR(INDEX(DATOS_GENERALES!$A$16:$A$25,MATCH($F43,DATOS_GENERALES!$B$16:$B$25,0),1),"###")</f>
        <v>1</v>
      </c>
      <c r="F43" s="25" t="s">
        <v>18</v>
      </c>
      <c r="G43" s="25" t="s">
        <v>1687</v>
      </c>
      <c r="H43" s="15" t="s">
        <v>904</v>
      </c>
      <c r="I43" s="15"/>
      <c r="J43" s="25" t="s">
        <v>2479</v>
      </c>
      <c r="K43" s="25">
        <f t="shared" si="1"/>
        <v>22</v>
      </c>
      <c r="L43" s="25" t="s">
        <v>15</v>
      </c>
      <c r="M43" s="25" t="s">
        <v>15</v>
      </c>
      <c r="N43" s="25" t="s">
        <v>15</v>
      </c>
      <c r="O43" s="4" t="str">
        <f>IFERROR(INDEX(DATOS_GENERALES!$F$11:$F$13,MATCH($P43,DATOS_GENERALES!$G$11:$G$13,0),1),"###")</f>
        <v>N</v>
      </c>
      <c r="P43" s="25" t="s">
        <v>40</v>
      </c>
      <c r="Q43" s="4">
        <f>IFERROR(INDEX(DATOS_GENERALES!$I$3:$I$7,MATCH($R43,DATOS_GENERALES!$J$3:$J$7,0),1),"###")</f>
        <v>1</v>
      </c>
      <c r="R43" s="25" t="s">
        <v>36</v>
      </c>
      <c r="S43" s="25" t="s">
        <v>15</v>
      </c>
      <c r="T43" s="25" t="s">
        <v>15</v>
      </c>
      <c r="U43" s="25" t="s">
        <v>15</v>
      </c>
      <c r="V43" s="24"/>
      <c r="W43" s="24" t="str">
        <f t="shared" si="2"/>
        <v>URB. FRANK MICHELL C-4                 _</v>
      </c>
      <c r="X43" s="24" t="str">
        <f t="shared" si="3"/>
        <v>('0101042', '1', '1', 'DELGADO SILVA JORGE MARTIN', 'DELGADO SILVA JORGE MARTIN', 'URB. FRANK MICHELL C-4                 _', '-', '-', '-', 'N', 'URB. FRANK MICHELL C-4                 _', '1', '-', '-', '-', 'A'),</v>
      </c>
      <c r="Y43" s="24" t="str">
        <f t="shared" si="4"/>
        <v>('0101042', '1', '04642707', 'A'),</v>
      </c>
      <c r="Z43" s="24" t="str">
        <f t="shared" si="5"/>
        <v>('0101042', '2', '', 'A'),</v>
      </c>
    </row>
    <row r="44" spans="1:26" x14ac:dyDescent="0.25">
      <c r="A44" s="15" t="s">
        <v>368</v>
      </c>
      <c r="B44" s="28">
        <f t="shared" si="0"/>
        <v>1</v>
      </c>
      <c r="C44" s="27">
        <f xml:space="preserve"> IFERROR(INDEX(DATOS_GENERALES!$L$16:$L$20,MATCH($D44,DATOS_GENERALES!$M$16:$M$20,0),1),"###")</f>
        <v>1</v>
      </c>
      <c r="D44" s="25" t="s">
        <v>1641</v>
      </c>
      <c r="E44" s="27">
        <f xml:space="preserve"> IFERROR(INDEX(DATOS_GENERALES!$A$16:$A$25,MATCH($F44,DATOS_GENERALES!$B$16:$B$25,0),1),"###")</f>
        <v>1</v>
      </c>
      <c r="F44" s="25" t="s">
        <v>18</v>
      </c>
      <c r="G44" s="25" t="s">
        <v>1688</v>
      </c>
      <c r="H44" s="15" t="s">
        <v>905</v>
      </c>
      <c r="I44" s="15"/>
      <c r="J44" s="25" t="s">
        <v>2480</v>
      </c>
      <c r="K44" s="25">
        <f t="shared" si="1"/>
        <v>30</v>
      </c>
      <c r="L44" s="25" t="s">
        <v>15</v>
      </c>
      <c r="M44" s="25" t="s">
        <v>15</v>
      </c>
      <c r="N44" s="25" t="s">
        <v>15</v>
      </c>
      <c r="O44" s="4" t="str">
        <f>IFERROR(INDEX(DATOS_GENERALES!$F$11:$F$13,MATCH($P44,DATOS_GENERALES!$G$11:$G$13,0),1),"###")</f>
        <v>N</v>
      </c>
      <c r="P44" s="25" t="s">
        <v>40</v>
      </c>
      <c r="Q44" s="4">
        <f>IFERROR(INDEX(DATOS_GENERALES!$I$3:$I$7,MATCH($R44,DATOS_GENERALES!$J$3:$J$7,0),1),"###")</f>
        <v>1</v>
      </c>
      <c r="R44" s="25" t="s">
        <v>36</v>
      </c>
      <c r="S44" s="25" t="s">
        <v>15</v>
      </c>
      <c r="T44" s="25" t="s">
        <v>15</v>
      </c>
      <c r="U44" s="25" t="s">
        <v>15</v>
      </c>
      <c r="V44" s="24"/>
      <c r="W44" s="24" t="str">
        <f t="shared" si="2"/>
        <v>URB. PIEDRA SANTA K1-3 I ETAPA         _</v>
      </c>
      <c r="X44" s="24" t="str">
        <f t="shared" si="3"/>
        <v>('0101043', '1', '1', 'GUETAT CARPIO ARMANDO ROSAS', 'GUETAT CARPIO ARMANDO ROSAS', 'URB. PIEDRA SANTA K1-3 I ETAPA         _', '-', '-', '-', 'N', 'URB. PIEDRA SANTA K1-3 I ETAPA         _', '1', '-', '-', '-', 'A'),</v>
      </c>
      <c r="Y44" s="24" t="str">
        <f t="shared" si="4"/>
        <v>('0101043', '1', '04650761', 'A'),</v>
      </c>
      <c r="Z44" s="24" t="str">
        <f t="shared" si="5"/>
        <v>('0101043', '2', '', 'A'),</v>
      </c>
    </row>
    <row r="45" spans="1:26" x14ac:dyDescent="0.25">
      <c r="A45" s="15" t="s">
        <v>656</v>
      </c>
      <c r="B45" s="28">
        <f t="shared" si="0"/>
        <v>1</v>
      </c>
      <c r="C45" s="27">
        <f xml:space="preserve"> IFERROR(INDEX(DATOS_GENERALES!$L$16:$L$20,MATCH($D45,DATOS_GENERALES!$M$16:$M$20,0),1),"###")</f>
        <v>1</v>
      </c>
      <c r="D45" s="25" t="s">
        <v>1641</v>
      </c>
      <c r="E45" s="27">
        <f xml:space="preserve"> IFERROR(INDEX(DATOS_GENERALES!$A$16:$A$25,MATCH($F45,DATOS_GENERALES!$B$16:$B$25,0),1),"###")</f>
        <v>1</v>
      </c>
      <c r="F45" s="25" t="s">
        <v>18</v>
      </c>
      <c r="G45" s="25" t="s">
        <v>1689</v>
      </c>
      <c r="H45" s="15" t="s">
        <v>906</v>
      </c>
      <c r="I45" s="15"/>
      <c r="J45" s="25" t="s">
        <v>2481</v>
      </c>
      <c r="K45" s="25">
        <f t="shared" si="1"/>
        <v>21</v>
      </c>
      <c r="L45" s="25" t="s">
        <v>15</v>
      </c>
      <c r="M45" s="25" t="s">
        <v>15</v>
      </c>
      <c r="N45" s="25" t="s">
        <v>15</v>
      </c>
      <c r="O45" s="4" t="str">
        <f>IFERROR(INDEX(DATOS_GENERALES!$F$11:$F$13,MATCH($P45,DATOS_GENERALES!$G$11:$G$13,0),1),"###")</f>
        <v>N</v>
      </c>
      <c r="P45" s="25" t="s">
        <v>40</v>
      </c>
      <c r="Q45" s="4">
        <f>IFERROR(INDEX(DATOS_GENERALES!$I$3:$I$7,MATCH($R45,DATOS_GENERALES!$J$3:$J$7,0),1),"###")</f>
        <v>1</v>
      </c>
      <c r="R45" s="25" t="s">
        <v>36</v>
      </c>
      <c r="S45" s="25" t="s">
        <v>15</v>
      </c>
      <c r="T45" s="25" t="s">
        <v>15</v>
      </c>
      <c r="U45" s="25" t="s">
        <v>15</v>
      </c>
      <c r="V45" s="24"/>
      <c r="W45" s="24" t="str">
        <f t="shared" si="2"/>
        <v>URB. SANTA TERESA H-7                  _</v>
      </c>
      <c r="X45" s="24" t="str">
        <f t="shared" si="3"/>
        <v>('0101044', '1', '1', 'CERVANTES CAMARA JIMMY GLEN', 'CERVANTES CAMARA JIMMY GLEN', 'URB. SANTA TERESA H-7                  _', '-', '-', '-', 'N', 'URB. SANTA TERESA H-7                  _', '1', '-', '-', '-', 'A'),</v>
      </c>
      <c r="Y45" s="24" t="str">
        <f t="shared" si="4"/>
        <v>('0101044', '1', '04653548', 'A'),</v>
      </c>
      <c r="Z45" s="24" t="str">
        <f t="shared" si="5"/>
        <v>('0101044', '2', '', 'A'),</v>
      </c>
    </row>
    <row r="46" spans="1:26" x14ac:dyDescent="0.25">
      <c r="A46" s="15" t="s">
        <v>327</v>
      </c>
      <c r="B46" s="28">
        <f t="shared" si="0"/>
        <v>1</v>
      </c>
      <c r="C46" s="27">
        <f xml:space="preserve"> IFERROR(INDEX(DATOS_GENERALES!$L$16:$L$20,MATCH($D46,DATOS_GENERALES!$M$16:$M$20,0),1),"###")</f>
        <v>1</v>
      </c>
      <c r="D46" s="25" t="s">
        <v>1641</v>
      </c>
      <c r="E46" s="27">
        <f xml:space="preserve"> IFERROR(INDEX(DATOS_GENERALES!$A$16:$A$25,MATCH($F46,DATOS_GENERALES!$B$16:$B$25,0),1),"###")</f>
        <v>1</v>
      </c>
      <c r="F46" s="25" t="s">
        <v>18</v>
      </c>
      <c r="G46" s="25" t="s">
        <v>1690</v>
      </c>
      <c r="H46" s="15" t="s">
        <v>907</v>
      </c>
      <c r="I46" s="15"/>
      <c r="J46" s="25" t="s">
        <v>2482</v>
      </c>
      <c r="K46" s="25">
        <f t="shared" si="1"/>
        <v>31</v>
      </c>
      <c r="L46" s="25" t="s">
        <v>15</v>
      </c>
      <c r="M46" s="25" t="s">
        <v>15</v>
      </c>
      <c r="N46" s="25" t="s">
        <v>15</v>
      </c>
      <c r="O46" s="4" t="str">
        <f>IFERROR(INDEX(DATOS_GENERALES!$F$11:$F$13,MATCH($P46,DATOS_GENERALES!$G$11:$G$13,0),1),"###")</f>
        <v>N</v>
      </c>
      <c r="P46" s="25" t="s">
        <v>40</v>
      </c>
      <c r="Q46" s="4">
        <f>IFERROR(INDEX(DATOS_GENERALES!$I$3:$I$7,MATCH($R46,DATOS_GENERALES!$J$3:$J$7,0),1),"###")</f>
        <v>1</v>
      </c>
      <c r="R46" s="25" t="s">
        <v>36</v>
      </c>
      <c r="S46" s="25" t="s">
        <v>15</v>
      </c>
      <c r="T46" s="25" t="s">
        <v>15</v>
      </c>
      <c r="U46" s="25" t="s">
        <v>15</v>
      </c>
      <c r="V46" s="24"/>
      <c r="W46" s="24" t="str">
        <f t="shared" si="2"/>
        <v>URB. MARIANO LIMA URQUIETA A-16        _</v>
      </c>
      <c r="X46" s="24" t="str">
        <f t="shared" si="3"/>
        <v>('0101045', '1', '1', 'HUACAN MAMANI PATRICIA SADI', 'HUACAN MAMANI PATRICIA SADI', 'URB. MARIANO LIMA URQUIETA A-16        _', '-', '-', '-', 'N', 'URB. MARIANO LIMA URQUIETA A-16        _', '1', '-', '-', '-', 'A'),</v>
      </c>
      <c r="Y46" s="24" t="str">
        <f t="shared" si="4"/>
        <v>('0101045', '1', '04744781', 'A'),</v>
      </c>
      <c r="Z46" s="24" t="str">
        <f t="shared" si="5"/>
        <v>('0101045', '2', '', 'A'),</v>
      </c>
    </row>
    <row r="47" spans="1:26" x14ac:dyDescent="0.25">
      <c r="A47" s="15" t="s">
        <v>802</v>
      </c>
      <c r="B47" s="28">
        <f t="shared" si="0"/>
        <v>1</v>
      </c>
      <c r="C47" s="27">
        <f xml:space="preserve"> IFERROR(INDEX(DATOS_GENERALES!$L$16:$L$20,MATCH($D47,DATOS_GENERALES!$M$16:$M$20,0),1),"###")</f>
        <v>1</v>
      </c>
      <c r="D47" s="25" t="s">
        <v>1641</v>
      </c>
      <c r="E47" s="27">
        <f xml:space="preserve"> IFERROR(INDEX(DATOS_GENERALES!$A$16:$A$25,MATCH($F47,DATOS_GENERALES!$B$16:$B$25,0),1),"###")</f>
        <v>1</v>
      </c>
      <c r="F47" s="25" t="s">
        <v>18</v>
      </c>
      <c r="G47" s="25" t="s">
        <v>1691</v>
      </c>
      <c r="H47" s="15" t="s">
        <v>908</v>
      </c>
      <c r="I47" s="15"/>
      <c r="J47" s="25" t="s">
        <v>2483</v>
      </c>
      <c r="K47" s="25">
        <f t="shared" si="1"/>
        <v>15</v>
      </c>
      <c r="L47" s="25" t="s">
        <v>15</v>
      </c>
      <c r="M47" s="25" t="s">
        <v>15</v>
      </c>
      <c r="N47" s="25" t="s">
        <v>15</v>
      </c>
      <c r="O47" s="4" t="str">
        <f>IFERROR(INDEX(DATOS_GENERALES!$F$11:$F$13,MATCH($P47,DATOS_GENERALES!$G$11:$G$13,0),1),"###")</f>
        <v>N</v>
      </c>
      <c r="P47" s="25" t="s">
        <v>40</v>
      </c>
      <c r="Q47" s="4">
        <f>IFERROR(INDEX(DATOS_GENERALES!$I$3:$I$7,MATCH($R47,DATOS_GENERALES!$J$3:$J$7,0),1),"###")</f>
        <v>1</v>
      </c>
      <c r="R47" s="25" t="s">
        <v>36</v>
      </c>
      <c r="S47" s="25" t="s">
        <v>15</v>
      </c>
      <c r="T47" s="25" t="s">
        <v>15</v>
      </c>
      <c r="U47" s="25" t="s">
        <v>15</v>
      </c>
      <c r="V47" s="24"/>
      <c r="W47" s="24" t="str">
        <f t="shared" si="2"/>
        <v>CALLE TACNA 505                        _</v>
      </c>
      <c r="X47" s="24" t="str">
        <f t="shared" si="3"/>
        <v>('0101046', '1', '1', 'EGO AGUIRRE CALDERON CLAUDIO MARTIN', 'EGO AGUIRRE CALDERON CLAUDIO MARTIN', 'CALLE TACNA 505                        _', '-', '-', '-', 'N', 'CALLE TACNA 505                        _', '1', '-', '-', '-', 'A'),</v>
      </c>
      <c r="Y47" s="24" t="str">
        <f t="shared" si="4"/>
        <v>('0101046', '1', '04745229', 'A'),</v>
      </c>
      <c r="Z47" s="24" t="str">
        <f t="shared" si="5"/>
        <v>('0101046', '2', '', 'A'),</v>
      </c>
    </row>
    <row r="48" spans="1:26" x14ac:dyDescent="0.25">
      <c r="A48" s="15" t="s">
        <v>328</v>
      </c>
      <c r="B48" s="28">
        <f t="shared" si="0"/>
        <v>1</v>
      </c>
      <c r="C48" s="27">
        <f xml:space="preserve"> IFERROR(INDEX(DATOS_GENERALES!$L$16:$L$20,MATCH($D48,DATOS_GENERALES!$M$16:$M$20,0),1),"###")</f>
        <v>1</v>
      </c>
      <c r="D48" s="25" t="s">
        <v>1641</v>
      </c>
      <c r="E48" s="27">
        <f xml:space="preserve"> IFERROR(INDEX(DATOS_GENERALES!$A$16:$A$25,MATCH($F48,DATOS_GENERALES!$B$16:$B$25,0),1),"###")</f>
        <v>1</v>
      </c>
      <c r="F48" s="25" t="s">
        <v>18</v>
      </c>
      <c r="G48" s="25" t="s">
        <v>1692</v>
      </c>
      <c r="H48" s="15" t="s">
        <v>909</v>
      </c>
      <c r="I48" s="15"/>
      <c r="J48" s="25" t="s">
        <v>2484</v>
      </c>
      <c r="K48" s="25">
        <f t="shared" si="1"/>
        <v>31</v>
      </c>
      <c r="L48" s="25" t="s">
        <v>15</v>
      </c>
      <c r="M48" s="25" t="s">
        <v>15</v>
      </c>
      <c r="N48" s="25" t="s">
        <v>15</v>
      </c>
      <c r="O48" s="4" t="str">
        <f>IFERROR(INDEX(DATOS_GENERALES!$F$11:$F$13,MATCH($P48,DATOS_GENERALES!$G$11:$G$13,0),1),"###")</f>
        <v>N</v>
      </c>
      <c r="P48" s="25" t="s">
        <v>40</v>
      </c>
      <c r="Q48" s="4">
        <f>IFERROR(INDEX(DATOS_GENERALES!$I$3:$I$7,MATCH($R48,DATOS_GENERALES!$J$3:$J$7,0),1),"###")</f>
        <v>1</v>
      </c>
      <c r="R48" s="25" t="s">
        <v>36</v>
      </c>
      <c r="S48" s="25" t="s">
        <v>15</v>
      </c>
      <c r="T48" s="25" t="s">
        <v>15</v>
      </c>
      <c r="U48" s="25" t="s">
        <v>15</v>
      </c>
      <c r="V48" s="24"/>
      <c r="W48" s="24" t="str">
        <f t="shared" si="2"/>
        <v>CALLE ILO 232 2DO PISO ZONA SUR        _</v>
      </c>
      <c r="X48" s="24" t="str">
        <f t="shared" si="3"/>
        <v>('0101047', '1', '1', 'MONTALVO NUÑEZ ERICK ANTONIO', 'MONTALVO NUÑEZ ERICK ANTONIO', 'CALLE ILO 232 2DO PISO ZONA SUR        _', '-', '-', '-', 'N', 'CALLE ILO 232 2DO PISO ZONA SUR        _', '1', '-', '-', '-', 'A'),</v>
      </c>
      <c r="Y48" s="24" t="str">
        <f t="shared" si="4"/>
        <v>('0101047', '1', '04748227', 'A'),</v>
      </c>
      <c r="Z48" s="24" t="str">
        <f t="shared" si="5"/>
        <v>('0101047', '2', '', 'A'),</v>
      </c>
    </row>
    <row r="49" spans="1:26" x14ac:dyDescent="0.25">
      <c r="A49" s="15" t="s">
        <v>83</v>
      </c>
      <c r="B49" s="28">
        <f t="shared" si="0"/>
        <v>1</v>
      </c>
      <c r="C49" s="27">
        <f xml:space="preserve"> IFERROR(INDEX(DATOS_GENERALES!$L$16:$L$20,MATCH($D49,DATOS_GENERALES!$M$16:$M$20,0),1),"###")</f>
        <v>1</v>
      </c>
      <c r="D49" s="25" t="s">
        <v>1641</v>
      </c>
      <c r="E49" s="27">
        <f xml:space="preserve"> IFERROR(INDEX(DATOS_GENERALES!$A$16:$A$25,MATCH($F49,DATOS_GENERALES!$B$16:$B$25,0),1),"###")</f>
        <v>1</v>
      </c>
      <c r="F49" s="25" t="s">
        <v>18</v>
      </c>
      <c r="G49" s="25" t="s">
        <v>1693</v>
      </c>
      <c r="H49" s="15" t="s">
        <v>910</v>
      </c>
      <c r="I49" s="15"/>
      <c r="J49" s="25" t="s">
        <v>2485</v>
      </c>
      <c r="K49" s="25">
        <f t="shared" si="1"/>
        <v>40</v>
      </c>
      <c r="L49" s="25" t="s">
        <v>15</v>
      </c>
      <c r="M49" s="25" t="s">
        <v>15</v>
      </c>
      <c r="N49" s="25" t="s">
        <v>15</v>
      </c>
      <c r="O49" s="4" t="str">
        <f>IFERROR(INDEX(DATOS_GENERALES!$F$11:$F$13,MATCH($P49,DATOS_GENERALES!$G$11:$G$13,0),1),"###")</f>
        <v>N</v>
      </c>
      <c r="P49" s="25" t="s">
        <v>40</v>
      </c>
      <c r="Q49" s="4">
        <f>IFERROR(INDEX(DATOS_GENERALES!$I$3:$I$7,MATCH($R49,DATOS_GENERALES!$J$3:$J$7,0),1),"###")</f>
        <v>1</v>
      </c>
      <c r="R49" s="25" t="s">
        <v>36</v>
      </c>
      <c r="S49" s="25" t="s">
        <v>15</v>
      </c>
      <c r="T49" s="25" t="s">
        <v>15</v>
      </c>
      <c r="U49" s="25" t="s">
        <v>15</v>
      </c>
      <c r="V49" s="24"/>
      <c r="W49" s="24" t="str">
        <f t="shared" si="2"/>
        <v>URB. JUAN PABLO VIZCARRA Y GUZMAN C8 JOS</v>
      </c>
      <c r="X49" s="24" t="str">
        <f t="shared" si="3"/>
        <v>('0101048', '1', '1', 'MELGAR FERNANDEZ OLGA JAMILETH', 'MELGAR FERNANDEZ OLGA JAMILETH', 'URB. JUAN PABLO VIZCARRA Y GUZMAN C8 JOS', '-', '-', '-', 'N', 'URB. JUAN PABLO VIZCARRA Y GUZMAN C8 JOS', '1', '-', '-', '-', 'A'),</v>
      </c>
      <c r="Y49" s="24" t="str">
        <f t="shared" si="4"/>
        <v>('0101048', '1', '04749505', 'A'),</v>
      </c>
      <c r="Z49" s="24" t="str">
        <f t="shared" si="5"/>
        <v>('0101048', '2', '', 'A'),</v>
      </c>
    </row>
    <row r="50" spans="1:26" x14ac:dyDescent="0.25">
      <c r="A50" s="15" t="s">
        <v>183</v>
      </c>
      <c r="B50" s="28">
        <f t="shared" si="0"/>
        <v>1</v>
      </c>
      <c r="C50" s="27">
        <f xml:space="preserve"> IFERROR(INDEX(DATOS_GENERALES!$L$16:$L$20,MATCH($D50,DATOS_GENERALES!$M$16:$M$20,0),1),"###")</f>
        <v>1</v>
      </c>
      <c r="D50" s="25" t="s">
        <v>1641</v>
      </c>
      <c r="E50" s="27">
        <f xml:space="preserve"> IFERROR(INDEX(DATOS_GENERALES!$A$16:$A$25,MATCH($F50,DATOS_GENERALES!$B$16:$B$25,0),1),"###")</f>
        <v>1</v>
      </c>
      <c r="F50" s="25" t="s">
        <v>18</v>
      </c>
      <c r="G50" s="25" t="s">
        <v>1694</v>
      </c>
      <c r="H50" s="15" t="s">
        <v>911</v>
      </c>
      <c r="I50" s="15"/>
      <c r="J50" s="25" t="s">
        <v>2486</v>
      </c>
      <c r="K50" s="25">
        <f t="shared" si="1"/>
        <v>38</v>
      </c>
      <c r="L50" s="25" t="s">
        <v>15</v>
      </c>
      <c r="M50" s="25" t="s">
        <v>15</v>
      </c>
      <c r="N50" s="25" t="s">
        <v>15</v>
      </c>
      <c r="O50" s="4" t="str">
        <f>IFERROR(INDEX(DATOS_GENERALES!$F$11:$F$13,MATCH($P50,DATOS_GENERALES!$G$11:$G$13,0),1),"###")</f>
        <v>N</v>
      </c>
      <c r="P50" s="25" t="s">
        <v>40</v>
      </c>
      <c r="Q50" s="4">
        <f>IFERROR(INDEX(DATOS_GENERALES!$I$3:$I$7,MATCH($R50,DATOS_GENERALES!$J$3:$J$7,0),1),"###")</f>
        <v>1</v>
      </c>
      <c r="R50" s="25" t="s">
        <v>36</v>
      </c>
      <c r="S50" s="25" t="s">
        <v>15</v>
      </c>
      <c r="T50" s="25" t="s">
        <v>15</v>
      </c>
      <c r="U50" s="25" t="s">
        <v>15</v>
      </c>
      <c r="V50" s="24"/>
      <c r="W50" s="24" t="str">
        <f t="shared" si="2"/>
        <v>CALLE JUAN MANUEL POLAR NRO 101 URB. 4 _</v>
      </c>
      <c r="X50" s="24" t="str">
        <f t="shared" si="3"/>
        <v>('0101049', '1', '1', 'MORENO ECONEMA MARCOS', 'MORENO ECONEMA MARCOS', 'CALLE JUAN MANUEL POLAR NRO 101 URB. 4 _', '-', '-', '-', 'N', 'CALLE JUAN MANUEL POLAR NRO 101 URB. 4 _', '1', '-', '-', '-', 'A'),</v>
      </c>
      <c r="Y50" s="24" t="str">
        <f t="shared" si="4"/>
        <v>('0101049', '1', '04803952', 'A'),</v>
      </c>
      <c r="Z50" s="24" t="str">
        <f t="shared" si="5"/>
        <v>('0101049', '2', '', 'A'),</v>
      </c>
    </row>
    <row r="51" spans="1:26" x14ac:dyDescent="0.25">
      <c r="A51" s="15" t="s">
        <v>369</v>
      </c>
      <c r="B51" s="28">
        <f t="shared" si="0"/>
        <v>1</v>
      </c>
      <c r="C51" s="27">
        <f xml:space="preserve"> IFERROR(INDEX(DATOS_GENERALES!$L$16:$L$20,MATCH($D51,DATOS_GENERALES!$M$16:$M$20,0),1),"###")</f>
        <v>1</v>
      </c>
      <c r="D51" s="25" t="s">
        <v>1641</v>
      </c>
      <c r="E51" s="27">
        <f xml:space="preserve"> IFERROR(INDEX(DATOS_GENERALES!$A$16:$A$25,MATCH($F51,DATOS_GENERALES!$B$16:$B$25,0),1),"###")</f>
        <v>1</v>
      </c>
      <c r="F51" s="25" t="s">
        <v>18</v>
      </c>
      <c r="G51" s="25" t="s">
        <v>1695</v>
      </c>
      <c r="H51" s="15" t="s">
        <v>912</v>
      </c>
      <c r="I51" s="15"/>
      <c r="J51" s="25" t="s">
        <v>2487</v>
      </c>
      <c r="K51" s="25">
        <f t="shared" si="1"/>
        <v>30</v>
      </c>
      <c r="L51" s="25" t="s">
        <v>15</v>
      </c>
      <c r="M51" s="25" t="s">
        <v>15</v>
      </c>
      <c r="N51" s="25" t="s">
        <v>15</v>
      </c>
      <c r="O51" s="4" t="str">
        <f>IFERROR(INDEX(DATOS_GENERALES!$F$11:$F$13,MATCH($P51,DATOS_GENERALES!$G$11:$G$13,0),1),"###")</f>
        <v>N</v>
      </c>
      <c r="P51" s="25" t="s">
        <v>40</v>
      </c>
      <c r="Q51" s="4">
        <f>IFERROR(INDEX(DATOS_GENERALES!$I$3:$I$7,MATCH($R51,DATOS_GENERALES!$J$3:$J$7,0),1),"###")</f>
        <v>1</v>
      </c>
      <c r="R51" s="25" t="s">
        <v>36</v>
      </c>
      <c r="S51" s="25" t="s">
        <v>15</v>
      </c>
      <c r="T51" s="25" t="s">
        <v>15</v>
      </c>
      <c r="U51" s="25" t="s">
        <v>15</v>
      </c>
      <c r="V51" s="24"/>
      <c r="W51" s="24" t="str">
        <f t="shared" si="2"/>
        <v>AV ALFONSO UGARTE 536 AREQUIPA         _</v>
      </c>
      <c r="X51" s="24" t="str">
        <f t="shared" si="3"/>
        <v>('0101050', '1', '1', 'LEVA PILLCO RAUL', 'LEVA PILLCO RAUL', 'AV ALFONSO UGARTE 536 AREQUIPA         _', '-', '-', '-', 'N', 'AV ALFONSO UGARTE 536 AREQUIPA         _', '1', '-', '-', '-', 'A'),</v>
      </c>
      <c r="Y51" s="24" t="str">
        <f t="shared" si="4"/>
        <v>('0101050', '1', '04828305', 'A'),</v>
      </c>
      <c r="Z51" s="24" t="str">
        <f t="shared" si="5"/>
        <v>('0101050', '2', '', 'A'),</v>
      </c>
    </row>
    <row r="52" spans="1:26" x14ac:dyDescent="0.25">
      <c r="A52" s="15" t="s">
        <v>329</v>
      </c>
      <c r="B52" s="28">
        <f t="shared" si="0"/>
        <v>1</v>
      </c>
      <c r="C52" s="27">
        <f xml:space="preserve"> IFERROR(INDEX(DATOS_GENERALES!$L$16:$L$20,MATCH($D52,DATOS_GENERALES!$M$16:$M$20,0),1),"###")</f>
        <v>1</v>
      </c>
      <c r="D52" s="25" t="s">
        <v>1641</v>
      </c>
      <c r="E52" s="27">
        <f xml:space="preserve"> IFERROR(INDEX(DATOS_GENERALES!$A$16:$A$25,MATCH($F52,DATOS_GENERALES!$B$16:$B$25,0),1),"###")</f>
        <v>1</v>
      </c>
      <c r="F52" s="25" t="s">
        <v>18</v>
      </c>
      <c r="G52" s="25" t="s">
        <v>1696</v>
      </c>
      <c r="H52" s="15" t="s">
        <v>913</v>
      </c>
      <c r="I52" s="15"/>
      <c r="J52" s="25" t="s">
        <v>2488</v>
      </c>
      <c r="K52" s="25">
        <f t="shared" si="1"/>
        <v>31</v>
      </c>
      <c r="L52" s="25" t="s">
        <v>15</v>
      </c>
      <c r="M52" s="25" t="s">
        <v>15</v>
      </c>
      <c r="N52" s="25" t="s">
        <v>15</v>
      </c>
      <c r="O52" s="4" t="str">
        <f>IFERROR(INDEX(DATOS_GENERALES!$F$11:$F$13,MATCH($P52,DATOS_GENERALES!$G$11:$G$13,0),1),"###")</f>
        <v>N</v>
      </c>
      <c r="P52" s="25" t="s">
        <v>40</v>
      </c>
      <c r="Q52" s="4">
        <f>IFERROR(INDEX(DATOS_GENERALES!$I$3:$I$7,MATCH($R52,DATOS_GENERALES!$J$3:$J$7,0),1),"###")</f>
        <v>1</v>
      </c>
      <c r="R52" s="25" t="s">
        <v>36</v>
      </c>
      <c r="S52" s="25" t="s">
        <v>15</v>
      </c>
      <c r="T52" s="25" t="s">
        <v>15</v>
      </c>
      <c r="U52" s="25" t="s">
        <v>15</v>
      </c>
      <c r="V52" s="24"/>
      <c r="W52" s="24" t="str">
        <f t="shared" si="2"/>
        <v>AV. LA FLORIDA 111 HUARANGUILLO        _</v>
      </c>
      <c r="X52" s="24" t="str">
        <f t="shared" si="3"/>
        <v>('0101051', '1', '1', 'RAMIREZ ATENCIO ABEL FELIPE', 'RAMIREZ ATENCIO ABEL FELIPE', 'AV. LA FLORIDA 111 HUARANGUILLO        _', '-', '-', '-', 'N', 'AV. LA FLORIDA 111 HUARANGUILLO        _', '1', '-', '-', '-', 'A'),</v>
      </c>
      <c r="Y52" s="24" t="str">
        <f t="shared" si="4"/>
        <v>('0101051', '1', '06275998', 'A'),</v>
      </c>
      <c r="Z52" s="24" t="str">
        <f t="shared" si="5"/>
        <v>('0101051', '2', '', 'A'),</v>
      </c>
    </row>
    <row r="53" spans="1:26" x14ac:dyDescent="0.25">
      <c r="A53" s="15" t="s">
        <v>843</v>
      </c>
      <c r="B53" s="28">
        <f t="shared" si="0"/>
        <v>1</v>
      </c>
      <c r="C53" s="27">
        <f xml:space="preserve"> IFERROR(INDEX(DATOS_GENERALES!$L$16:$L$20,MATCH($D53,DATOS_GENERALES!$M$16:$M$20,0),1),"###")</f>
        <v>1</v>
      </c>
      <c r="D53" s="25" t="s">
        <v>1641</v>
      </c>
      <c r="E53" s="27">
        <f xml:space="preserve"> IFERROR(INDEX(DATOS_GENERALES!$A$16:$A$25,MATCH($F53,DATOS_GENERALES!$B$16:$B$25,0),1),"###")</f>
        <v>1</v>
      </c>
      <c r="F53" s="25" t="s">
        <v>18</v>
      </c>
      <c r="G53" s="25" t="s">
        <v>1697</v>
      </c>
      <c r="H53" s="15" t="s">
        <v>914</v>
      </c>
      <c r="I53" s="15"/>
      <c r="J53" s="25" t="s">
        <v>2489</v>
      </c>
      <c r="K53" s="25">
        <f t="shared" si="1"/>
        <v>8</v>
      </c>
      <c r="L53" s="25" t="s">
        <v>15</v>
      </c>
      <c r="M53" s="25" t="s">
        <v>15</v>
      </c>
      <c r="N53" s="25" t="s">
        <v>15</v>
      </c>
      <c r="O53" s="4" t="str">
        <f>IFERROR(INDEX(DATOS_GENERALES!$F$11:$F$13,MATCH($P53,DATOS_GENERALES!$G$11:$G$13,0),1),"###")</f>
        <v>N</v>
      </c>
      <c r="P53" s="25" t="s">
        <v>40</v>
      </c>
      <c r="Q53" s="4">
        <f>IFERROR(INDEX(DATOS_GENERALES!$I$3:$I$7,MATCH($R53,DATOS_GENERALES!$J$3:$J$7,0),1),"###")</f>
        <v>1</v>
      </c>
      <c r="R53" s="25" t="s">
        <v>36</v>
      </c>
      <c r="S53" s="25" t="s">
        <v>15</v>
      </c>
      <c r="T53" s="25" t="s">
        <v>15</v>
      </c>
      <c r="U53" s="25" t="s">
        <v>15</v>
      </c>
      <c r="V53" s="24"/>
      <c r="W53" s="24" t="str">
        <f t="shared" si="2"/>
        <v>AREQUIPA                               _</v>
      </c>
      <c r="X53" s="24" t="str">
        <f t="shared" si="3"/>
        <v>('0101052', '1', '1', 'GARAY SOSA MOISES', 'GARAY SOSA MOISES', 'AREQUIPA                               _', '-', '-', '-', 'N', 'AREQUIPA                               _', '1', '-', '-', '-', 'A'),</v>
      </c>
      <c r="Y53" s="24" t="str">
        <f t="shared" si="4"/>
        <v>('0101052', '1', '06279484', 'A'),</v>
      </c>
      <c r="Z53" s="24" t="str">
        <f t="shared" si="5"/>
        <v>('0101052', '2', '', 'A'),</v>
      </c>
    </row>
    <row r="54" spans="1:26" x14ac:dyDescent="0.25">
      <c r="A54" s="15" t="s">
        <v>84</v>
      </c>
      <c r="B54" s="28">
        <f t="shared" si="0"/>
        <v>1</v>
      </c>
      <c r="C54" s="27">
        <f xml:space="preserve"> IFERROR(INDEX(DATOS_GENERALES!$L$16:$L$20,MATCH($D54,DATOS_GENERALES!$M$16:$M$20,0),1),"###")</f>
        <v>1</v>
      </c>
      <c r="D54" s="25" t="s">
        <v>1641</v>
      </c>
      <c r="E54" s="27">
        <f xml:space="preserve"> IFERROR(INDEX(DATOS_GENERALES!$A$16:$A$25,MATCH($F54,DATOS_GENERALES!$B$16:$B$25,0),1),"###")</f>
        <v>1</v>
      </c>
      <c r="F54" s="25" t="s">
        <v>18</v>
      </c>
      <c r="G54" s="25" t="s">
        <v>1698</v>
      </c>
      <c r="H54" s="15" t="s">
        <v>915</v>
      </c>
      <c r="I54" s="15"/>
      <c r="J54" s="25" t="s">
        <v>2490</v>
      </c>
      <c r="K54" s="25">
        <f t="shared" si="1"/>
        <v>40</v>
      </c>
      <c r="L54" s="25" t="s">
        <v>15</v>
      </c>
      <c r="M54" s="25" t="s">
        <v>15</v>
      </c>
      <c r="N54" s="25" t="s">
        <v>15</v>
      </c>
      <c r="O54" s="4" t="str">
        <f>IFERROR(INDEX(DATOS_GENERALES!$F$11:$F$13,MATCH($P54,DATOS_GENERALES!$G$11:$G$13,0),1),"###")</f>
        <v>N</v>
      </c>
      <c r="P54" s="25" t="s">
        <v>40</v>
      </c>
      <c r="Q54" s="4">
        <f>IFERROR(INDEX(DATOS_GENERALES!$I$3:$I$7,MATCH($R54,DATOS_GENERALES!$J$3:$J$7,0),1),"###")</f>
        <v>1</v>
      </c>
      <c r="R54" s="25" t="s">
        <v>36</v>
      </c>
      <c r="S54" s="25" t="s">
        <v>15</v>
      </c>
      <c r="T54" s="25" t="s">
        <v>15</v>
      </c>
      <c r="U54" s="25" t="s">
        <v>15</v>
      </c>
      <c r="V54" s="24"/>
      <c r="W54" s="24" t="str">
        <f t="shared" si="2"/>
        <v>AV. LA UNION  - MARISCAL CASTILLLA PACHA</v>
      </c>
      <c r="X54" s="24" t="str">
        <f t="shared" si="3"/>
        <v>('0101053', '1', '1', 'VALENCIA CALAPEÑA ALFREDO', 'VALENCIA CALAPEÑA ALFREDO', 'AV. LA UNION  - MARISCAL CASTILLLA PACHA', '-', '-', '-', 'N', 'AV. LA UNION  - MARISCAL CASTILLLA PACHA', '1', '-', '-', '-', 'A'),</v>
      </c>
      <c r="Y54" s="24" t="str">
        <f t="shared" si="4"/>
        <v>('0101053', '1', '06293218', 'A'),</v>
      </c>
      <c r="Z54" s="24" t="str">
        <f t="shared" si="5"/>
        <v>('0101053', '2', '', 'A'),</v>
      </c>
    </row>
    <row r="55" spans="1:26" x14ac:dyDescent="0.25">
      <c r="A55" s="15" t="s">
        <v>776</v>
      </c>
      <c r="B55" s="28">
        <f t="shared" si="0"/>
        <v>1</v>
      </c>
      <c r="C55" s="27">
        <f xml:space="preserve"> IFERROR(INDEX(DATOS_GENERALES!$L$16:$L$20,MATCH($D55,DATOS_GENERALES!$M$16:$M$20,0),1),"###")</f>
        <v>1</v>
      </c>
      <c r="D55" s="25" t="s">
        <v>1641</v>
      </c>
      <c r="E55" s="27">
        <f xml:space="preserve"> IFERROR(INDEX(DATOS_GENERALES!$A$16:$A$25,MATCH($F55,DATOS_GENERALES!$B$16:$B$25,0),1),"###")</f>
        <v>1</v>
      </c>
      <c r="F55" s="25" t="s">
        <v>18</v>
      </c>
      <c r="G55" s="25" t="s">
        <v>1699</v>
      </c>
      <c r="H55" s="15" t="s">
        <v>916</v>
      </c>
      <c r="I55" s="15"/>
      <c r="J55" s="25" t="s">
        <v>2491</v>
      </c>
      <c r="K55" s="25">
        <f t="shared" si="1"/>
        <v>16</v>
      </c>
      <c r="L55" s="25" t="s">
        <v>15</v>
      </c>
      <c r="M55" s="25" t="s">
        <v>15</v>
      </c>
      <c r="N55" s="25" t="s">
        <v>15</v>
      </c>
      <c r="O55" s="4" t="str">
        <f>IFERROR(INDEX(DATOS_GENERALES!$F$11:$F$13,MATCH($P55,DATOS_GENERALES!$G$11:$G$13,0),1),"###")</f>
        <v>N</v>
      </c>
      <c r="P55" s="25" t="s">
        <v>40</v>
      </c>
      <c r="Q55" s="4">
        <f>IFERROR(INDEX(DATOS_GENERALES!$I$3:$I$7,MATCH($R55,DATOS_GENERALES!$J$3:$J$7,0),1),"###")</f>
        <v>1</v>
      </c>
      <c r="R55" s="25" t="s">
        <v>36</v>
      </c>
      <c r="S55" s="25" t="s">
        <v>15</v>
      </c>
      <c r="T55" s="25" t="s">
        <v>15</v>
      </c>
      <c r="U55" s="25" t="s">
        <v>15</v>
      </c>
      <c r="V55" s="24"/>
      <c r="W55" s="24" t="str">
        <f t="shared" si="2"/>
        <v>AV AVIACION KM 7                       _</v>
      </c>
      <c r="X55" s="24" t="str">
        <f t="shared" si="3"/>
        <v>('0101054', '1', '1', 'FERNANDEZ ZEVALLOS PEDRO HERACLIDES', 'FERNANDEZ ZEVALLOS PEDRO HERACLIDES', 'AV AVIACION KM 7                       _', '-', '-', '-', 'N', 'AV AVIACION KM 7                       _', '1', '-', '-', '-', 'A'),</v>
      </c>
      <c r="Y55" s="24" t="str">
        <f t="shared" si="4"/>
        <v>('0101054', '1', '06293993', 'A'),</v>
      </c>
      <c r="Z55" s="24" t="str">
        <f t="shared" si="5"/>
        <v>('0101054', '2', '', 'A'),</v>
      </c>
    </row>
    <row r="56" spans="1:26" x14ac:dyDescent="0.25">
      <c r="A56" s="15" t="s">
        <v>330</v>
      </c>
      <c r="B56" s="28">
        <f t="shared" si="0"/>
        <v>1</v>
      </c>
      <c r="C56" s="27">
        <f xml:space="preserve"> IFERROR(INDEX(DATOS_GENERALES!$L$16:$L$20,MATCH($D56,DATOS_GENERALES!$M$16:$M$20,0),1),"###")</f>
        <v>1</v>
      </c>
      <c r="D56" s="25" t="s">
        <v>1641</v>
      </c>
      <c r="E56" s="27">
        <f xml:space="preserve"> IFERROR(INDEX(DATOS_GENERALES!$A$16:$A$25,MATCH($F56,DATOS_GENERALES!$B$16:$B$25,0),1),"###")</f>
        <v>1</v>
      </c>
      <c r="F56" s="25" t="s">
        <v>18</v>
      </c>
      <c r="G56" s="25" t="s">
        <v>1700</v>
      </c>
      <c r="H56" s="15" t="s">
        <v>917</v>
      </c>
      <c r="I56" s="15"/>
      <c r="J56" s="25" t="s">
        <v>2492</v>
      </c>
      <c r="K56" s="25">
        <f t="shared" si="1"/>
        <v>31</v>
      </c>
      <c r="L56" s="25" t="s">
        <v>15</v>
      </c>
      <c r="M56" s="25" t="s">
        <v>15</v>
      </c>
      <c r="N56" s="25" t="s">
        <v>15</v>
      </c>
      <c r="O56" s="4" t="str">
        <f>IFERROR(INDEX(DATOS_GENERALES!$F$11:$F$13,MATCH($P56,DATOS_GENERALES!$G$11:$G$13,0),1),"###")</f>
        <v>N</v>
      </c>
      <c r="P56" s="25" t="s">
        <v>40</v>
      </c>
      <c r="Q56" s="4">
        <f>IFERROR(INDEX(DATOS_GENERALES!$I$3:$I$7,MATCH($R56,DATOS_GENERALES!$J$3:$J$7,0),1),"###")</f>
        <v>1</v>
      </c>
      <c r="R56" s="25" t="s">
        <v>36</v>
      </c>
      <c r="S56" s="25" t="s">
        <v>15</v>
      </c>
      <c r="T56" s="25" t="s">
        <v>15</v>
      </c>
      <c r="U56" s="25" t="s">
        <v>15</v>
      </c>
      <c r="V56" s="24"/>
      <c r="W56" s="24" t="str">
        <f t="shared" si="2"/>
        <v>AV. JAVIER PRADO 7137 LA MOLINA        _</v>
      </c>
      <c r="X56" s="24" t="str">
        <f t="shared" si="3"/>
        <v>('0101055', '1', '1', 'OCHARAN MIRANDA ABRAHAN AMERICO', 'OCHARAN MIRANDA ABRAHAN AMERICO', 'AV. JAVIER PRADO 7137 LA MOLINA        _', '-', '-', '-', 'N', 'AV. JAVIER PRADO 7137 LA MOLINA        _', '1', '-', '-', '-', 'A'),</v>
      </c>
      <c r="Y56" s="24" t="str">
        <f t="shared" si="4"/>
        <v>('0101055', '1', '06300668', 'A'),</v>
      </c>
      <c r="Z56" s="24" t="str">
        <f t="shared" si="5"/>
        <v>('0101055', '2', '', 'A'),</v>
      </c>
    </row>
    <row r="57" spans="1:26" x14ac:dyDescent="0.25">
      <c r="A57" s="15" t="s">
        <v>162</v>
      </c>
      <c r="B57" s="28">
        <f t="shared" si="0"/>
        <v>1</v>
      </c>
      <c r="C57" s="27">
        <f xml:space="preserve"> IFERROR(INDEX(DATOS_GENERALES!$L$16:$L$20,MATCH($D57,DATOS_GENERALES!$M$16:$M$20,0),1),"###")</f>
        <v>1</v>
      </c>
      <c r="D57" s="25" t="s">
        <v>1641</v>
      </c>
      <c r="E57" s="27">
        <f xml:space="preserve"> IFERROR(INDEX(DATOS_GENERALES!$A$16:$A$25,MATCH($F57,DATOS_GENERALES!$B$16:$B$25,0),1),"###")</f>
        <v>1</v>
      </c>
      <c r="F57" s="25" t="s">
        <v>18</v>
      </c>
      <c r="G57" s="25" t="s">
        <v>1701</v>
      </c>
      <c r="H57" s="15" t="s">
        <v>918</v>
      </c>
      <c r="I57" s="15"/>
      <c r="J57" s="25" t="s">
        <v>2493</v>
      </c>
      <c r="K57" s="25">
        <f t="shared" si="1"/>
        <v>39</v>
      </c>
      <c r="L57" s="25" t="s">
        <v>15</v>
      </c>
      <c r="M57" s="25" t="s">
        <v>15</v>
      </c>
      <c r="N57" s="25" t="s">
        <v>15</v>
      </c>
      <c r="O57" s="4" t="str">
        <f>IFERROR(INDEX(DATOS_GENERALES!$F$11:$F$13,MATCH($P57,DATOS_GENERALES!$G$11:$G$13,0),1),"###")</f>
        <v>N</v>
      </c>
      <c r="P57" s="25" t="s">
        <v>40</v>
      </c>
      <c r="Q57" s="4">
        <f>IFERROR(INDEX(DATOS_GENERALES!$I$3:$I$7,MATCH($R57,DATOS_GENERALES!$J$3:$J$7,0),1),"###")</f>
        <v>1</v>
      </c>
      <c r="R57" s="25" t="s">
        <v>36</v>
      </c>
      <c r="S57" s="25" t="s">
        <v>15</v>
      </c>
      <c r="T57" s="25" t="s">
        <v>15</v>
      </c>
      <c r="U57" s="25" t="s">
        <v>15</v>
      </c>
      <c r="V57" s="24"/>
      <c r="W57" s="24" t="str">
        <f t="shared" si="2"/>
        <v>URB.LA PLANICIE DE CHALLAPAMPA 6B CERRO_</v>
      </c>
      <c r="X57" s="24" t="str">
        <f t="shared" si="3"/>
        <v>('0101056', '1', '1', 'RIVERA VELAZQUEZ RAUL', 'RIVERA VELAZQUEZ RAUL', 'URB.LA PLANICIE DE CHALLAPAMPA 6B CERRO_', '-', '-', '-', 'N', 'URB.LA PLANICIE DE CHALLAPAMPA 6B CERRO_', '1', '-', '-', '-', 'A'),</v>
      </c>
      <c r="Y57" s="24" t="str">
        <f t="shared" si="4"/>
        <v>('0101056', '1', '06396235', 'A'),</v>
      </c>
      <c r="Z57" s="24" t="str">
        <f t="shared" si="5"/>
        <v>('0101056', '2', '', 'A'),</v>
      </c>
    </row>
    <row r="58" spans="1:26" x14ac:dyDescent="0.25">
      <c r="A58" s="15" t="s">
        <v>184</v>
      </c>
      <c r="B58" s="28">
        <f t="shared" si="0"/>
        <v>1</v>
      </c>
      <c r="C58" s="27">
        <f xml:space="preserve"> IFERROR(INDEX(DATOS_GENERALES!$L$16:$L$20,MATCH($D58,DATOS_GENERALES!$M$16:$M$20,0),1),"###")</f>
        <v>1</v>
      </c>
      <c r="D58" s="25" t="s">
        <v>1641</v>
      </c>
      <c r="E58" s="27">
        <f xml:space="preserve"> IFERROR(INDEX(DATOS_GENERALES!$A$16:$A$25,MATCH($F58,DATOS_GENERALES!$B$16:$B$25,0),1),"###")</f>
        <v>1</v>
      </c>
      <c r="F58" s="25" t="s">
        <v>18</v>
      </c>
      <c r="G58" s="25" t="s">
        <v>1702</v>
      </c>
      <c r="H58" s="15" t="s">
        <v>919</v>
      </c>
      <c r="I58" s="15"/>
      <c r="J58" s="25" t="s">
        <v>2494</v>
      </c>
      <c r="K58" s="25">
        <f t="shared" si="1"/>
        <v>38</v>
      </c>
      <c r="L58" s="25" t="s">
        <v>15</v>
      </c>
      <c r="M58" s="25" t="s">
        <v>15</v>
      </c>
      <c r="N58" s="25" t="s">
        <v>15</v>
      </c>
      <c r="O58" s="4" t="str">
        <f>IFERROR(INDEX(DATOS_GENERALES!$F$11:$F$13,MATCH($P58,DATOS_GENERALES!$G$11:$G$13,0),1),"###")</f>
        <v>N</v>
      </c>
      <c r="P58" s="25" t="s">
        <v>40</v>
      </c>
      <c r="Q58" s="4">
        <f>IFERROR(INDEX(DATOS_GENERALES!$I$3:$I$7,MATCH($R58,DATOS_GENERALES!$J$3:$J$7,0),1),"###")</f>
        <v>1</v>
      </c>
      <c r="R58" s="25" t="s">
        <v>36</v>
      </c>
      <c r="S58" s="25" t="s">
        <v>15</v>
      </c>
      <c r="T58" s="25" t="s">
        <v>15</v>
      </c>
      <c r="U58" s="25" t="s">
        <v>15</v>
      </c>
      <c r="V58" s="24"/>
      <c r="W58" s="24" t="str">
        <f t="shared" si="2"/>
        <v xml:space="preserve"> AV. REPUBLICA DE ARGENTINA LA NEGRITA _</v>
      </c>
      <c r="X58" s="24" t="str">
        <f t="shared" si="3"/>
        <v>('0101057', '1', '1', 'SULLCA YANQUE CESAR DANIEL', 'SULLCA YANQUE CESAR DANIEL', ' AV. REPUBLICA DE ARGENTINA LA NEGRITA _', '-', '-', '-', 'N', ' AV. REPUBLICA DE ARGENTINA LA NEGRITA _', '1', '-', '-', '-', 'A'),</v>
      </c>
      <c r="Y58" s="24" t="str">
        <f t="shared" si="4"/>
        <v>('0101057', '1', '06407790', 'A'),</v>
      </c>
      <c r="Z58" s="24" t="str">
        <f t="shared" si="5"/>
        <v>('0101057', '2', '', 'A'),</v>
      </c>
    </row>
    <row r="59" spans="1:26" x14ac:dyDescent="0.25">
      <c r="A59" s="15" t="s">
        <v>827</v>
      </c>
      <c r="B59" s="28">
        <f t="shared" si="0"/>
        <v>1</v>
      </c>
      <c r="C59" s="27">
        <f xml:space="preserve"> IFERROR(INDEX(DATOS_GENERALES!$L$16:$L$20,MATCH($D59,DATOS_GENERALES!$M$16:$M$20,0),1),"###")</f>
        <v>1</v>
      </c>
      <c r="D59" s="25" t="s">
        <v>1641</v>
      </c>
      <c r="E59" s="27">
        <f xml:space="preserve"> IFERROR(INDEX(DATOS_GENERALES!$A$16:$A$25,MATCH($F59,DATOS_GENERALES!$B$16:$B$25,0),1),"###")</f>
        <v>1</v>
      </c>
      <c r="F59" s="25" t="s">
        <v>18</v>
      </c>
      <c r="G59" s="25" t="s">
        <v>1703</v>
      </c>
      <c r="H59" s="15" t="s">
        <v>920</v>
      </c>
      <c r="I59" s="15"/>
      <c r="J59" s="25" t="s">
        <v>2495</v>
      </c>
      <c r="K59" s="25">
        <f t="shared" si="1"/>
        <v>13</v>
      </c>
      <c r="L59" s="25" t="s">
        <v>15</v>
      </c>
      <c r="M59" s="25" t="s">
        <v>15</v>
      </c>
      <c r="N59" s="25" t="s">
        <v>15</v>
      </c>
      <c r="O59" s="4" t="str">
        <f>IFERROR(INDEX(DATOS_GENERALES!$F$11:$F$13,MATCH($P59,DATOS_GENERALES!$G$11:$G$13,0),1),"###")</f>
        <v>N</v>
      </c>
      <c r="P59" s="25" t="s">
        <v>40</v>
      </c>
      <c r="Q59" s="4">
        <f>IFERROR(INDEX(DATOS_GENERALES!$I$3:$I$7,MATCH($R59,DATOS_GENERALES!$J$3:$J$7,0),1),"###")</f>
        <v>1</v>
      </c>
      <c r="R59" s="25" t="s">
        <v>36</v>
      </c>
      <c r="S59" s="25" t="s">
        <v>15</v>
      </c>
      <c r="T59" s="25" t="s">
        <v>15</v>
      </c>
      <c r="U59" s="25" t="s">
        <v>15</v>
      </c>
      <c r="V59" s="24"/>
      <c r="W59" s="24" t="str">
        <f t="shared" si="2"/>
        <v>LOS ARCES 470                          _</v>
      </c>
      <c r="X59" s="24" t="str">
        <f t="shared" si="3"/>
        <v>('0101058', '1', '1', 'SANCHEZ DUEÑAS HECTOR DAVID', 'SANCHEZ DUEÑAS HECTOR DAVID', 'LOS ARCES 470                          _', '-', '-', '-', 'N', 'LOS ARCES 470                          _', '1', '-', '-', '-', 'A'),</v>
      </c>
      <c r="Y59" s="24" t="str">
        <f t="shared" si="4"/>
        <v>('0101058', '1', '06435592', 'A'),</v>
      </c>
      <c r="Z59" s="24" t="str">
        <f t="shared" si="5"/>
        <v>('0101058', '2', '', 'A'),</v>
      </c>
    </row>
    <row r="60" spans="1:26" x14ac:dyDescent="0.25">
      <c r="A60" s="15" t="s">
        <v>331</v>
      </c>
      <c r="B60" s="28">
        <f t="shared" si="0"/>
        <v>1</v>
      </c>
      <c r="C60" s="27">
        <f xml:space="preserve"> IFERROR(INDEX(DATOS_GENERALES!$L$16:$L$20,MATCH($D60,DATOS_GENERALES!$M$16:$M$20,0),1),"###")</f>
        <v>1</v>
      </c>
      <c r="D60" s="25" t="s">
        <v>1641</v>
      </c>
      <c r="E60" s="27">
        <f xml:space="preserve"> IFERROR(INDEX(DATOS_GENERALES!$A$16:$A$25,MATCH($F60,DATOS_GENERALES!$B$16:$B$25,0),1),"###")</f>
        <v>1</v>
      </c>
      <c r="F60" s="25" t="s">
        <v>18</v>
      </c>
      <c r="G60" s="25" t="s">
        <v>1704</v>
      </c>
      <c r="H60" s="15" t="s">
        <v>921</v>
      </c>
      <c r="I60" s="15"/>
      <c r="J60" s="25" t="s">
        <v>2496</v>
      </c>
      <c r="K60" s="25">
        <f t="shared" si="1"/>
        <v>31</v>
      </c>
      <c r="L60" s="25" t="s">
        <v>15</v>
      </c>
      <c r="M60" s="25" t="s">
        <v>15</v>
      </c>
      <c r="N60" s="25" t="s">
        <v>15</v>
      </c>
      <c r="O60" s="4" t="str">
        <f>IFERROR(INDEX(DATOS_GENERALES!$F$11:$F$13,MATCH($P60,DATOS_GENERALES!$G$11:$G$13,0),1),"###")</f>
        <v>N</v>
      </c>
      <c r="P60" s="25" t="s">
        <v>40</v>
      </c>
      <c r="Q60" s="4">
        <f>IFERROR(INDEX(DATOS_GENERALES!$I$3:$I$7,MATCH($R60,DATOS_GENERALES!$J$3:$J$7,0),1),"###")</f>
        <v>1</v>
      </c>
      <c r="R60" s="25" t="s">
        <v>36</v>
      </c>
      <c r="S60" s="25" t="s">
        <v>15</v>
      </c>
      <c r="T60" s="25" t="s">
        <v>15</v>
      </c>
      <c r="U60" s="25" t="s">
        <v>15</v>
      </c>
      <c r="V60" s="24"/>
      <c r="W60" s="24" t="str">
        <f t="shared" si="2"/>
        <v>URB. CASABELLA /A-5 CHALLAPAMPA        _</v>
      </c>
      <c r="X60" s="24" t="str">
        <f t="shared" si="3"/>
        <v>('0101059', '1', '1', 'CORRALES NIEVES CABRERA GONZALO JAVIER', 'CORRALES NIEVES CABRERA GONZALO JAVIER', 'URB. CASABELLA /A-5 CHALLAPAMPA        _', '-', '-', '-', 'N', 'URB. CASABELLA /A-5 CHALLAPAMPA        _', '1', '-', '-', '-', 'A'),</v>
      </c>
      <c r="Y60" s="24" t="str">
        <f t="shared" si="4"/>
        <v>('0101059', '1', '06442059', 'A'),</v>
      </c>
      <c r="Z60" s="24" t="str">
        <f t="shared" si="5"/>
        <v>('0101059', '2', '', 'A'),</v>
      </c>
    </row>
    <row r="61" spans="1:26" x14ac:dyDescent="0.25">
      <c r="A61" s="15" t="s">
        <v>291</v>
      </c>
      <c r="B61" s="28">
        <f t="shared" si="0"/>
        <v>1</v>
      </c>
      <c r="C61" s="27">
        <f xml:space="preserve"> IFERROR(INDEX(DATOS_GENERALES!$L$16:$L$20,MATCH($D61,DATOS_GENERALES!$M$16:$M$20,0),1),"###")</f>
        <v>1</v>
      </c>
      <c r="D61" s="25" t="s">
        <v>1641</v>
      </c>
      <c r="E61" s="27">
        <f xml:space="preserve"> IFERROR(INDEX(DATOS_GENERALES!$A$16:$A$25,MATCH($F61,DATOS_GENERALES!$B$16:$B$25,0),1),"###")</f>
        <v>1</v>
      </c>
      <c r="F61" s="25" t="s">
        <v>18</v>
      </c>
      <c r="G61" s="25" t="s">
        <v>1705</v>
      </c>
      <c r="H61" s="15" t="s">
        <v>922</v>
      </c>
      <c r="I61" s="15"/>
      <c r="J61" s="25" t="s">
        <v>2497</v>
      </c>
      <c r="K61" s="25">
        <f t="shared" si="1"/>
        <v>32</v>
      </c>
      <c r="L61" s="25" t="s">
        <v>15</v>
      </c>
      <c r="M61" s="25" t="s">
        <v>15</v>
      </c>
      <c r="N61" s="25" t="s">
        <v>15</v>
      </c>
      <c r="O61" s="4" t="str">
        <f>IFERROR(INDEX(DATOS_GENERALES!$F$11:$F$13,MATCH($P61,DATOS_GENERALES!$G$11:$G$13,0),1),"###")</f>
        <v>N</v>
      </c>
      <c r="P61" s="25" t="s">
        <v>40</v>
      </c>
      <c r="Q61" s="4">
        <f>IFERROR(INDEX(DATOS_GENERALES!$I$3:$I$7,MATCH($R61,DATOS_GENERALES!$J$3:$J$7,0),1),"###")</f>
        <v>1</v>
      </c>
      <c r="R61" s="25" t="s">
        <v>36</v>
      </c>
      <c r="S61" s="25" t="s">
        <v>15</v>
      </c>
      <c r="T61" s="25" t="s">
        <v>15</v>
      </c>
      <c r="U61" s="25" t="s">
        <v>15</v>
      </c>
      <c r="V61" s="24"/>
      <c r="W61" s="24" t="str">
        <f t="shared" si="2"/>
        <v>C. VALLEJO-PASTILLO MZ  C LOT-05       _</v>
      </c>
      <c r="X61" s="24" t="str">
        <f t="shared" si="3"/>
        <v>('0101060', '1', '1', 'VALDIVIA HOHORQUEZ ROBERTO DAMIAN', 'VALDIVIA HOHORQUEZ ROBERTO DAMIAN', 'C. VALLEJO-PASTILLO MZ  C LOT-05       _', '-', '-', '-', 'N', 'C. VALLEJO-PASTILLO MZ  C LOT-05       _', '1', '-', '-', '-', 'A'),</v>
      </c>
      <c r="Y61" s="24" t="str">
        <f t="shared" si="4"/>
        <v>('0101060', '1', '06513091', 'A'),</v>
      </c>
      <c r="Z61" s="24" t="str">
        <f t="shared" si="5"/>
        <v>('0101060', '2', '', 'A'),</v>
      </c>
    </row>
    <row r="62" spans="1:26" x14ac:dyDescent="0.25">
      <c r="A62" s="15" t="s">
        <v>521</v>
      </c>
      <c r="B62" s="28">
        <f t="shared" si="0"/>
        <v>1</v>
      </c>
      <c r="C62" s="27">
        <f xml:space="preserve"> IFERROR(INDEX(DATOS_GENERALES!$L$16:$L$20,MATCH($D62,DATOS_GENERALES!$M$16:$M$20,0),1),"###")</f>
        <v>1</v>
      </c>
      <c r="D62" s="25" t="s">
        <v>1641</v>
      </c>
      <c r="E62" s="27">
        <f xml:space="preserve"> IFERROR(INDEX(DATOS_GENERALES!$A$16:$A$25,MATCH($F62,DATOS_GENERALES!$B$16:$B$25,0),1),"###")</f>
        <v>1</v>
      </c>
      <c r="F62" s="25" t="s">
        <v>18</v>
      </c>
      <c r="G62" s="25" t="s">
        <v>1706</v>
      </c>
      <c r="H62" s="15" t="s">
        <v>923</v>
      </c>
      <c r="I62" s="15"/>
      <c r="J62" s="25" t="s">
        <v>2498</v>
      </c>
      <c r="K62" s="25">
        <f t="shared" si="1"/>
        <v>25</v>
      </c>
      <c r="L62" s="25" t="s">
        <v>15</v>
      </c>
      <c r="M62" s="25" t="s">
        <v>15</v>
      </c>
      <c r="N62" s="25" t="s">
        <v>15</v>
      </c>
      <c r="O62" s="4" t="str">
        <f>IFERROR(INDEX(DATOS_GENERALES!$F$11:$F$13,MATCH($P62,DATOS_GENERALES!$G$11:$G$13,0),1),"###")</f>
        <v>N</v>
      </c>
      <c r="P62" s="25" t="s">
        <v>40</v>
      </c>
      <c r="Q62" s="4">
        <f>IFERROR(INDEX(DATOS_GENERALES!$I$3:$I$7,MATCH($R62,DATOS_GENERALES!$J$3:$J$7,0),1),"###")</f>
        <v>1</v>
      </c>
      <c r="R62" s="25" t="s">
        <v>36</v>
      </c>
      <c r="S62" s="25" t="s">
        <v>15</v>
      </c>
      <c r="T62" s="25" t="s">
        <v>15</v>
      </c>
      <c r="U62" s="25" t="s">
        <v>15</v>
      </c>
      <c r="V62" s="24"/>
      <c r="W62" s="24" t="str">
        <f t="shared" si="2"/>
        <v>LA LOMADA 121 CHALLAPAMPA              _</v>
      </c>
      <c r="X62" s="24" t="str">
        <f t="shared" si="3"/>
        <v>('0101061', '1', '1', 'TORRICO DE RICHARDS LOPEZ MARCELA CRISTI', 'TORRICO DE RICHARDS LOPEZ MARCELA CRISTI', 'LA LOMADA 121 CHALLAPAMPA              _', '-', '-', '-', 'N', 'LA LOMADA 121 CHALLAPAMPA              _', '1', '-', '-', '-', 'A'),</v>
      </c>
      <c r="Y62" s="24" t="str">
        <f t="shared" si="4"/>
        <v>('0101061', '1', '06521397', 'A'),</v>
      </c>
      <c r="Z62" s="24" t="str">
        <f t="shared" si="5"/>
        <v>('0101061', '2', '', 'A'),</v>
      </c>
    </row>
    <row r="63" spans="1:26" x14ac:dyDescent="0.25">
      <c r="A63" s="15" t="s">
        <v>522</v>
      </c>
      <c r="B63" s="28">
        <f t="shared" si="0"/>
        <v>1</v>
      </c>
      <c r="C63" s="27">
        <f xml:space="preserve"> IFERROR(INDEX(DATOS_GENERALES!$L$16:$L$20,MATCH($D63,DATOS_GENERALES!$M$16:$M$20,0),1),"###")</f>
        <v>1</v>
      </c>
      <c r="D63" s="25" t="s">
        <v>1641</v>
      </c>
      <c r="E63" s="27">
        <f xml:space="preserve"> IFERROR(INDEX(DATOS_GENERALES!$A$16:$A$25,MATCH($F63,DATOS_GENERALES!$B$16:$B$25,0),1),"###")</f>
        <v>1</v>
      </c>
      <c r="F63" s="25" t="s">
        <v>18</v>
      </c>
      <c r="G63" s="25" t="s">
        <v>1707</v>
      </c>
      <c r="H63" s="15" t="s">
        <v>924</v>
      </c>
      <c r="I63" s="15"/>
      <c r="J63" s="25" t="s">
        <v>2499</v>
      </c>
      <c r="K63" s="25">
        <f t="shared" si="1"/>
        <v>25</v>
      </c>
      <c r="L63" s="25" t="s">
        <v>15</v>
      </c>
      <c r="M63" s="25" t="s">
        <v>15</v>
      </c>
      <c r="N63" s="25" t="s">
        <v>15</v>
      </c>
      <c r="O63" s="4" t="str">
        <f>IFERROR(INDEX(DATOS_GENERALES!$F$11:$F$13,MATCH($P63,DATOS_GENERALES!$G$11:$G$13,0),1),"###")</f>
        <v>N</v>
      </c>
      <c r="P63" s="25" t="s">
        <v>40</v>
      </c>
      <c r="Q63" s="4">
        <f>IFERROR(INDEX(DATOS_GENERALES!$I$3:$I$7,MATCH($R63,DATOS_GENERALES!$J$3:$J$7,0),1),"###")</f>
        <v>1</v>
      </c>
      <c r="R63" s="25" t="s">
        <v>36</v>
      </c>
      <c r="S63" s="25" t="s">
        <v>15</v>
      </c>
      <c r="T63" s="25" t="s">
        <v>15</v>
      </c>
      <c r="U63" s="25" t="s">
        <v>15</v>
      </c>
      <c r="V63" s="24"/>
      <c r="W63" s="24" t="str">
        <f t="shared" si="2"/>
        <v>JR.DON BOSCO 371 DPTO.101              _</v>
      </c>
      <c r="X63" s="24" t="str">
        <f t="shared" si="3"/>
        <v>('0101062', '1', '1', 'CASTRO GUZMAN CESAR', 'CASTRO GUZMAN CESAR', 'JR.DON BOSCO 371 DPTO.101              _', '-', '-', '-', 'N', 'JR.DON BOSCO 371 DPTO.101              _', '1', '-', '-', '-', 'A'),</v>
      </c>
      <c r="Y63" s="24" t="str">
        <f t="shared" si="4"/>
        <v>('0101062', '1', '06801396', 'A'),</v>
      </c>
      <c r="Z63" s="24" t="str">
        <f t="shared" si="5"/>
        <v>('0101062', '2', '', 'A'),</v>
      </c>
    </row>
    <row r="64" spans="1:26" x14ac:dyDescent="0.25">
      <c r="A64" s="15" t="s">
        <v>497</v>
      </c>
      <c r="B64" s="28">
        <f t="shared" si="0"/>
        <v>1</v>
      </c>
      <c r="C64" s="27">
        <f xml:space="preserve"> IFERROR(INDEX(DATOS_GENERALES!$L$16:$L$20,MATCH($D64,DATOS_GENERALES!$M$16:$M$20,0),1),"###")</f>
        <v>1</v>
      </c>
      <c r="D64" s="25" t="s">
        <v>1641</v>
      </c>
      <c r="E64" s="27">
        <f xml:space="preserve"> IFERROR(INDEX(DATOS_GENERALES!$A$16:$A$25,MATCH($F64,DATOS_GENERALES!$B$16:$B$25,0),1),"###")</f>
        <v>1</v>
      </c>
      <c r="F64" s="25" t="s">
        <v>18</v>
      </c>
      <c r="G64" s="25" t="s">
        <v>1707</v>
      </c>
      <c r="H64" s="15" t="s">
        <v>924</v>
      </c>
      <c r="I64" s="15"/>
      <c r="J64" s="25" t="s">
        <v>2500</v>
      </c>
      <c r="K64" s="25">
        <f t="shared" si="1"/>
        <v>26</v>
      </c>
      <c r="L64" s="25" t="s">
        <v>15</v>
      </c>
      <c r="M64" s="25" t="s">
        <v>15</v>
      </c>
      <c r="N64" s="25" t="s">
        <v>15</v>
      </c>
      <c r="O64" s="4" t="str">
        <f>IFERROR(INDEX(DATOS_GENERALES!$F$11:$F$13,MATCH($P64,DATOS_GENERALES!$G$11:$G$13,0),1),"###")</f>
        <v>N</v>
      </c>
      <c r="P64" s="25" t="s">
        <v>40</v>
      </c>
      <c r="Q64" s="4">
        <f>IFERROR(INDEX(DATOS_GENERALES!$I$3:$I$7,MATCH($R64,DATOS_GENERALES!$J$3:$J$7,0),1),"###")</f>
        <v>1</v>
      </c>
      <c r="R64" s="25" t="s">
        <v>36</v>
      </c>
      <c r="S64" s="25" t="s">
        <v>15</v>
      </c>
      <c r="T64" s="25" t="s">
        <v>15</v>
      </c>
      <c r="U64" s="25" t="s">
        <v>15</v>
      </c>
      <c r="V64" s="24"/>
      <c r="W64" s="24" t="str">
        <f t="shared" si="2"/>
        <v>JR. DON BOSCO 371 DPTO 101             _</v>
      </c>
      <c r="X64" s="24" t="str">
        <f t="shared" si="3"/>
        <v>('0101063', '1', '1', 'CASTRO GUZMAN CESAR', 'CASTRO GUZMAN CESAR', 'JR. DON BOSCO 371 DPTO 101             _', '-', '-', '-', 'N', 'JR. DON BOSCO 371 DPTO 101             _', '1', '-', '-', '-', 'A'),</v>
      </c>
      <c r="Y64" s="24" t="str">
        <f t="shared" si="4"/>
        <v>('0101063', '1', '06801396', 'A'),</v>
      </c>
      <c r="Z64" s="24" t="str">
        <f t="shared" si="5"/>
        <v>('0101063', '2', '', 'A'),</v>
      </c>
    </row>
    <row r="65" spans="1:26" x14ac:dyDescent="0.25">
      <c r="A65" s="15" t="s">
        <v>434</v>
      </c>
      <c r="B65" s="28">
        <f t="shared" si="0"/>
        <v>1</v>
      </c>
      <c r="C65" s="27">
        <f xml:space="preserve"> IFERROR(INDEX(DATOS_GENERALES!$L$16:$L$20,MATCH($D65,DATOS_GENERALES!$M$16:$M$20,0),1),"###")</f>
        <v>1</v>
      </c>
      <c r="D65" s="25" t="s">
        <v>1641</v>
      </c>
      <c r="E65" s="27">
        <f xml:space="preserve"> IFERROR(INDEX(DATOS_GENERALES!$A$16:$A$25,MATCH($F65,DATOS_GENERALES!$B$16:$B$25,0),1),"###")</f>
        <v>1</v>
      </c>
      <c r="F65" s="25" t="s">
        <v>18</v>
      </c>
      <c r="G65" s="25" t="s">
        <v>1708</v>
      </c>
      <c r="H65" s="15" t="s">
        <v>925</v>
      </c>
      <c r="I65" s="15"/>
      <c r="J65" s="25" t="s">
        <v>2501</v>
      </c>
      <c r="K65" s="25">
        <f t="shared" si="1"/>
        <v>28</v>
      </c>
      <c r="L65" s="25" t="s">
        <v>15</v>
      </c>
      <c r="M65" s="25" t="s">
        <v>15</v>
      </c>
      <c r="N65" s="25" t="s">
        <v>15</v>
      </c>
      <c r="O65" s="4" t="str">
        <f>IFERROR(INDEX(DATOS_GENERALES!$F$11:$F$13,MATCH($P65,DATOS_GENERALES!$G$11:$G$13,0),1),"###")</f>
        <v>N</v>
      </c>
      <c r="P65" s="25" t="s">
        <v>40</v>
      </c>
      <c r="Q65" s="4">
        <f>IFERROR(INDEX(DATOS_GENERALES!$I$3:$I$7,MATCH($R65,DATOS_GENERALES!$J$3:$J$7,0),1),"###")</f>
        <v>1</v>
      </c>
      <c r="R65" s="25" t="s">
        <v>36</v>
      </c>
      <c r="S65" s="25" t="s">
        <v>15</v>
      </c>
      <c r="T65" s="25" t="s">
        <v>15</v>
      </c>
      <c r="U65" s="25" t="s">
        <v>15</v>
      </c>
      <c r="V65" s="24"/>
      <c r="W65" s="24" t="str">
        <f t="shared" si="2"/>
        <v>PROLG. RAMON CASTILLA 1000 A           _</v>
      </c>
      <c r="X65" s="24" t="str">
        <f t="shared" si="3"/>
        <v>('0101064', '1', '1', 'MENENDEZ LUQUE CARLOS ALFREDO', 'MENENDEZ LUQUE CARLOS ALFREDO', 'PROLG. RAMON CASTILLA 1000 A           _', '-', '-', '-', 'N', 'PROLG. RAMON CASTILLA 1000 A           _', '1', '-', '-', '-', 'A'),</v>
      </c>
      <c r="Y65" s="24" t="str">
        <f t="shared" si="4"/>
        <v>('0101064', '1', '06803928', 'A'),</v>
      </c>
      <c r="Z65" s="24" t="str">
        <f t="shared" si="5"/>
        <v>('0101064', '2', '', 'A'),</v>
      </c>
    </row>
    <row r="66" spans="1:26" x14ac:dyDescent="0.25">
      <c r="A66" s="15" t="s">
        <v>210</v>
      </c>
      <c r="B66" s="28">
        <f t="shared" ref="B66:B129" si="6">COUNTIF($A$2:$A$800,A66)</f>
        <v>1</v>
      </c>
      <c r="C66" s="27">
        <f xml:space="preserve"> IFERROR(INDEX(DATOS_GENERALES!$L$16:$L$20,MATCH($D66,DATOS_GENERALES!$M$16:$M$20,0),1),"###")</f>
        <v>1</v>
      </c>
      <c r="D66" s="25" t="s">
        <v>1641</v>
      </c>
      <c r="E66" s="27">
        <f xml:space="preserve"> IFERROR(INDEX(DATOS_GENERALES!$A$16:$A$25,MATCH($F66,DATOS_GENERALES!$B$16:$B$25,0),1),"###")</f>
        <v>1</v>
      </c>
      <c r="F66" s="25" t="s">
        <v>18</v>
      </c>
      <c r="G66" s="25" t="s">
        <v>1709</v>
      </c>
      <c r="H66" s="15" t="s">
        <v>926</v>
      </c>
      <c r="I66" s="15"/>
      <c r="J66" s="25" t="s">
        <v>2502</v>
      </c>
      <c r="K66" s="25">
        <f t="shared" ref="K66:K129" si="7">LEN(J66)</f>
        <v>36</v>
      </c>
      <c r="L66" s="25" t="s">
        <v>15</v>
      </c>
      <c r="M66" s="25" t="s">
        <v>15</v>
      </c>
      <c r="N66" s="25" t="s">
        <v>15</v>
      </c>
      <c r="O66" s="4" t="str">
        <f>IFERROR(INDEX(DATOS_GENERALES!$F$11:$F$13,MATCH($P66,DATOS_GENERALES!$G$11:$G$13,0),1),"###")</f>
        <v>N</v>
      </c>
      <c r="P66" s="25" t="s">
        <v>40</v>
      </c>
      <c r="Q66" s="4">
        <f>IFERROR(INDEX(DATOS_GENERALES!$I$3:$I$7,MATCH($R66,DATOS_GENERALES!$J$3:$J$7,0),1),"###")</f>
        <v>1</v>
      </c>
      <c r="R66" s="25" t="s">
        <v>36</v>
      </c>
      <c r="S66" s="25" t="s">
        <v>15</v>
      </c>
      <c r="T66" s="25" t="s">
        <v>15</v>
      </c>
      <c r="U66" s="25" t="s">
        <v>15</v>
      </c>
      <c r="V66" s="24"/>
      <c r="W66" s="24" t="str">
        <f t="shared" si="2"/>
        <v>PASAJE JOSE SEGUNDO ROCA 347   COMAS   _</v>
      </c>
      <c r="X66" s="24" t="str">
        <f t="shared" si="3"/>
        <v>('0101065', '1', '1', 'VERASTEGUI CASTILLO CARLOS ALBERTO', 'VERASTEGUI CASTILLO CARLOS ALBERTO', 'PASAJE JOSE SEGUNDO ROCA 347   COMAS   _', '-', '-', '-', 'N', 'PASAJE JOSE SEGUNDO ROCA 347   COMAS   _', '1', '-', '-', '-', 'A'),</v>
      </c>
      <c r="Y66" s="24" t="str">
        <f t="shared" si="4"/>
        <v>('0101065', '1', '07596681', 'A'),</v>
      </c>
      <c r="Z66" s="24" t="str">
        <f t="shared" si="5"/>
        <v>('0101065', '2', '', 'A'),</v>
      </c>
    </row>
    <row r="67" spans="1:26" x14ac:dyDescent="0.25">
      <c r="A67" s="15" t="s">
        <v>265</v>
      </c>
      <c r="B67" s="28">
        <f t="shared" si="6"/>
        <v>1</v>
      </c>
      <c r="C67" s="27">
        <f xml:space="preserve"> IFERROR(INDEX(DATOS_GENERALES!$L$16:$L$20,MATCH($D67,DATOS_GENERALES!$M$16:$M$20,0),1),"###")</f>
        <v>1</v>
      </c>
      <c r="D67" s="25" t="s">
        <v>1641</v>
      </c>
      <c r="E67" s="27">
        <f xml:space="preserve"> IFERROR(INDEX(DATOS_GENERALES!$A$16:$A$25,MATCH($F67,DATOS_GENERALES!$B$16:$B$25,0),1),"###")</f>
        <v>1</v>
      </c>
      <c r="F67" s="25" t="s">
        <v>18</v>
      </c>
      <c r="G67" s="25" t="s">
        <v>1710</v>
      </c>
      <c r="H67" s="15" t="s">
        <v>927</v>
      </c>
      <c r="I67" s="15"/>
      <c r="J67" s="25" t="s">
        <v>2503</v>
      </c>
      <c r="K67" s="25">
        <f t="shared" si="7"/>
        <v>33</v>
      </c>
      <c r="L67" s="25" t="s">
        <v>15</v>
      </c>
      <c r="M67" s="25" t="s">
        <v>15</v>
      </c>
      <c r="N67" s="25" t="s">
        <v>15</v>
      </c>
      <c r="O67" s="4" t="str">
        <f>IFERROR(INDEX(DATOS_GENERALES!$F$11:$F$13,MATCH($P67,DATOS_GENERALES!$G$11:$G$13,0),1),"###")</f>
        <v>N</v>
      </c>
      <c r="P67" s="25" t="s">
        <v>40</v>
      </c>
      <c r="Q67" s="4">
        <f>IFERROR(INDEX(DATOS_GENERALES!$I$3:$I$7,MATCH($R67,DATOS_GENERALES!$J$3:$J$7,0),1),"###")</f>
        <v>1</v>
      </c>
      <c r="R67" s="25" t="s">
        <v>36</v>
      </c>
      <c r="S67" s="25" t="s">
        <v>15</v>
      </c>
      <c r="T67" s="25" t="s">
        <v>15</v>
      </c>
      <c r="U67" s="25" t="s">
        <v>15</v>
      </c>
      <c r="V67" s="24"/>
      <c r="W67" s="24" t="str">
        <f t="shared" ref="W67:W130" si="8">IF(K67&lt;40,J67 &amp; REPT(" ",40-K67-1) &amp; "_", J67)</f>
        <v>GARCILAZO DE LA VEGA 109 DPTO 402      _</v>
      </c>
      <c r="X67" s="24" t="str">
        <f t="shared" ref="X67:X130" si="9">"('"&amp;A67&amp;"', '"&amp;C67&amp;"', '"&amp;E67&amp;"', '"&amp;G67&amp;"', '"&amp;G67&amp;"', '"&amp;W67&amp;"', '"&amp;L67&amp;"', '"&amp;M67&amp;"', '"&amp;N67&amp;"', '"&amp;O67&amp;"', '"&amp;W67&amp;"', '"&amp;Q67&amp;"', '"&amp;S67&amp;"', '"&amp;T67&amp;"', '"&amp;U67&amp;"', 'A'),"</f>
        <v>('0101066', '1', '1', 'GONZALEZ TORO VICTOR MANUEL', 'GONZALEZ TORO VICTOR MANUEL', 'GARCILAZO DE LA VEGA 109 DPTO 402      _', '-', '-', '-', 'N', 'GARCILAZO DE LA VEGA 109 DPTO 402      _', '1', '-', '-', '-', 'A'),</v>
      </c>
      <c r="Y67" s="24" t="str">
        <f t="shared" ref="Y67:Y130" si="10">"('"&amp;A67&amp;"', '"&amp;1&amp;"', '"&amp;H67&amp;"', 'A'),"</f>
        <v>('0101066', '1', '07706994', 'A'),</v>
      </c>
      <c r="Z67" s="24" t="str">
        <f t="shared" ref="Z67:Z130" si="11">"('"&amp;A67&amp;"', '"&amp;2&amp;"', '"&amp;I67&amp;"', 'A'),"</f>
        <v>('0101066', '2', '', 'A'),</v>
      </c>
    </row>
    <row r="68" spans="1:26" x14ac:dyDescent="0.25">
      <c r="A68" s="15" t="s">
        <v>402</v>
      </c>
      <c r="B68" s="28">
        <f t="shared" si="6"/>
        <v>1</v>
      </c>
      <c r="C68" s="27">
        <f xml:space="preserve"> IFERROR(INDEX(DATOS_GENERALES!$L$16:$L$20,MATCH($D68,DATOS_GENERALES!$M$16:$M$20,0),1),"###")</f>
        <v>1</v>
      </c>
      <c r="D68" s="25" t="s">
        <v>1641</v>
      </c>
      <c r="E68" s="27">
        <f xml:space="preserve"> IFERROR(INDEX(DATOS_GENERALES!$A$16:$A$25,MATCH($F68,DATOS_GENERALES!$B$16:$B$25,0),1),"###")</f>
        <v>1</v>
      </c>
      <c r="F68" s="25" t="s">
        <v>18</v>
      </c>
      <c r="G68" s="25" t="s">
        <v>1711</v>
      </c>
      <c r="H68" s="15" t="s">
        <v>928</v>
      </c>
      <c r="I68" s="15"/>
      <c r="J68" s="25" t="s">
        <v>2504</v>
      </c>
      <c r="K68" s="25">
        <f t="shared" si="7"/>
        <v>29</v>
      </c>
      <c r="L68" s="25" t="s">
        <v>15</v>
      </c>
      <c r="M68" s="25" t="s">
        <v>15</v>
      </c>
      <c r="N68" s="25" t="s">
        <v>15</v>
      </c>
      <c r="O68" s="4" t="str">
        <f>IFERROR(INDEX(DATOS_GENERALES!$F$11:$F$13,MATCH($P68,DATOS_GENERALES!$G$11:$G$13,0),1),"###")</f>
        <v>N</v>
      </c>
      <c r="P68" s="25" t="s">
        <v>40</v>
      </c>
      <c r="Q68" s="4">
        <f>IFERROR(INDEX(DATOS_GENERALES!$I$3:$I$7,MATCH($R68,DATOS_GENERALES!$J$3:$J$7,0),1),"###")</f>
        <v>1</v>
      </c>
      <c r="R68" s="25" t="s">
        <v>36</v>
      </c>
      <c r="S68" s="25" t="s">
        <v>15</v>
      </c>
      <c r="T68" s="25" t="s">
        <v>15</v>
      </c>
      <c r="U68" s="25" t="s">
        <v>15</v>
      </c>
      <c r="V68" s="24"/>
      <c r="W68" s="24" t="str">
        <f t="shared" si="8"/>
        <v>URB. ADUCA D-2 CERRO COLORADO          _</v>
      </c>
      <c r="X68" s="24" t="str">
        <f t="shared" si="9"/>
        <v>('0101067', '1', '1', 'ACOSTA CALVO MARINO', 'ACOSTA CALVO MARINO', 'URB. ADUCA D-2 CERRO COLORADO          _', '-', '-', '-', 'N', 'URB. ADUCA D-2 CERRO COLORADO          _', '1', '-', '-', '-', 'A'),</v>
      </c>
      <c r="Y68" s="24" t="str">
        <f t="shared" si="10"/>
        <v>('0101067', '1', '07748685', 'A'),</v>
      </c>
      <c r="Z68" s="24" t="str">
        <f t="shared" si="11"/>
        <v>('0101067', '2', '', 'A'),</v>
      </c>
    </row>
    <row r="69" spans="1:26" x14ac:dyDescent="0.25">
      <c r="A69" s="15" t="s">
        <v>163</v>
      </c>
      <c r="B69" s="28">
        <f t="shared" si="6"/>
        <v>1</v>
      </c>
      <c r="C69" s="27">
        <f xml:space="preserve"> IFERROR(INDEX(DATOS_GENERALES!$L$16:$L$20,MATCH($D69,DATOS_GENERALES!$M$16:$M$20,0),1),"###")</f>
        <v>1</v>
      </c>
      <c r="D69" s="25" t="s">
        <v>1641</v>
      </c>
      <c r="E69" s="27">
        <f xml:space="preserve"> IFERROR(INDEX(DATOS_GENERALES!$A$16:$A$25,MATCH($F69,DATOS_GENERALES!$B$16:$B$25,0),1),"###")</f>
        <v>1</v>
      </c>
      <c r="F69" s="25" t="s">
        <v>18</v>
      </c>
      <c r="G69" s="25" t="s">
        <v>1712</v>
      </c>
      <c r="H69" s="15" t="s">
        <v>929</v>
      </c>
      <c r="I69" s="15"/>
      <c r="J69" s="25" t="s">
        <v>2505</v>
      </c>
      <c r="K69" s="25">
        <f t="shared" si="7"/>
        <v>39</v>
      </c>
      <c r="L69" s="25" t="s">
        <v>15</v>
      </c>
      <c r="M69" s="25" t="s">
        <v>15</v>
      </c>
      <c r="N69" s="25" t="s">
        <v>15</v>
      </c>
      <c r="O69" s="4" t="str">
        <f>IFERROR(INDEX(DATOS_GENERALES!$F$11:$F$13,MATCH($P69,DATOS_GENERALES!$G$11:$G$13,0),1),"###")</f>
        <v>N</v>
      </c>
      <c r="P69" s="25" t="s">
        <v>40</v>
      </c>
      <c r="Q69" s="4">
        <f>IFERROR(INDEX(DATOS_GENERALES!$I$3:$I$7,MATCH($R69,DATOS_GENERALES!$J$3:$J$7,0),1),"###")</f>
        <v>1</v>
      </c>
      <c r="R69" s="25" t="s">
        <v>36</v>
      </c>
      <c r="S69" s="25" t="s">
        <v>15</v>
      </c>
      <c r="T69" s="25" t="s">
        <v>15</v>
      </c>
      <c r="U69" s="25" t="s">
        <v>15</v>
      </c>
      <c r="V69" s="24"/>
      <c r="W69" s="24" t="str">
        <f t="shared" si="8"/>
        <v>AV.OLAVE GOYA Nº 1835 DPTO 206 J.L.B. Y_</v>
      </c>
      <c r="X69" s="24" t="str">
        <f t="shared" si="9"/>
        <v>('0101068', '1', '1', 'ARESTEGUI CAMPOS MARILUZ', 'ARESTEGUI CAMPOS MARILUZ', 'AV.OLAVE GOYA Nº 1835 DPTO 206 J.L.B. Y_', '-', '-', '-', 'N', 'AV.OLAVE GOYA Nº 1835 DPTO 206 J.L.B. Y_', '1', '-', '-', '-', 'A'),</v>
      </c>
      <c r="Y69" s="24" t="str">
        <f t="shared" si="10"/>
        <v>('0101068', '1', '07873456', 'A'),</v>
      </c>
      <c r="Z69" s="24" t="str">
        <f t="shared" si="11"/>
        <v>('0101068', '2', '', 'A'),</v>
      </c>
    </row>
    <row r="70" spans="1:26" x14ac:dyDescent="0.25">
      <c r="A70" s="15" t="s">
        <v>435</v>
      </c>
      <c r="B70" s="28">
        <f t="shared" si="6"/>
        <v>1</v>
      </c>
      <c r="C70" s="27">
        <f xml:space="preserve"> IFERROR(INDEX(DATOS_GENERALES!$L$16:$L$20,MATCH($D70,DATOS_GENERALES!$M$16:$M$20,0),1),"###")</f>
        <v>1</v>
      </c>
      <c r="D70" s="25" t="s">
        <v>1641</v>
      </c>
      <c r="E70" s="27">
        <f xml:space="preserve"> IFERROR(INDEX(DATOS_GENERALES!$A$16:$A$25,MATCH($F70,DATOS_GENERALES!$B$16:$B$25,0),1),"###")</f>
        <v>1</v>
      </c>
      <c r="F70" s="25" t="s">
        <v>18</v>
      </c>
      <c r="G70" s="25" t="s">
        <v>1713</v>
      </c>
      <c r="H70" s="15" t="s">
        <v>930</v>
      </c>
      <c r="I70" s="15"/>
      <c r="J70" s="25" t="s">
        <v>2506</v>
      </c>
      <c r="K70" s="25">
        <f t="shared" si="7"/>
        <v>28</v>
      </c>
      <c r="L70" s="25" t="s">
        <v>15</v>
      </c>
      <c r="M70" s="25" t="s">
        <v>15</v>
      </c>
      <c r="N70" s="25" t="s">
        <v>15</v>
      </c>
      <c r="O70" s="4" t="str">
        <f>IFERROR(INDEX(DATOS_GENERALES!$F$11:$F$13,MATCH($P70,DATOS_GENERALES!$G$11:$G$13,0),1),"###")</f>
        <v>N</v>
      </c>
      <c r="P70" s="25" t="s">
        <v>40</v>
      </c>
      <c r="Q70" s="4">
        <f>IFERROR(INDEX(DATOS_GENERALES!$I$3:$I$7,MATCH($R70,DATOS_GENERALES!$J$3:$J$7,0),1),"###")</f>
        <v>1</v>
      </c>
      <c r="R70" s="25" t="s">
        <v>36</v>
      </c>
      <c r="S70" s="25" t="s">
        <v>15</v>
      </c>
      <c r="T70" s="25" t="s">
        <v>15</v>
      </c>
      <c r="U70" s="25" t="s">
        <v>15</v>
      </c>
      <c r="V70" s="24"/>
      <c r="W70" s="24" t="str">
        <f t="shared" si="8"/>
        <v>PASAJE ANGAMOS 207 YANAHUARA           _</v>
      </c>
      <c r="X70" s="24" t="str">
        <f t="shared" si="9"/>
        <v>('0101069', '1', '1', 'NICHOLSON SANZ URSULA.', 'NICHOLSON SANZ URSULA.', 'PASAJE ANGAMOS 207 YANAHUARA           _', '-', '-', '-', 'N', 'PASAJE ANGAMOS 207 YANAHUARA           _', '1', '-', '-', '-', 'A'),</v>
      </c>
      <c r="Y70" s="24" t="str">
        <f t="shared" si="10"/>
        <v>('0101069', '1', '07873684', 'A'),</v>
      </c>
      <c r="Z70" s="24" t="str">
        <f t="shared" si="11"/>
        <v>('0101069', '2', '', 'A'),</v>
      </c>
    </row>
    <row r="71" spans="1:26" x14ac:dyDescent="0.25">
      <c r="A71" s="15" t="s">
        <v>221</v>
      </c>
      <c r="B71" s="28">
        <f t="shared" si="6"/>
        <v>1</v>
      </c>
      <c r="C71" s="27">
        <f xml:space="preserve"> IFERROR(INDEX(DATOS_GENERALES!$L$16:$L$20,MATCH($D71,DATOS_GENERALES!$M$16:$M$20,0),1),"###")</f>
        <v>1</v>
      </c>
      <c r="D71" s="25" t="s">
        <v>1641</v>
      </c>
      <c r="E71" s="27">
        <f xml:space="preserve"> IFERROR(INDEX(DATOS_GENERALES!$A$16:$A$25,MATCH($F71,DATOS_GENERALES!$B$16:$B$25,0),1),"###")</f>
        <v>1</v>
      </c>
      <c r="F71" s="25" t="s">
        <v>18</v>
      </c>
      <c r="G71" s="25" t="s">
        <v>1714</v>
      </c>
      <c r="H71" s="15" t="s">
        <v>931</v>
      </c>
      <c r="I71" s="15"/>
      <c r="J71" s="25" t="s">
        <v>2507</v>
      </c>
      <c r="K71" s="25">
        <f t="shared" si="7"/>
        <v>35</v>
      </c>
      <c r="L71" s="25" t="s">
        <v>15</v>
      </c>
      <c r="M71" s="25" t="s">
        <v>15</v>
      </c>
      <c r="N71" s="25" t="s">
        <v>15</v>
      </c>
      <c r="O71" s="4" t="str">
        <f>IFERROR(INDEX(DATOS_GENERALES!$F$11:$F$13,MATCH($P71,DATOS_GENERALES!$G$11:$G$13,0),1),"###")</f>
        <v>N</v>
      </c>
      <c r="P71" s="25" t="s">
        <v>40</v>
      </c>
      <c r="Q71" s="4">
        <f>IFERROR(INDEX(DATOS_GENERALES!$I$3:$I$7,MATCH($R71,DATOS_GENERALES!$J$3:$J$7,0),1),"###")</f>
        <v>1</v>
      </c>
      <c r="R71" s="25" t="s">
        <v>36</v>
      </c>
      <c r="S71" s="25" t="s">
        <v>15</v>
      </c>
      <c r="T71" s="25" t="s">
        <v>15</v>
      </c>
      <c r="U71" s="25" t="s">
        <v>15</v>
      </c>
      <c r="V71" s="24"/>
      <c r="W71" s="24" t="str">
        <f t="shared" si="8"/>
        <v>CALL.GENERAL MORAN 314-B C.COLORADO    _</v>
      </c>
      <c r="X71" s="24" t="str">
        <f t="shared" si="9"/>
        <v>('0101070', '1', '1', 'IANNACONE RODRIGO OSCAR', 'IANNACONE RODRIGO OSCAR', 'CALL.GENERAL MORAN 314-B C.COLORADO    _', '-', '-', '-', 'N', 'CALL.GENERAL MORAN 314-B C.COLORADO    _', '1', '-', '-', '-', 'A'),</v>
      </c>
      <c r="Y71" s="24" t="str">
        <f t="shared" si="10"/>
        <v>('0101070', '1', '07950826', 'A'),</v>
      </c>
      <c r="Z71" s="24" t="str">
        <f t="shared" si="11"/>
        <v>('0101070', '2', '', 'A'),</v>
      </c>
    </row>
    <row r="72" spans="1:26" x14ac:dyDescent="0.25">
      <c r="A72" s="15" t="s">
        <v>185</v>
      </c>
      <c r="B72" s="28">
        <f t="shared" si="6"/>
        <v>1</v>
      </c>
      <c r="C72" s="27">
        <f xml:space="preserve"> IFERROR(INDEX(DATOS_GENERALES!$L$16:$L$20,MATCH($D72,DATOS_GENERALES!$M$16:$M$20,0),1),"###")</f>
        <v>1</v>
      </c>
      <c r="D72" s="25" t="s">
        <v>1641</v>
      </c>
      <c r="E72" s="27">
        <f xml:space="preserve"> IFERROR(INDEX(DATOS_GENERALES!$A$16:$A$25,MATCH($F72,DATOS_GENERALES!$B$16:$B$25,0),1),"###")</f>
        <v>1</v>
      </c>
      <c r="F72" s="25" t="s">
        <v>18</v>
      </c>
      <c r="G72" s="25" t="s">
        <v>1715</v>
      </c>
      <c r="H72" s="15" t="s">
        <v>932</v>
      </c>
      <c r="I72" s="15"/>
      <c r="J72" s="25" t="s">
        <v>2508</v>
      </c>
      <c r="K72" s="25">
        <f t="shared" si="7"/>
        <v>38</v>
      </c>
      <c r="L72" s="25" t="s">
        <v>15</v>
      </c>
      <c r="M72" s="25" t="s">
        <v>15</v>
      </c>
      <c r="N72" s="25" t="s">
        <v>15</v>
      </c>
      <c r="O72" s="4" t="str">
        <f>IFERROR(INDEX(DATOS_GENERALES!$F$11:$F$13,MATCH($P72,DATOS_GENERALES!$G$11:$G$13,0),1),"###")</f>
        <v>N</v>
      </c>
      <c r="P72" s="25" t="s">
        <v>40</v>
      </c>
      <c r="Q72" s="4">
        <f>IFERROR(INDEX(DATOS_GENERALES!$I$3:$I$7,MATCH($R72,DATOS_GENERALES!$J$3:$J$7,0),1),"###")</f>
        <v>1</v>
      </c>
      <c r="R72" s="25" t="s">
        <v>36</v>
      </c>
      <c r="S72" s="25" t="s">
        <v>15</v>
      </c>
      <c r="T72" s="25" t="s">
        <v>15</v>
      </c>
      <c r="U72" s="25" t="s">
        <v>15</v>
      </c>
      <c r="V72" s="24"/>
      <c r="W72" s="24" t="str">
        <f t="shared" si="8"/>
        <v>URB EL PALACIO 1 J -18 CASA 15 SACHACA _</v>
      </c>
      <c r="X72" s="24" t="str">
        <f t="shared" si="9"/>
        <v>('0101071', '1', '1', 'CASTRO CASAS CARLOS', 'CASTRO CASAS CARLOS', 'URB EL PALACIO 1 J -18 CASA 15 SACHACA _', '-', '-', '-', 'N', 'URB EL PALACIO 1 J -18 CASA 15 SACHACA _', '1', '-', '-', '-', 'A'),</v>
      </c>
      <c r="Y72" s="24" t="str">
        <f t="shared" si="10"/>
        <v>('0101071', '1', '08167525', 'A'),</v>
      </c>
      <c r="Z72" s="24" t="str">
        <f t="shared" si="11"/>
        <v>('0101071', '2', '', 'A'),</v>
      </c>
    </row>
    <row r="73" spans="1:26" x14ac:dyDescent="0.25">
      <c r="A73" s="15" t="s">
        <v>844</v>
      </c>
      <c r="B73" s="28">
        <f t="shared" si="6"/>
        <v>1</v>
      </c>
      <c r="C73" s="27">
        <f xml:space="preserve"> IFERROR(INDEX(DATOS_GENERALES!$L$16:$L$20,MATCH($D73,DATOS_GENERALES!$M$16:$M$20,0),1),"###")</f>
        <v>1</v>
      </c>
      <c r="D73" s="25" t="s">
        <v>1641</v>
      </c>
      <c r="E73" s="27">
        <f xml:space="preserve"> IFERROR(INDEX(DATOS_GENERALES!$A$16:$A$25,MATCH($F73,DATOS_GENERALES!$B$16:$B$25,0),1),"###")</f>
        <v>1</v>
      </c>
      <c r="F73" s="25" t="s">
        <v>18</v>
      </c>
      <c r="G73" s="25" t="s">
        <v>1716</v>
      </c>
      <c r="H73" s="15" t="s">
        <v>933</v>
      </c>
      <c r="I73" s="15"/>
      <c r="J73" s="25" t="s">
        <v>2489</v>
      </c>
      <c r="K73" s="25">
        <f t="shared" si="7"/>
        <v>8</v>
      </c>
      <c r="L73" s="25" t="s">
        <v>15</v>
      </c>
      <c r="M73" s="25" t="s">
        <v>15</v>
      </c>
      <c r="N73" s="25" t="s">
        <v>15</v>
      </c>
      <c r="O73" s="4" t="str">
        <f>IFERROR(INDEX(DATOS_GENERALES!$F$11:$F$13,MATCH($P73,DATOS_GENERALES!$G$11:$G$13,0),1),"###")</f>
        <v>N</v>
      </c>
      <c r="P73" s="25" t="s">
        <v>40</v>
      </c>
      <c r="Q73" s="4">
        <f>IFERROR(INDEX(DATOS_GENERALES!$I$3:$I$7,MATCH($R73,DATOS_GENERALES!$J$3:$J$7,0),1),"###")</f>
        <v>1</v>
      </c>
      <c r="R73" s="25" t="s">
        <v>36</v>
      </c>
      <c r="S73" s="25" t="s">
        <v>15</v>
      </c>
      <c r="T73" s="25" t="s">
        <v>15</v>
      </c>
      <c r="U73" s="25" t="s">
        <v>15</v>
      </c>
      <c r="V73" s="24"/>
      <c r="W73" s="24" t="str">
        <f t="shared" si="8"/>
        <v>AREQUIPA                               _</v>
      </c>
      <c r="X73" s="24" t="str">
        <f t="shared" si="9"/>
        <v>('0101072', '1', '1', 'SALAZAR STEIGER MIGUEL', 'SALAZAR STEIGER MIGUEL', 'AREQUIPA                               _', '-', '-', '-', 'N', 'AREQUIPA                               _', '1', '-', '-', '-', 'A'),</v>
      </c>
      <c r="Y73" s="24" t="str">
        <f t="shared" si="10"/>
        <v>('0101072', '1', '08241459', 'A'),</v>
      </c>
      <c r="Z73" s="24" t="str">
        <f t="shared" si="11"/>
        <v>('0101072', '2', '', 'A'),</v>
      </c>
    </row>
    <row r="74" spans="1:26" x14ac:dyDescent="0.25">
      <c r="A74" s="15" t="s">
        <v>186</v>
      </c>
      <c r="B74" s="28">
        <f t="shared" si="6"/>
        <v>1</v>
      </c>
      <c r="C74" s="27">
        <f xml:space="preserve"> IFERROR(INDEX(DATOS_GENERALES!$L$16:$L$20,MATCH($D74,DATOS_GENERALES!$M$16:$M$20,0),1),"###")</f>
        <v>1</v>
      </c>
      <c r="D74" s="25" t="s">
        <v>1641</v>
      </c>
      <c r="E74" s="27">
        <f xml:space="preserve"> IFERROR(INDEX(DATOS_GENERALES!$A$16:$A$25,MATCH($F74,DATOS_GENERALES!$B$16:$B$25,0),1),"###")</f>
        <v>1</v>
      </c>
      <c r="F74" s="25" t="s">
        <v>18</v>
      </c>
      <c r="G74" s="25" t="s">
        <v>1717</v>
      </c>
      <c r="H74" s="15" t="s">
        <v>934</v>
      </c>
      <c r="I74" s="15"/>
      <c r="J74" s="25" t="s">
        <v>2509</v>
      </c>
      <c r="K74" s="25">
        <f t="shared" si="7"/>
        <v>38</v>
      </c>
      <c r="L74" s="25" t="s">
        <v>15</v>
      </c>
      <c r="M74" s="25" t="s">
        <v>15</v>
      </c>
      <c r="N74" s="25" t="s">
        <v>15</v>
      </c>
      <c r="O74" s="4" t="str">
        <f>IFERROR(INDEX(DATOS_GENERALES!$F$11:$F$13,MATCH($P74,DATOS_GENERALES!$G$11:$G$13,0),1),"###")</f>
        <v>N</v>
      </c>
      <c r="P74" s="25" t="s">
        <v>40</v>
      </c>
      <c r="Q74" s="4">
        <f>IFERROR(INDEX(DATOS_GENERALES!$I$3:$I$7,MATCH($R74,DATOS_GENERALES!$J$3:$J$7,0),1),"###")</f>
        <v>1</v>
      </c>
      <c r="R74" s="25" t="s">
        <v>36</v>
      </c>
      <c r="S74" s="25" t="s">
        <v>15</v>
      </c>
      <c r="T74" s="25" t="s">
        <v>15</v>
      </c>
      <c r="U74" s="25" t="s">
        <v>15</v>
      </c>
      <c r="V74" s="24"/>
      <c r="W74" s="24" t="str">
        <f t="shared" si="8"/>
        <v>CALLE ATAHUALPA 718 PJ GARCES CHICLAYO _</v>
      </c>
      <c r="X74" s="24" t="str">
        <f t="shared" si="9"/>
        <v>('0101073', '1', '1', 'CANO TACO BENITO JESUS', 'CANO TACO BENITO JESUS', 'CALLE ATAHUALPA 718 PJ GARCES CHICLAYO _', '-', '-', '-', 'N', 'CALLE ATAHUALPA 718 PJ GARCES CHICLAYO _', '1', '-', '-', '-', 'A'),</v>
      </c>
      <c r="Y74" s="24" t="str">
        <f t="shared" si="10"/>
        <v>('0101073', '1', '08594507', 'A'),</v>
      </c>
      <c r="Z74" s="24" t="str">
        <f t="shared" si="11"/>
        <v>('0101073', '2', '', 'A'),</v>
      </c>
    </row>
    <row r="75" spans="1:26" x14ac:dyDescent="0.25">
      <c r="A75" s="15" t="s">
        <v>292</v>
      </c>
      <c r="B75" s="28">
        <f t="shared" si="6"/>
        <v>1</v>
      </c>
      <c r="C75" s="27">
        <f xml:space="preserve"> IFERROR(INDEX(DATOS_GENERALES!$L$16:$L$20,MATCH($D75,DATOS_GENERALES!$M$16:$M$20,0),1),"###")</f>
        <v>1</v>
      </c>
      <c r="D75" s="25" t="s">
        <v>1641</v>
      </c>
      <c r="E75" s="27">
        <f xml:space="preserve"> IFERROR(INDEX(DATOS_GENERALES!$A$16:$A$25,MATCH($F75,DATOS_GENERALES!$B$16:$B$25,0),1),"###")</f>
        <v>1</v>
      </c>
      <c r="F75" s="25" t="s">
        <v>18</v>
      </c>
      <c r="G75" s="25" t="s">
        <v>1718</v>
      </c>
      <c r="H75" s="15" t="s">
        <v>935</v>
      </c>
      <c r="I75" s="15"/>
      <c r="J75" s="25" t="s">
        <v>2510</v>
      </c>
      <c r="K75" s="25">
        <f t="shared" si="7"/>
        <v>32</v>
      </c>
      <c r="L75" s="25" t="s">
        <v>15</v>
      </c>
      <c r="M75" s="25" t="s">
        <v>15</v>
      </c>
      <c r="N75" s="25" t="s">
        <v>15</v>
      </c>
      <c r="O75" s="4" t="str">
        <f>IFERROR(INDEX(DATOS_GENERALES!$F$11:$F$13,MATCH($P75,DATOS_GENERALES!$G$11:$G$13,0),1),"###")</f>
        <v>N</v>
      </c>
      <c r="P75" s="25" t="s">
        <v>40</v>
      </c>
      <c r="Q75" s="4">
        <f>IFERROR(INDEX(DATOS_GENERALES!$I$3:$I$7,MATCH($R75,DATOS_GENERALES!$J$3:$J$7,0),1),"###")</f>
        <v>1</v>
      </c>
      <c r="R75" s="25" t="s">
        <v>36</v>
      </c>
      <c r="S75" s="25" t="s">
        <v>15</v>
      </c>
      <c r="T75" s="25" t="s">
        <v>15</v>
      </c>
      <c r="U75" s="25" t="s">
        <v>15</v>
      </c>
      <c r="V75" s="24"/>
      <c r="W75" s="24" t="str">
        <f t="shared" si="8"/>
        <v>CAL KISKAPATA 1000 URB. SAN BLAS       _</v>
      </c>
      <c r="X75" s="24" t="str">
        <f t="shared" si="9"/>
        <v>('0101074', '1', '1', 'SWAYNE PARRA DEL RIEGO HERNAN CARLOS', 'SWAYNE PARRA DEL RIEGO HERNAN CARLOS', 'CAL KISKAPATA 1000 URB. SAN BLAS       _', '-', '-', '-', 'N', 'CAL KISKAPATA 1000 URB. SAN BLAS       _', '1', '-', '-', '-', 'A'),</v>
      </c>
      <c r="Y75" s="24" t="str">
        <f t="shared" si="10"/>
        <v>('0101074', '1', '09155501', 'A'),</v>
      </c>
      <c r="Z75" s="24" t="str">
        <f t="shared" si="11"/>
        <v>('0101074', '2', '', 'A'),</v>
      </c>
    </row>
    <row r="76" spans="1:26" x14ac:dyDescent="0.25">
      <c r="A76" s="15" t="s">
        <v>777</v>
      </c>
      <c r="B76" s="28">
        <f t="shared" si="6"/>
        <v>1</v>
      </c>
      <c r="C76" s="27">
        <f xml:space="preserve"> IFERROR(INDEX(DATOS_GENERALES!$L$16:$L$20,MATCH($D76,DATOS_GENERALES!$M$16:$M$20,0),1),"###")</f>
        <v>1</v>
      </c>
      <c r="D76" s="25" t="s">
        <v>1641</v>
      </c>
      <c r="E76" s="27">
        <f xml:space="preserve"> IFERROR(INDEX(DATOS_GENERALES!$A$16:$A$25,MATCH($F76,DATOS_GENERALES!$B$16:$B$25,0),1),"###")</f>
        <v>1</v>
      </c>
      <c r="F76" s="25" t="s">
        <v>18</v>
      </c>
      <c r="G76" s="25" t="s">
        <v>1719</v>
      </c>
      <c r="H76" s="15" t="s">
        <v>936</v>
      </c>
      <c r="I76" s="15"/>
      <c r="J76" s="25" t="s">
        <v>2511</v>
      </c>
      <c r="K76" s="25">
        <f t="shared" si="7"/>
        <v>16</v>
      </c>
      <c r="L76" s="25" t="s">
        <v>15</v>
      </c>
      <c r="M76" s="25" t="s">
        <v>15</v>
      </c>
      <c r="N76" s="25" t="s">
        <v>15</v>
      </c>
      <c r="O76" s="4" t="str">
        <f>IFERROR(INDEX(DATOS_GENERALES!$F$11:$F$13,MATCH($P76,DATOS_GENERALES!$G$11:$G$13,0),1),"###")</f>
        <v>N</v>
      </c>
      <c r="P76" s="25" t="s">
        <v>40</v>
      </c>
      <c r="Q76" s="4">
        <f>IFERROR(INDEX(DATOS_GENERALES!$I$3:$I$7,MATCH($R76,DATOS_GENERALES!$J$3:$J$7,0),1),"###")</f>
        <v>1</v>
      </c>
      <c r="R76" s="25" t="s">
        <v>36</v>
      </c>
      <c r="S76" s="25" t="s">
        <v>15</v>
      </c>
      <c r="T76" s="25" t="s">
        <v>15</v>
      </c>
      <c r="U76" s="25" t="s">
        <v>15</v>
      </c>
      <c r="V76" s="24"/>
      <c r="W76" s="24" t="str">
        <f t="shared" si="8"/>
        <v>SANTA TEREZA C16                       _</v>
      </c>
      <c r="X76" s="24" t="str">
        <f t="shared" si="9"/>
        <v>('0101075', '1', '1', 'VALLEJOS RODRIGUES JORGE', 'VALLEJOS RODRIGUES JORGE', 'SANTA TEREZA C16                       _', '-', '-', '-', 'N', 'SANTA TEREZA C16                       _', '1', '-', '-', '-', 'A'),</v>
      </c>
      <c r="Y76" s="24" t="str">
        <f t="shared" si="10"/>
        <v>('0101075', '1', '09481920', 'A'),</v>
      </c>
      <c r="Z76" s="24" t="str">
        <f t="shared" si="11"/>
        <v>('0101075', '2', '', 'A'),</v>
      </c>
    </row>
    <row r="77" spans="1:26" x14ac:dyDescent="0.25">
      <c r="A77" s="15" t="s">
        <v>705</v>
      </c>
      <c r="B77" s="28">
        <f t="shared" si="6"/>
        <v>1</v>
      </c>
      <c r="C77" s="27">
        <f xml:space="preserve"> IFERROR(INDEX(DATOS_GENERALES!$L$16:$L$20,MATCH($D77,DATOS_GENERALES!$M$16:$M$20,0),1),"###")</f>
        <v>1</v>
      </c>
      <c r="D77" s="25" t="s">
        <v>1641</v>
      </c>
      <c r="E77" s="27">
        <f xml:space="preserve"> IFERROR(INDEX(DATOS_GENERALES!$A$16:$A$25,MATCH($F77,DATOS_GENERALES!$B$16:$B$25,0),1),"###")</f>
        <v>1</v>
      </c>
      <c r="F77" s="25" t="s">
        <v>18</v>
      </c>
      <c r="G77" s="25" t="s">
        <v>1720</v>
      </c>
      <c r="H77" s="15" t="s">
        <v>937</v>
      </c>
      <c r="I77" s="15"/>
      <c r="J77" s="25" t="s">
        <v>2512</v>
      </c>
      <c r="K77" s="25">
        <f t="shared" si="7"/>
        <v>19</v>
      </c>
      <c r="L77" s="25" t="s">
        <v>15</v>
      </c>
      <c r="M77" s="25" t="s">
        <v>15</v>
      </c>
      <c r="N77" s="25" t="s">
        <v>15</v>
      </c>
      <c r="O77" s="4" t="str">
        <f>IFERROR(INDEX(DATOS_GENERALES!$F$11:$F$13,MATCH($P77,DATOS_GENERALES!$G$11:$G$13,0),1),"###")</f>
        <v>N</v>
      </c>
      <c r="P77" s="25" t="s">
        <v>40</v>
      </c>
      <c r="Q77" s="4">
        <f>IFERROR(INDEX(DATOS_GENERALES!$I$3:$I$7,MATCH($R77,DATOS_GENERALES!$J$3:$J$7,0),1),"###")</f>
        <v>1</v>
      </c>
      <c r="R77" s="25" t="s">
        <v>36</v>
      </c>
      <c r="S77" s="25" t="s">
        <v>15</v>
      </c>
      <c r="T77" s="25" t="s">
        <v>15</v>
      </c>
      <c r="U77" s="25" t="s">
        <v>15</v>
      </c>
      <c r="V77" s="24"/>
      <c r="W77" s="24" t="str">
        <f t="shared" si="8"/>
        <v>URB. EL PALACIO L-9                    _</v>
      </c>
      <c r="X77" s="24" t="str">
        <f t="shared" si="9"/>
        <v>('0101076', '1', '1', 'IRUS DELLEPIAME MARIA SOLEDAD', 'IRUS DELLEPIAME MARIA SOLEDAD', 'URB. EL PALACIO L-9                    _', '-', '-', '-', 'N', 'URB. EL PALACIO L-9                    _', '1', '-', '-', '-', 'A'),</v>
      </c>
      <c r="Y77" s="24" t="str">
        <f t="shared" si="10"/>
        <v>('0101076', '1', '09541962', 'A'),</v>
      </c>
      <c r="Z77" s="24" t="str">
        <f t="shared" si="11"/>
        <v>('0101076', '2', '', 'A'),</v>
      </c>
    </row>
    <row r="78" spans="1:26" x14ac:dyDescent="0.25">
      <c r="A78" s="15" t="s">
        <v>591</v>
      </c>
      <c r="B78" s="28">
        <f t="shared" si="6"/>
        <v>1</v>
      </c>
      <c r="C78" s="27">
        <f xml:space="preserve"> IFERROR(INDEX(DATOS_GENERALES!$L$16:$L$20,MATCH($D78,DATOS_GENERALES!$M$16:$M$20,0),1),"###")</f>
        <v>1</v>
      </c>
      <c r="D78" s="25" t="s">
        <v>1641</v>
      </c>
      <c r="E78" s="27">
        <f xml:space="preserve"> IFERROR(INDEX(DATOS_GENERALES!$A$16:$A$25,MATCH($F78,DATOS_GENERALES!$B$16:$B$25,0),1),"###")</f>
        <v>1</v>
      </c>
      <c r="F78" s="25" t="s">
        <v>18</v>
      </c>
      <c r="G78" s="25" t="s">
        <v>1721</v>
      </c>
      <c r="H78" s="15" t="s">
        <v>938</v>
      </c>
      <c r="I78" s="15"/>
      <c r="J78" s="25" t="s">
        <v>2513</v>
      </c>
      <c r="K78" s="25">
        <f t="shared" si="7"/>
        <v>23</v>
      </c>
      <c r="L78" s="25" t="s">
        <v>15</v>
      </c>
      <c r="M78" s="25" t="s">
        <v>15</v>
      </c>
      <c r="N78" s="25" t="s">
        <v>15</v>
      </c>
      <c r="O78" s="4" t="str">
        <f>IFERROR(INDEX(DATOS_GENERALES!$F$11:$F$13,MATCH($P78,DATOS_GENERALES!$G$11:$G$13,0),1),"###")</f>
        <v>N</v>
      </c>
      <c r="P78" s="25" t="s">
        <v>40</v>
      </c>
      <c r="Q78" s="4">
        <f>IFERROR(INDEX(DATOS_GENERALES!$I$3:$I$7,MATCH($R78,DATOS_GENERALES!$J$3:$J$7,0),1),"###")</f>
        <v>1</v>
      </c>
      <c r="R78" s="25" t="s">
        <v>36</v>
      </c>
      <c r="S78" s="25" t="s">
        <v>15</v>
      </c>
      <c r="T78" s="25" t="s">
        <v>15</v>
      </c>
      <c r="U78" s="25" t="s">
        <v>15</v>
      </c>
      <c r="V78" s="24"/>
      <c r="W78" s="24" t="str">
        <f t="shared" si="8"/>
        <v>RESIDENCIAL EL GOLF G-4                _</v>
      </c>
      <c r="X78" s="24" t="str">
        <f t="shared" si="9"/>
        <v>('0101077', '1', '1', 'ZEBALLOS BARONA JOHN ALBERTO', 'ZEBALLOS BARONA JOHN ALBERTO', 'RESIDENCIAL EL GOLF G-4                _', '-', '-', '-', 'N', 'RESIDENCIAL EL GOLF G-4                _', '1', '-', '-', '-', 'A'),</v>
      </c>
      <c r="Y78" s="24" t="str">
        <f t="shared" si="10"/>
        <v>('0101077', '1', '09609983', 'A'),</v>
      </c>
      <c r="Z78" s="24" t="str">
        <f t="shared" si="11"/>
        <v>('0101077', '2', '', 'A'),</v>
      </c>
    </row>
    <row r="79" spans="1:26" x14ac:dyDescent="0.25">
      <c r="A79" s="15" t="s">
        <v>211</v>
      </c>
      <c r="B79" s="28">
        <f t="shared" si="6"/>
        <v>1</v>
      </c>
      <c r="C79" s="27">
        <f xml:space="preserve"> IFERROR(INDEX(DATOS_GENERALES!$L$16:$L$20,MATCH($D79,DATOS_GENERALES!$M$16:$M$20,0),1),"###")</f>
        <v>1</v>
      </c>
      <c r="D79" s="25" t="s">
        <v>1641</v>
      </c>
      <c r="E79" s="27">
        <f xml:space="preserve"> IFERROR(INDEX(DATOS_GENERALES!$A$16:$A$25,MATCH($F79,DATOS_GENERALES!$B$16:$B$25,0),1),"###")</f>
        <v>1</v>
      </c>
      <c r="F79" s="25" t="s">
        <v>18</v>
      </c>
      <c r="G79" s="25" t="s">
        <v>1722</v>
      </c>
      <c r="H79" s="15" t="s">
        <v>939</v>
      </c>
      <c r="I79" s="15"/>
      <c r="J79" s="25" t="s">
        <v>2514</v>
      </c>
      <c r="K79" s="25">
        <f t="shared" si="7"/>
        <v>36</v>
      </c>
      <c r="L79" s="25" t="s">
        <v>15</v>
      </c>
      <c r="M79" s="25" t="s">
        <v>15</v>
      </c>
      <c r="N79" s="25" t="s">
        <v>15</v>
      </c>
      <c r="O79" s="4" t="str">
        <f>IFERROR(INDEX(DATOS_GENERALES!$F$11:$F$13,MATCH($P79,DATOS_GENERALES!$G$11:$G$13,0),1),"###")</f>
        <v>N</v>
      </c>
      <c r="P79" s="25" t="s">
        <v>40</v>
      </c>
      <c r="Q79" s="4">
        <f>IFERROR(INDEX(DATOS_GENERALES!$I$3:$I$7,MATCH($R79,DATOS_GENERALES!$J$3:$J$7,0),1),"###")</f>
        <v>1</v>
      </c>
      <c r="R79" s="25" t="s">
        <v>36</v>
      </c>
      <c r="S79" s="25" t="s">
        <v>15</v>
      </c>
      <c r="T79" s="25" t="s">
        <v>15</v>
      </c>
      <c r="U79" s="25" t="s">
        <v>15</v>
      </c>
      <c r="V79" s="24"/>
      <c r="W79" s="24" t="str">
        <f t="shared" si="8"/>
        <v>URB. PIEDRA SANTA PRIMERA ETAPA E-16   _</v>
      </c>
      <c r="X79" s="24" t="str">
        <f t="shared" si="9"/>
        <v>('0101078', '1', '1', 'ESQUIVIAS OTAZU JOSE LUIS', 'ESQUIVIAS OTAZU JOSE LUIS', 'URB. PIEDRA SANTA PRIMERA ETAPA E-16   _', '-', '-', '-', 'N', 'URB. PIEDRA SANTA PRIMERA ETAPA E-16   _', '1', '-', '-', '-', 'A'),</v>
      </c>
      <c r="Y79" s="24" t="str">
        <f t="shared" si="10"/>
        <v>('0101078', '1', '09875174', 'A'),</v>
      </c>
      <c r="Z79" s="24" t="str">
        <f t="shared" si="11"/>
        <v>('0101078', '2', '', 'A'),</v>
      </c>
    </row>
    <row r="80" spans="1:26" x14ac:dyDescent="0.25">
      <c r="A80" s="15" t="s">
        <v>729</v>
      </c>
      <c r="B80" s="28">
        <f t="shared" si="6"/>
        <v>1</v>
      </c>
      <c r="C80" s="27">
        <f xml:space="preserve"> IFERROR(INDEX(DATOS_GENERALES!$L$16:$L$20,MATCH($D80,DATOS_GENERALES!$M$16:$M$20,0),1),"###")</f>
        <v>1</v>
      </c>
      <c r="D80" s="25" t="s">
        <v>1641</v>
      </c>
      <c r="E80" s="27">
        <f xml:space="preserve"> IFERROR(INDEX(DATOS_GENERALES!$A$16:$A$25,MATCH($F80,DATOS_GENERALES!$B$16:$B$25,0),1),"###")</f>
        <v>1</v>
      </c>
      <c r="F80" s="25" t="s">
        <v>18</v>
      </c>
      <c r="G80" s="25" t="s">
        <v>1723</v>
      </c>
      <c r="H80" s="15" t="s">
        <v>940</v>
      </c>
      <c r="I80" s="15"/>
      <c r="J80" s="25" t="s">
        <v>2515</v>
      </c>
      <c r="K80" s="25">
        <f t="shared" si="7"/>
        <v>18</v>
      </c>
      <c r="L80" s="25" t="s">
        <v>15</v>
      </c>
      <c r="M80" s="25" t="s">
        <v>15</v>
      </c>
      <c r="N80" s="25" t="s">
        <v>15</v>
      </c>
      <c r="O80" s="4" t="str">
        <f>IFERROR(INDEX(DATOS_GENERALES!$F$11:$F$13,MATCH($P80,DATOS_GENERALES!$G$11:$G$13,0),1),"###")</f>
        <v>N</v>
      </c>
      <c r="P80" s="25" t="s">
        <v>40</v>
      </c>
      <c r="Q80" s="4">
        <f>IFERROR(INDEX(DATOS_GENERALES!$I$3:$I$7,MATCH($R80,DATOS_GENERALES!$J$3:$J$7,0),1),"###")</f>
        <v>1</v>
      </c>
      <c r="R80" s="25" t="s">
        <v>36</v>
      </c>
      <c r="S80" s="25" t="s">
        <v>15</v>
      </c>
      <c r="T80" s="25" t="s">
        <v>15</v>
      </c>
      <c r="U80" s="25" t="s">
        <v>15</v>
      </c>
      <c r="V80" s="24"/>
      <c r="W80" s="24" t="str">
        <f t="shared" si="8"/>
        <v>LA JOYA BASE AEREA                     _</v>
      </c>
      <c r="X80" s="24" t="str">
        <f t="shared" si="9"/>
        <v>('0101079', '1', '1', 'ALARCON LASTRA JUAN', 'ALARCON LASTRA JUAN', 'LA JOYA BASE AEREA                     _', '-', '-', '-', 'N', 'LA JOYA BASE AEREA                     _', '1', '-', '-', '-', 'A'),</v>
      </c>
      <c r="Y80" s="24" t="str">
        <f t="shared" si="10"/>
        <v>('0101079', '1', '09903264', 'A'),</v>
      </c>
      <c r="Z80" s="24" t="str">
        <f t="shared" si="11"/>
        <v>('0101079', '2', '', 'A'),</v>
      </c>
    </row>
    <row r="81" spans="1:26" x14ac:dyDescent="0.25">
      <c r="A81" s="15" t="s">
        <v>199</v>
      </c>
      <c r="B81" s="28">
        <f t="shared" si="6"/>
        <v>1</v>
      </c>
      <c r="C81" s="27">
        <f xml:space="preserve"> IFERROR(INDEX(DATOS_GENERALES!$L$16:$L$20,MATCH($D81,DATOS_GENERALES!$M$16:$M$20,0),1),"###")</f>
        <v>1</v>
      </c>
      <c r="D81" s="25" t="s">
        <v>1641</v>
      </c>
      <c r="E81" s="27">
        <f xml:space="preserve"> IFERROR(INDEX(DATOS_GENERALES!$A$16:$A$25,MATCH($F81,DATOS_GENERALES!$B$16:$B$25,0),1),"###")</f>
        <v>1</v>
      </c>
      <c r="F81" s="25" t="s">
        <v>18</v>
      </c>
      <c r="G81" s="25" t="s">
        <v>1724</v>
      </c>
      <c r="H81" s="15" t="s">
        <v>941</v>
      </c>
      <c r="I81" s="15"/>
      <c r="J81" s="25" t="s">
        <v>2516</v>
      </c>
      <c r="K81" s="25">
        <f t="shared" si="7"/>
        <v>37</v>
      </c>
      <c r="L81" s="25" t="s">
        <v>15</v>
      </c>
      <c r="M81" s="25" t="s">
        <v>15</v>
      </c>
      <c r="N81" s="25" t="s">
        <v>15</v>
      </c>
      <c r="O81" s="4" t="str">
        <f>IFERROR(INDEX(DATOS_GENERALES!$F$11:$F$13,MATCH($P81,DATOS_GENERALES!$G$11:$G$13,0),1),"###")</f>
        <v>N</v>
      </c>
      <c r="P81" s="25" t="s">
        <v>40</v>
      </c>
      <c r="Q81" s="4">
        <f>IFERROR(INDEX(DATOS_GENERALES!$I$3:$I$7,MATCH($R81,DATOS_GENERALES!$J$3:$J$7,0),1),"###")</f>
        <v>1</v>
      </c>
      <c r="R81" s="25" t="s">
        <v>36</v>
      </c>
      <c r="S81" s="25" t="s">
        <v>15</v>
      </c>
      <c r="T81" s="25" t="s">
        <v>15</v>
      </c>
      <c r="U81" s="25" t="s">
        <v>15</v>
      </c>
      <c r="V81" s="24"/>
      <c r="W81" s="24" t="str">
        <f t="shared" si="8"/>
        <v>1716 AV. CATALINA SEAL BEACH CA 90740  _</v>
      </c>
      <c r="X81" s="24" t="str">
        <f t="shared" si="9"/>
        <v>('0101080', '1', '1', 'WADE CHRIS MURRAY', 'WADE CHRIS MURRAY', '1716 AV. CATALINA SEAL BEACH CA 90740  _', '-', '-', '-', 'N', '1716 AV. CATALINA SEAL BEACH CA 90740  _', '1', '-', '-', '-', 'A'),</v>
      </c>
      <c r="Y81" s="24" t="str">
        <f t="shared" si="10"/>
        <v>('0101080', '1', '09923131', 'A'),</v>
      </c>
      <c r="Z81" s="24" t="str">
        <f t="shared" si="11"/>
        <v>('0101080', '2', '', 'A'),</v>
      </c>
    </row>
    <row r="82" spans="1:26" x14ac:dyDescent="0.25">
      <c r="A82" s="15" t="s">
        <v>465</v>
      </c>
      <c r="B82" s="28">
        <f t="shared" si="6"/>
        <v>1</v>
      </c>
      <c r="C82" s="27">
        <f xml:space="preserve"> IFERROR(INDEX(DATOS_GENERALES!$L$16:$L$20,MATCH($D82,DATOS_GENERALES!$M$16:$M$20,0),1),"###")</f>
        <v>1</v>
      </c>
      <c r="D82" s="25" t="s">
        <v>1641</v>
      </c>
      <c r="E82" s="27">
        <f xml:space="preserve"> IFERROR(INDEX(DATOS_GENERALES!$A$16:$A$25,MATCH($F82,DATOS_GENERALES!$B$16:$B$25,0),1),"###")</f>
        <v>1</v>
      </c>
      <c r="F82" s="25" t="s">
        <v>18</v>
      </c>
      <c r="G82" s="25" t="s">
        <v>1725</v>
      </c>
      <c r="H82" s="15" t="s">
        <v>942</v>
      </c>
      <c r="I82" s="15"/>
      <c r="J82" s="25" t="s">
        <v>2517</v>
      </c>
      <c r="K82" s="25">
        <f t="shared" si="7"/>
        <v>27</v>
      </c>
      <c r="L82" s="25" t="s">
        <v>15</v>
      </c>
      <c r="M82" s="25" t="s">
        <v>15</v>
      </c>
      <c r="N82" s="25" t="s">
        <v>15</v>
      </c>
      <c r="O82" s="4" t="str">
        <f>IFERROR(INDEX(DATOS_GENERALES!$F$11:$F$13,MATCH($P82,DATOS_GENERALES!$G$11:$G$13,0),1),"###")</f>
        <v>N</v>
      </c>
      <c r="P82" s="25" t="s">
        <v>40</v>
      </c>
      <c r="Q82" s="4">
        <f>IFERROR(INDEX(DATOS_GENERALES!$I$3:$I$7,MATCH($R82,DATOS_GENERALES!$J$3:$J$7,0),1),"###")</f>
        <v>1</v>
      </c>
      <c r="R82" s="25" t="s">
        <v>36</v>
      </c>
      <c r="S82" s="25" t="s">
        <v>15</v>
      </c>
      <c r="T82" s="25" t="s">
        <v>15</v>
      </c>
      <c r="U82" s="25" t="s">
        <v>15</v>
      </c>
      <c r="V82" s="24"/>
      <c r="W82" s="24" t="str">
        <f t="shared" si="8"/>
        <v>URB.VILLA MEDICA  DPTO 1204            _</v>
      </c>
      <c r="X82" s="24" t="str">
        <f t="shared" si="9"/>
        <v>('0101081', '1', '1', 'VERA VELEZ GONZALO', 'VERA VELEZ GONZALO', 'URB.VILLA MEDICA  DPTO 1204            _', '-', '-', '-', 'N', 'URB.VILLA MEDICA  DPTO 1204            _', '1', '-', '-', '-', 'A'),</v>
      </c>
      <c r="Y82" s="24" t="str">
        <f t="shared" si="10"/>
        <v>('0101081', '1', '10263162', 'A'),</v>
      </c>
      <c r="Z82" s="24" t="str">
        <f t="shared" si="11"/>
        <v>('0101081', '2', '', 'A'),</v>
      </c>
    </row>
    <row r="83" spans="1:26" x14ac:dyDescent="0.25">
      <c r="A83" s="15" t="s">
        <v>730</v>
      </c>
      <c r="B83" s="28">
        <f t="shared" si="6"/>
        <v>1</v>
      </c>
      <c r="C83" s="27">
        <f xml:space="preserve"> IFERROR(INDEX(DATOS_GENERALES!$L$16:$L$20,MATCH($D83,DATOS_GENERALES!$M$16:$M$20,0),1),"###")</f>
        <v>1</v>
      </c>
      <c r="D83" s="25" t="s">
        <v>1641</v>
      </c>
      <c r="E83" s="27">
        <f xml:space="preserve"> IFERROR(INDEX(DATOS_GENERALES!$A$16:$A$25,MATCH($F83,DATOS_GENERALES!$B$16:$B$25,0),1),"###")</f>
        <v>1</v>
      </c>
      <c r="F83" s="25" t="s">
        <v>18</v>
      </c>
      <c r="G83" s="25" t="s">
        <v>1726</v>
      </c>
      <c r="H83" s="15" t="s">
        <v>943</v>
      </c>
      <c r="I83" s="15"/>
      <c r="J83" s="25" t="s">
        <v>2518</v>
      </c>
      <c r="K83" s="25">
        <f t="shared" si="7"/>
        <v>18</v>
      </c>
      <c r="L83" s="25" t="s">
        <v>15</v>
      </c>
      <c r="M83" s="25" t="s">
        <v>15</v>
      </c>
      <c r="N83" s="25" t="s">
        <v>15</v>
      </c>
      <c r="O83" s="4" t="str">
        <f>IFERROR(INDEX(DATOS_GENERALES!$F$11:$F$13,MATCH($P83,DATOS_GENERALES!$G$11:$G$13,0),1),"###")</f>
        <v>N</v>
      </c>
      <c r="P83" s="25" t="s">
        <v>40</v>
      </c>
      <c r="Q83" s="4">
        <f>IFERROR(INDEX(DATOS_GENERALES!$I$3:$I$7,MATCH($R83,DATOS_GENERALES!$J$3:$J$7,0),1),"###")</f>
        <v>1</v>
      </c>
      <c r="R83" s="25" t="s">
        <v>36</v>
      </c>
      <c r="S83" s="25" t="s">
        <v>15</v>
      </c>
      <c r="T83" s="25" t="s">
        <v>15</v>
      </c>
      <c r="U83" s="25" t="s">
        <v>15</v>
      </c>
      <c r="V83" s="24"/>
      <c r="W83" s="24" t="str">
        <f t="shared" si="8"/>
        <v>ALVAREZ THOMAS 105                     _</v>
      </c>
      <c r="X83" s="24" t="str">
        <f t="shared" si="9"/>
        <v>('0101082', '1', '1', 'DIAZ RUBATTO JAVIER', 'DIAZ RUBATTO JAVIER', 'ALVAREZ THOMAS 105                     _', '-', '-', '-', 'N', 'ALVAREZ THOMAS 105                     _', '1', '-', '-', '-', 'A'),</v>
      </c>
      <c r="Y83" s="24" t="str">
        <f t="shared" si="10"/>
        <v>('0101082', '1', '10274445', 'A'),</v>
      </c>
      <c r="Z83" s="24" t="str">
        <f t="shared" si="11"/>
        <v>('0101082', '2', '', 'A'),</v>
      </c>
    </row>
    <row r="84" spans="1:26" x14ac:dyDescent="0.25">
      <c r="A84" s="15" t="s">
        <v>523</v>
      </c>
      <c r="B84" s="28">
        <f t="shared" si="6"/>
        <v>1</v>
      </c>
      <c r="C84" s="27">
        <f xml:space="preserve"> IFERROR(INDEX(DATOS_GENERALES!$L$16:$L$20,MATCH($D84,DATOS_GENERALES!$M$16:$M$20,0),1),"###")</f>
        <v>1</v>
      </c>
      <c r="D84" s="25" t="s">
        <v>1641</v>
      </c>
      <c r="E84" s="27">
        <f xml:space="preserve"> IFERROR(INDEX(DATOS_GENERALES!$A$16:$A$25,MATCH($F84,DATOS_GENERALES!$B$16:$B$25,0),1),"###")</f>
        <v>1</v>
      </c>
      <c r="F84" s="25" t="s">
        <v>18</v>
      </c>
      <c r="G84" s="25" t="s">
        <v>1727</v>
      </c>
      <c r="H84" s="15" t="s">
        <v>944</v>
      </c>
      <c r="I84" s="15"/>
      <c r="J84" s="25" t="s">
        <v>2519</v>
      </c>
      <c r="K84" s="25">
        <f t="shared" si="7"/>
        <v>25</v>
      </c>
      <c r="L84" s="25" t="s">
        <v>15</v>
      </c>
      <c r="M84" s="25" t="s">
        <v>15</v>
      </c>
      <c r="N84" s="25" t="s">
        <v>15</v>
      </c>
      <c r="O84" s="4" t="str">
        <f>IFERROR(INDEX(DATOS_GENERALES!$F$11:$F$13,MATCH($P84,DATOS_GENERALES!$G$11:$G$13,0),1),"###")</f>
        <v>N</v>
      </c>
      <c r="P84" s="25" t="s">
        <v>40</v>
      </c>
      <c r="Q84" s="4">
        <f>IFERROR(INDEX(DATOS_GENERALES!$I$3:$I$7,MATCH($R84,DATOS_GENERALES!$J$3:$J$7,0),1),"###")</f>
        <v>1</v>
      </c>
      <c r="R84" s="25" t="s">
        <v>36</v>
      </c>
      <c r="S84" s="25" t="s">
        <v>15</v>
      </c>
      <c r="T84" s="25" t="s">
        <v>15</v>
      </c>
      <c r="U84" s="25" t="s">
        <v>15</v>
      </c>
      <c r="V84" s="24"/>
      <c r="W84" s="24" t="str">
        <f t="shared" si="8"/>
        <v>CENTENARIO 179 DPTO B 317              _</v>
      </c>
      <c r="X84" s="24" t="str">
        <f t="shared" si="9"/>
        <v>('0101083', '1', '1', 'GARCIA WONG KIT RONALD  TOMAS', 'GARCIA WONG KIT RONALD  TOMAS', 'CENTENARIO 179 DPTO B 317              _', '-', '-', '-', 'N', 'CENTENARIO 179 DPTO B 317              _', '1', '-', '-', '-', 'A'),</v>
      </c>
      <c r="Y84" s="24" t="str">
        <f t="shared" si="10"/>
        <v>('0101083', '1', '10541426', 'A'),</v>
      </c>
      <c r="Z84" s="24" t="str">
        <f t="shared" si="11"/>
        <v>('0101083', '2', '', 'A'),</v>
      </c>
    </row>
    <row r="85" spans="1:26" x14ac:dyDescent="0.25">
      <c r="A85" s="15" t="s">
        <v>731</v>
      </c>
      <c r="B85" s="28">
        <f t="shared" si="6"/>
        <v>1</v>
      </c>
      <c r="C85" s="27">
        <f xml:space="preserve"> IFERROR(INDEX(DATOS_GENERALES!$L$16:$L$20,MATCH($D85,DATOS_GENERALES!$M$16:$M$20,0),1),"###")</f>
        <v>1</v>
      </c>
      <c r="D85" s="25" t="s">
        <v>1641</v>
      </c>
      <c r="E85" s="27">
        <f xml:space="preserve"> IFERROR(INDEX(DATOS_GENERALES!$A$16:$A$25,MATCH($F85,DATOS_GENERALES!$B$16:$B$25,0),1),"###")</f>
        <v>1</v>
      </c>
      <c r="F85" s="25" t="s">
        <v>18</v>
      </c>
      <c r="G85" s="25" t="s">
        <v>1728</v>
      </c>
      <c r="H85" s="15" t="s">
        <v>945</v>
      </c>
      <c r="I85" s="15"/>
      <c r="J85" s="25" t="s">
        <v>2520</v>
      </c>
      <c r="K85" s="25">
        <f t="shared" si="7"/>
        <v>18</v>
      </c>
      <c r="L85" s="25" t="s">
        <v>15</v>
      </c>
      <c r="M85" s="25" t="s">
        <v>15</v>
      </c>
      <c r="N85" s="25" t="s">
        <v>15</v>
      </c>
      <c r="O85" s="4" t="str">
        <f>IFERROR(INDEX(DATOS_GENERALES!$F$11:$F$13,MATCH($P85,DATOS_GENERALES!$G$11:$G$13,0),1),"###")</f>
        <v>N</v>
      </c>
      <c r="P85" s="25" t="s">
        <v>40</v>
      </c>
      <c r="Q85" s="4">
        <f>IFERROR(INDEX(DATOS_GENERALES!$I$3:$I$7,MATCH($R85,DATOS_GENERALES!$J$3:$J$7,0),1),"###")</f>
        <v>1</v>
      </c>
      <c r="R85" s="25" t="s">
        <v>36</v>
      </c>
      <c r="S85" s="25" t="s">
        <v>15</v>
      </c>
      <c r="T85" s="25" t="s">
        <v>15</v>
      </c>
      <c r="U85" s="25" t="s">
        <v>15</v>
      </c>
      <c r="V85" s="24"/>
      <c r="W85" s="24" t="str">
        <f t="shared" si="8"/>
        <v>URB. LA GRUTA  A-7                     _</v>
      </c>
      <c r="X85" s="24" t="str">
        <f t="shared" si="9"/>
        <v>('0101084', '1', '1', 'OJEDA GUERRA JORGE WASHINGTON', 'OJEDA GUERRA JORGE WASHINGTON', 'URB. LA GRUTA  A-7                     _', '-', '-', '-', 'N', 'URB. LA GRUTA  A-7                     _', '1', '-', '-', '-', 'A'),</v>
      </c>
      <c r="Y85" s="24" t="str">
        <f t="shared" si="10"/>
        <v>('0101084', '1', '10834373', 'A'),</v>
      </c>
      <c r="Z85" s="24" t="str">
        <f t="shared" si="11"/>
        <v>('0101084', '2', '', 'A'),</v>
      </c>
    </row>
    <row r="86" spans="1:26" x14ac:dyDescent="0.25">
      <c r="A86" s="15" t="s">
        <v>245</v>
      </c>
      <c r="B86" s="28">
        <f t="shared" si="6"/>
        <v>1</v>
      </c>
      <c r="C86" s="27">
        <f xml:space="preserve"> IFERROR(INDEX(DATOS_GENERALES!$L$16:$L$20,MATCH($D86,DATOS_GENERALES!$M$16:$M$20,0),1),"###")</f>
        <v>1</v>
      </c>
      <c r="D86" s="25" t="s">
        <v>1641</v>
      </c>
      <c r="E86" s="27">
        <f xml:space="preserve"> IFERROR(INDEX(DATOS_GENERALES!$A$16:$A$25,MATCH($F86,DATOS_GENERALES!$B$16:$B$25,0),1),"###")</f>
        <v>1</v>
      </c>
      <c r="F86" s="25" t="s">
        <v>18</v>
      </c>
      <c r="G86" s="25" t="s">
        <v>1729</v>
      </c>
      <c r="H86" s="15" t="s">
        <v>946</v>
      </c>
      <c r="I86" s="15"/>
      <c r="J86" s="25" t="s">
        <v>2521</v>
      </c>
      <c r="K86" s="25">
        <f t="shared" si="7"/>
        <v>34</v>
      </c>
      <c r="L86" s="25" t="s">
        <v>15</v>
      </c>
      <c r="M86" s="25" t="s">
        <v>15</v>
      </c>
      <c r="N86" s="25" t="s">
        <v>15</v>
      </c>
      <c r="O86" s="4" t="str">
        <f>IFERROR(INDEX(DATOS_GENERALES!$F$11:$F$13,MATCH($P86,DATOS_GENERALES!$G$11:$G$13,0),1),"###")</f>
        <v>N</v>
      </c>
      <c r="P86" s="25" t="s">
        <v>40</v>
      </c>
      <c r="Q86" s="4">
        <f>IFERROR(INDEX(DATOS_GENERALES!$I$3:$I$7,MATCH($R86,DATOS_GENERALES!$J$3:$J$7,0),1),"###")</f>
        <v>1</v>
      </c>
      <c r="R86" s="25" t="s">
        <v>36</v>
      </c>
      <c r="S86" s="25" t="s">
        <v>15</v>
      </c>
      <c r="T86" s="25" t="s">
        <v>15</v>
      </c>
      <c r="U86" s="25" t="s">
        <v>15</v>
      </c>
      <c r="V86" s="24"/>
      <c r="W86" s="24" t="str">
        <f t="shared" si="8"/>
        <v>BELLO HORIZONTE BLOCK H-151 DPTO 8     _</v>
      </c>
      <c r="X86" s="24" t="str">
        <f t="shared" si="9"/>
        <v>('0101085', '1', '1', 'SALDARRIAGA LARA MIGUEL ANGEL', 'SALDARRIAGA LARA MIGUEL ANGEL', 'BELLO HORIZONTE BLOCK H-151 DPTO 8     _', '-', '-', '-', 'N', 'BELLO HORIZONTE BLOCK H-151 DPTO 8     _', '1', '-', '-', '-', 'A'),</v>
      </c>
      <c r="Y86" s="24" t="str">
        <f t="shared" si="10"/>
        <v>('0101085', '1', '15727444', 'A'),</v>
      </c>
      <c r="Z86" s="24" t="str">
        <f t="shared" si="11"/>
        <v>('0101085', '2', '', 'A'),</v>
      </c>
    </row>
    <row r="87" spans="1:26" x14ac:dyDescent="0.25">
      <c r="A87" s="15" t="s">
        <v>332</v>
      </c>
      <c r="B87" s="28">
        <f t="shared" si="6"/>
        <v>1</v>
      </c>
      <c r="C87" s="27">
        <f xml:space="preserve"> IFERROR(INDEX(DATOS_GENERALES!$L$16:$L$20,MATCH($D87,DATOS_GENERALES!$M$16:$M$20,0),1),"###")</f>
        <v>1</v>
      </c>
      <c r="D87" s="25" t="s">
        <v>1641</v>
      </c>
      <c r="E87" s="27">
        <f xml:space="preserve"> IFERROR(INDEX(DATOS_GENERALES!$A$16:$A$25,MATCH($F87,DATOS_GENERALES!$B$16:$B$25,0),1),"###")</f>
        <v>1</v>
      </c>
      <c r="F87" s="25" t="s">
        <v>18</v>
      </c>
      <c r="G87" s="25" t="s">
        <v>1730</v>
      </c>
      <c r="H87" s="15" t="s">
        <v>947</v>
      </c>
      <c r="I87" s="15"/>
      <c r="J87" s="25" t="s">
        <v>2522</v>
      </c>
      <c r="K87" s="25">
        <f t="shared" si="7"/>
        <v>31</v>
      </c>
      <c r="L87" s="25" t="s">
        <v>15</v>
      </c>
      <c r="M87" s="25" t="s">
        <v>15</v>
      </c>
      <c r="N87" s="25" t="s">
        <v>15</v>
      </c>
      <c r="O87" s="4" t="str">
        <f>IFERROR(INDEX(DATOS_GENERALES!$F$11:$F$13,MATCH($P87,DATOS_GENERALES!$G$11:$G$13,0),1),"###")</f>
        <v>N</v>
      </c>
      <c r="P87" s="25" t="s">
        <v>40</v>
      </c>
      <c r="Q87" s="4">
        <f>IFERROR(INDEX(DATOS_GENERALES!$I$3:$I$7,MATCH($R87,DATOS_GENERALES!$J$3:$J$7,0),1),"###")</f>
        <v>1</v>
      </c>
      <c r="R87" s="25" t="s">
        <v>36</v>
      </c>
      <c r="S87" s="25" t="s">
        <v>15</v>
      </c>
      <c r="T87" s="25" t="s">
        <v>15</v>
      </c>
      <c r="U87" s="25" t="s">
        <v>15</v>
      </c>
      <c r="V87" s="24"/>
      <c r="W87" s="24" t="str">
        <f t="shared" si="8"/>
        <v>CALLE JOSE MARIA MORANTE N° 162        _</v>
      </c>
      <c r="X87" s="24" t="str">
        <f t="shared" si="9"/>
        <v>('0101086', '1', '1', 'ROJAS SARAVIA DERLY LUIS', 'ROJAS SARAVIA DERLY LUIS', 'CALLE JOSE MARIA MORANTE N° 162        _', '-', '-', '-', 'N', 'CALLE JOSE MARIA MORANTE N° 162        _', '1', '-', '-', '-', 'A'),</v>
      </c>
      <c r="Y87" s="24" t="str">
        <f t="shared" si="10"/>
        <v>('0101086', '1', '16170789', 'A'),</v>
      </c>
      <c r="Z87" s="24" t="str">
        <f t="shared" si="11"/>
        <v>('0101086', '2', '', 'A'),</v>
      </c>
    </row>
    <row r="88" spans="1:26" x14ac:dyDescent="0.25">
      <c r="A88" s="15" t="s">
        <v>818</v>
      </c>
      <c r="B88" s="28">
        <f t="shared" si="6"/>
        <v>1</v>
      </c>
      <c r="C88" s="27">
        <f xml:space="preserve"> IFERROR(INDEX(DATOS_GENERALES!$L$16:$L$20,MATCH($D88,DATOS_GENERALES!$M$16:$M$20,0),1),"###")</f>
        <v>1</v>
      </c>
      <c r="D88" s="25" t="s">
        <v>1641</v>
      </c>
      <c r="E88" s="27">
        <f xml:space="preserve"> IFERROR(INDEX(DATOS_GENERALES!$A$16:$A$25,MATCH($F88,DATOS_GENERALES!$B$16:$B$25,0),1),"###")</f>
        <v>1</v>
      </c>
      <c r="F88" s="25" t="s">
        <v>18</v>
      </c>
      <c r="G88" s="25" t="s">
        <v>1731</v>
      </c>
      <c r="H88" s="15" t="s">
        <v>948</v>
      </c>
      <c r="I88" s="15"/>
      <c r="J88" s="25" t="s">
        <v>2523</v>
      </c>
      <c r="K88" s="25">
        <f t="shared" si="7"/>
        <v>14</v>
      </c>
      <c r="L88" s="25" t="s">
        <v>15</v>
      </c>
      <c r="M88" s="25" t="s">
        <v>15</v>
      </c>
      <c r="N88" s="25" t="s">
        <v>15</v>
      </c>
      <c r="O88" s="4" t="str">
        <f>IFERROR(INDEX(DATOS_GENERALES!$F$11:$F$13,MATCH($P88,DATOS_GENERALES!$G$11:$G$13,0),1),"###")</f>
        <v>N</v>
      </c>
      <c r="P88" s="25" t="s">
        <v>40</v>
      </c>
      <c r="Q88" s="4">
        <f>IFERROR(INDEX(DATOS_GENERALES!$I$3:$I$7,MATCH($R88,DATOS_GENERALES!$J$3:$J$7,0),1),"###")</f>
        <v>1</v>
      </c>
      <c r="R88" s="25" t="s">
        <v>36</v>
      </c>
      <c r="S88" s="25" t="s">
        <v>15</v>
      </c>
      <c r="T88" s="25" t="s">
        <v>15</v>
      </c>
      <c r="U88" s="25" t="s">
        <v>15</v>
      </c>
      <c r="V88" s="24"/>
      <c r="W88" s="24" t="str">
        <f t="shared" si="8"/>
        <v>CALLE ZELA 805                         _</v>
      </c>
      <c r="X88" s="24" t="str">
        <f t="shared" si="9"/>
        <v>('0101087', '1', '1', 'SOTILLO PEREZ VANESSA ELVIRA', 'SOTILLO PEREZ VANESSA ELVIRA', 'CALLE ZELA 805                         _', '-', '-', '-', 'N', 'CALLE ZELA 805                         _', '1', '-', '-', '-', 'A'),</v>
      </c>
      <c r="Y88" s="24" t="str">
        <f t="shared" si="10"/>
        <v>('0101087', '1', '16806756', 'A'),</v>
      </c>
      <c r="Z88" s="24" t="str">
        <f t="shared" si="11"/>
        <v>('0101087', '2', '', 'A'),</v>
      </c>
    </row>
    <row r="89" spans="1:26" x14ac:dyDescent="0.25">
      <c r="A89" s="15" t="s">
        <v>553</v>
      </c>
      <c r="B89" s="28">
        <f t="shared" si="6"/>
        <v>1</v>
      </c>
      <c r="C89" s="27">
        <f xml:space="preserve"> IFERROR(INDEX(DATOS_GENERALES!$L$16:$L$20,MATCH($D89,DATOS_GENERALES!$M$16:$M$20,0),1),"###")</f>
        <v>1</v>
      </c>
      <c r="D89" s="25" t="s">
        <v>1641</v>
      </c>
      <c r="E89" s="27">
        <f xml:space="preserve"> IFERROR(INDEX(DATOS_GENERALES!$A$16:$A$25,MATCH($F89,DATOS_GENERALES!$B$16:$B$25,0),1),"###")</f>
        <v>1</v>
      </c>
      <c r="F89" s="25" t="s">
        <v>18</v>
      </c>
      <c r="G89" s="25" t="s">
        <v>1732</v>
      </c>
      <c r="H89" s="15" t="s">
        <v>949</v>
      </c>
      <c r="I89" s="15"/>
      <c r="J89" s="25" t="s">
        <v>2524</v>
      </c>
      <c r="K89" s="25">
        <f t="shared" si="7"/>
        <v>24</v>
      </c>
      <c r="L89" s="25" t="s">
        <v>15</v>
      </c>
      <c r="M89" s="25" t="s">
        <v>15</v>
      </c>
      <c r="N89" s="25" t="s">
        <v>15</v>
      </c>
      <c r="O89" s="4" t="str">
        <f>IFERROR(INDEX(DATOS_GENERALES!$F$11:$F$13,MATCH($P89,DATOS_GENERALES!$G$11:$G$13,0),1),"###")</f>
        <v>N</v>
      </c>
      <c r="P89" s="25" t="s">
        <v>40</v>
      </c>
      <c r="Q89" s="4">
        <f>IFERROR(INDEX(DATOS_GENERALES!$I$3:$I$7,MATCH($R89,DATOS_GENERALES!$J$3:$J$7,0),1),"###")</f>
        <v>1</v>
      </c>
      <c r="R89" s="25" t="s">
        <v>36</v>
      </c>
      <c r="S89" s="25" t="s">
        <v>15</v>
      </c>
      <c r="T89" s="25" t="s">
        <v>15</v>
      </c>
      <c r="U89" s="25" t="s">
        <v>15</v>
      </c>
      <c r="V89" s="24"/>
      <c r="W89" s="24" t="str">
        <f t="shared" si="8"/>
        <v>LA FONDA E-16 C.COLORADO               _</v>
      </c>
      <c r="X89" s="24" t="str">
        <f t="shared" si="9"/>
        <v>('0101088', '1', '1', 'CONDE VASQUEZ JOSE LUIS', 'CONDE VASQUEZ JOSE LUIS', 'LA FONDA E-16 C.COLORADO               _', '-', '-', '-', 'N', 'LA FONDA E-16 C.COLORADO               _', '1', '-', '-', '-', 'A'),</v>
      </c>
      <c r="Y89" s="24" t="str">
        <f t="shared" si="10"/>
        <v>('0101088', '1', '17824839', 'A'),</v>
      </c>
      <c r="Z89" s="24" t="str">
        <f t="shared" si="11"/>
        <v>('0101088', '2', '', 'A'),</v>
      </c>
    </row>
    <row r="90" spans="1:26" x14ac:dyDescent="0.25">
      <c r="A90" s="15" t="s">
        <v>554</v>
      </c>
      <c r="B90" s="28">
        <f t="shared" si="6"/>
        <v>1</v>
      </c>
      <c r="C90" s="27">
        <f xml:space="preserve"> IFERROR(INDEX(DATOS_GENERALES!$L$16:$L$20,MATCH($D90,DATOS_GENERALES!$M$16:$M$20,0),1),"###")</f>
        <v>1</v>
      </c>
      <c r="D90" s="25" t="s">
        <v>1641</v>
      </c>
      <c r="E90" s="27">
        <f xml:space="preserve"> IFERROR(INDEX(DATOS_GENERALES!$A$16:$A$25,MATCH($F90,DATOS_GENERALES!$B$16:$B$25,0),1),"###")</f>
        <v>1</v>
      </c>
      <c r="F90" s="25" t="s">
        <v>18</v>
      </c>
      <c r="G90" s="25" t="s">
        <v>1733</v>
      </c>
      <c r="H90" s="15" t="s">
        <v>950</v>
      </c>
      <c r="I90" s="15"/>
      <c r="J90" s="25" t="s">
        <v>2525</v>
      </c>
      <c r="K90" s="25">
        <f t="shared" si="7"/>
        <v>24</v>
      </c>
      <c r="L90" s="25" t="s">
        <v>15</v>
      </c>
      <c r="M90" s="25" t="s">
        <v>15</v>
      </c>
      <c r="N90" s="25" t="s">
        <v>15</v>
      </c>
      <c r="O90" s="4" t="str">
        <f>IFERROR(INDEX(DATOS_GENERALES!$F$11:$F$13,MATCH($P90,DATOS_GENERALES!$G$11:$G$13,0),1),"###")</f>
        <v>N</v>
      </c>
      <c r="P90" s="25" t="s">
        <v>40</v>
      </c>
      <c r="Q90" s="4">
        <f>IFERROR(INDEX(DATOS_GENERALES!$I$3:$I$7,MATCH($R90,DATOS_GENERALES!$J$3:$J$7,0),1),"###")</f>
        <v>1</v>
      </c>
      <c r="R90" s="25" t="s">
        <v>36</v>
      </c>
      <c r="S90" s="25" t="s">
        <v>15</v>
      </c>
      <c r="T90" s="25" t="s">
        <v>15</v>
      </c>
      <c r="U90" s="25" t="s">
        <v>15</v>
      </c>
      <c r="V90" s="24"/>
      <c r="W90" s="24" t="str">
        <f t="shared" si="8"/>
        <v>C. RIOS 197 AV UGARTE C3               _</v>
      </c>
      <c r="X90" s="24" t="str">
        <f t="shared" si="9"/>
        <v>('0101089', '1', '1', 'SANTILLAN ACOSTA ISABEL', 'SANTILLAN ACOSTA ISABEL', 'C. RIOS 197 AV UGARTE C3               _', '-', '-', '-', 'N', 'C. RIOS 197 AV UGARTE C3               _', '1', '-', '-', '-', 'A'),</v>
      </c>
      <c r="Y90" s="24" t="str">
        <f t="shared" si="10"/>
        <v>('0101089', '1', '19557747', 'A'),</v>
      </c>
      <c r="Z90" s="24" t="str">
        <f t="shared" si="11"/>
        <v>('0101089', '2', '', 'A'),</v>
      </c>
    </row>
    <row r="91" spans="1:26" x14ac:dyDescent="0.25">
      <c r="A91" s="15" t="s">
        <v>524</v>
      </c>
      <c r="B91" s="28">
        <f t="shared" si="6"/>
        <v>1</v>
      </c>
      <c r="C91" s="27">
        <f xml:space="preserve"> IFERROR(INDEX(DATOS_GENERALES!$L$16:$L$20,MATCH($D91,DATOS_GENERALES!$M$16:$M$20,0),1),"###")</f>
        <v>1</v>
      </c>
      <c r="D91" s="25" t="s">
        <v>1641</v>
      </c>
      <c r="E91" s="27">
        <f xml:space="preserve"> IFERROR(INDEX(DATOS_GENERALES!$A$16:$A$25,MATCH($F91,DATOS_GENERALES!$B$16:$B$25,0),1),"###")</f>
        <v>1</v>
      </c>
      <c r="F91" s="25" t="s">
        <v>18</v>
      </c>
      <c r="G91" s="25" t="s">
        <v>1734</v>
      </c>
      <c r="H91" s="15" t="s">
        <v>951</v>
      </c>
      <c r="I91" s="15"/>
      <c r="J91" s="25" t="s">
        <v>2526</v>
      </c>
      <c r="K91" s="25">
        <f t="shared" si="7"/>
        <v>25</v>
      </c>
      <c r="L91" s="25" t="s">
        <v>15</v>
      </c>
      <c r="M91" s="25" t="s">
        <v>15</v>
      </c>
      <c r="N91" s="25" t="s">
        <v>15</v>
      </c>
      <c r="O91" s="4" t="str">
        <f>IFERROR(INDEX(DATOS_GENERALES!$F$11:$F$13,MATCH($P91,DATOS_GENERALES!$G$11:$G$13,0),1),"###")</f>
        <v>N</v>
      </c>
      <c r="P91" s="25" t="s">
        <v>40</v>
      </c>
      <c r="Q91" s="4">
        <f>IFERROR(INDEX(DATOS_GENERALES!$I$3:$I$7,MATCH($R91,DATOS_GENERALES!$J$3:$J$7,0),1),"###")</f>
        <v>1</v>
      </c>
      <c r="R91" s="25" t="s">
        <v>36</v>
      </c>
      <c r="S91" s="25" t="s">
        <v>15</v>
      </c>
      <c r="T91" s="25" t="s">
        <v>15</v>
      </c>
      <c r="U91" s="25" t="s">
        <v>15</v>
      </c>
      <c r="V91" s="24"/>
      <c r="W91" s="24" t="str">
        <f t="shared" si="8"/>
        <v>CALLE PERAL 314 DEPT- 401              _</v>
      </c>
      <c r="X91" s="24" t="str">
        <f t="shared" si="9"/>
        <v>('0101090', '1', '1', 'SALAZAR CORDERO JESUS', 'SALAZAR CORDERO JESUS', 'CALLE PERAL 314 DEPT- 401              _', '-', '-', '-', 'N', 'CALLE PERAL 314 DEPT- 401              _', '1', '-', '-', '-', 'A'),</v>
      </c>
      <c r="Y91" s="24" t="str">
        <f t="shared" si="10"/>
        <v>('0101090', '1', '20725147', 'A'),</v>
      </c>
      <c r="Z91" s="24" t="str">
        <f t="shared" si="11"/>
        <v>('0101090', '2', '', 'A'),</v>
      </c>
    </row>
    <row r="92" spans="1:26" x14ac:dyDescent="0.25">
      <c r="A92" s="15" t="s">
        <v>200</v>
      </c>
      <c r="B92" s="28">
        <f t="shared" si="6"/>
        <v>1</v>
      </c>
      <c r="C92" s="27">
        <f xml:space="preserve"> IFERROR(INDEX(DATOS_GENERALES!$L$16:$L$20,MATCH($D92,DATOS_GENERALES!$M$16:$M$20,0),1),"###")</f>
        <v>1</v>
      </c>
      <c r="D92" s="25" t="s">
        <v>1641</v>
      </c>
      <c r="E92" s="27">
        <f xml:space="preserve"> IFERROR(INDEX(DATOS_GENERALES!$A$16:$A$25,MATCH($F92,DATOS_GENERALES!$B$16:$B$25,0),1),"###")</f>
        <v>1</v>
      </c>
      <c r="F92" s="25" t="s">
        <v>18</v>
      </c>
      <c r="G92" s="25" t="s">
        <v>1735</v>
      </c>
      <c r="H92" s="15" t="s">
        <v>952</v>
      </c>
      <c r="I92" s="15"/>
      <c r="J92" s="25" t="s">
        <v>2527</v>
      </c>
      <c r="K92" s="25">
        <f t="shared" si="7"/>
        <v>37</v>
      </c>
      <c r="L92" s="25" t="s">
        <v>15</v>
      </c>
      <c r="M92" s="25" t="s">
        <v>15</v>
      </c>
      <c r="N92" s="25" t="s">
        <v>15</v>
      </c>
      <c r="O92" s="4" t="str">
        <f>IFERROR(INDEX(DATOS_GENERALES!$F$11:$F$13,MATCH($P92,DATOS_GENERALES!$G$11:$G$13,0),1),"###")</f>
        <v>N</v>
      </c>
      <c r="P92" s="25" t="s">
        <v>40</v>
      </c>
      <c r="Q92" s="4">
        <f>IFERROR(INDEX(DATOS_GENERALES!$I$3:$I$7,MATCH($R92,DATOS_GENERALES!$J$3:$J$7,0),1),"###")</f>
        <v>1</v>
      </c>
      <c r="R92" s="25" t="s">
        <v>36</v>
      </c>
      <c r="S92" s="25" t="s">
        <v>15</v>
      </c>
      <c r="T92" s="25" t="s">
        <v>15</v>
      </c>
      <c r="U92" s="25" t="s">
        <v>15</v>
      </c>
      <c r="V92" s="24"/>
      <c r="W92" s="24" t="str">
        <f t="shared" si="8"/>
        <v>SEBASTIAN BARRANCA 248 CERCADO CAMANA  _</v>
      </c>
      <c r="X92" s="24" t="str">
        <f t="shared" si="9"/>
        <v>('0101091', '1', '1', 'CHEHADE ROJAS MILKO RAUL', 'CHEHADE ROJAS MILKO RAUL', 'SEBASTIAN BARRANCA 248 CERCADO CAMANA  _', '-', '-', '-', 'N', 'SEBASTIAN BARRANCA 248 CERCADO CAMANA  _', '1', '-', '-', '-', 'A'),</v>
      </c>
      <c r="Y92" s="24" t="str">
        <f t="shared" si="10"/>
        <v>('0101091', '1', '21460190', 'A'),</v>
      </c>
      <c r="Z92" s="24" t="str">
        <f t="shared" si="11"/>
        <v>('0101091', '2', '', 'A'),</v>
      </c>
    </row>
    <row r="93" spans="1:26" x14ac:dyDescent="0.25">
      <c r="A93" s="15" t="s">
        <v>222</v>
      </c>
      <c r="B93" s="28">
        <f t="shared" si="6"/>
        <v>1</v>
      </c>
      <c r="C93" s="27">
        <f xml:space="preserve"> IFERROR(INDEX(DATOS_GENERALES!$L$16:$L$20,MATCH($D93,DATOS_GENERALES!$M$16:$M$20,0),1),"###")</f>
        <v>1</v>
      </c>
      <c r="D93" s="25" t="s">
        <v>1641</v>
      </c>
      <c r="E93" s="27">
        <f xml:space="preserve"> IFERROR(INDEX(DATOS_GENERALES!$A$16:$A$25,MATCH($F93,DATOS_GENERALES!$B$16:$B$25,0),1),"###")</f>
        <v>1</v>
      </c>
      <c r="F93" s="25" t="s">
        <v>18</v>
      </c>
      <c r="G93" s="25" t="s">
        <v>1736</v>
      </c>
      <c r="H93" s="15" t="s">
        <v>953</v>
      </c>
      <c r="I93" s="15"/>
      <c r="J93" s="25" t="s">
        <v>2528</v>
      </c>
      <c r="K93" s="25">
        <f t="shared" si="7"/>
        <v>35</v>
      </c>
      <c r="L93" s="25" t="s">
        <v>15</v>
      </c>
      <c r="M93" s="25" t="s">
        <v>15</v>
      </c>
      <c r="N93" s="25" t="s">
        <v>15</v>
      </c>
      <c r="O93" s="4" t="str">
        <f>IFERROR(INDEX(DATOS_GENERALES!$F$11:$F$13,MATCH($P93,DATOS_GENERALES!$G$11:$G$13,0),1),"###")</f>
        <v>N</v>
      </c>
      <c r="P93" s="25" t="s">
        <v>40</v>
      </c>
      <c r="Q93" s="4">
        <f>IFERROR(INDEX(DATOS_GENERALES!$I$3:$I$7,MATCH($R93,DATOS_GENERALES!$J$3:$J$7,0),1),"###")</f>
        <v>1</v>
      </c>
      <c r="R93" s="25" t="s">
        <v>36</v>
      </c>
      <c r="S93" s="25" t="s">
        <v>15</v>
      </c>
      <c r="T93" s="25" t="s">
        <v>15</v>
      </c>
      <c r="U93" s="25" t="s">
        <v>15</v>
      </c>
      <c r="V93" s="24"/>
      <c r="W93" s="24" t="str">
        <f t="shared" si="8"/>
        <v>CALLE ARICA 674- DTO.501 MIRAFLORES    _</v>
      </c>
      <c r="X93" s="24" t="str">
        <f t="shared" si="9"/>
        <v>('0101092', '1', '1', 'SANCHEZ FALCONI CARMEN', 'SANCHEZ FALCONI CARMEN', 'CALLE ARICA 674- DTO.501 MIRAFLORES    _', '-', '-', '-', 'N', 'CALLE ARICA 674- DTO.501 MIRAFLORES    _', '1', '-', '-', '-', 'A'),</v>
      </c>
      <c r="Y93" s="24" t="str">
        <f t="shared" si="10"/>
        <v>('0101092', '1', '21545019', 'A'),</v>
      </c>
      <c r="Z93" s="24" t="str">
        <f t="shared" si="11"/>
        <v>('0101092', '2', '', 'A'),</v>
      </c>
    </row>
    <row r="94" spans="1:26" x14ac:dyDescent="0.25">
      <c r="A94" s="15" t="s">
        <v>266</v>
      </c>
      <c r="B94" s="28">
        <f t="shared" si="6"/>
        <v>1</v>
      </c>
      <c r="C94" s="27">
        <f xml:space="preserve"> IFERROR(INDEX(DATOS_GENERALES!$L$16:$L$20,MATCH($D94,DATOS_GENERALES!$M$16:$M$20,0),1),"###")</f>
        <v>1</v>
      </c>
      <c r="D94" s="25" t="s">
        <v>1641</v>
      </c>
      <c r="E94" s="27">
        <f xml:space="preserve"> IFERROR(INDEX(DATOS_GENERALES!$A$16:$A$25,MATCH($F94,DATOS_GENERALES!$B$16:$B$25,0),1),"###")</f>
        <v>1</v>
      </c>
      <c r="F94" s="25" t="s">
        <v>18</v>
      </c>
      <c r="G94" s="25" t="s">
        <v>1737</v>
      </c>
      <c r="H94" s="15" t="s">
        <v>954</v>
      </c>
      <c r="I94" s="15"/>
      <c r="J94" s="25" t="s">
        <v>2529</v>
      </c>
      <c r="K94" s="25">
        <f t="shared" si="7"/>
        <v>33</v>
      </c>
      <c r="L94" s="25" t="s">
        <v>15</v>
      </c>
      <c r="M94" s="25" t="s">
        <v>15</v>
      </c>
      <c r="N94" s="25" t="s">
        <v>15</v>
      </c>
      <c r="O94" s="4" t="str">
        <f>IFERROR(INDEX(DATOS_GENERALES!$F$11:$F$13,MATCH($P94,DATOS_GENERALES!$G$11:$G$13,0),1),"###")</f>
        <v>N</v>
      </c>
      <c r="P94" s="25" t="s">
        <v>40</v>
      </c>
      <c r="Q94" s="4">
        <f>IFERROR(INDEX(DATOS_GENERALES!$I$3:$I$7,MATCH($R94,DATOS_GENERALES!$J$3:$J$7,0),1),"###")</f>
        <v>1</v>
      </c>
      <c r="R94" s="25" t="s">
        <v>36</v>
      </c>
      <c r="S94" s="25" t="s">
        <v>15</v>
      </c>
      <c r="T94" s="25" t="s">
        <v>15</v>
      </c>
      <c r="U94" s="25" t="s">
        <v>15</v>
      </c>
      <c r="V94" s="24"/>
      <c r="W94" s="24" t="str">
        <f t="shared" si="8"/>
        <v>RESIDENCIAL CASA BELLA MZ-B LOT 4      _</v>
      </c>
      <c r="X94" s="24" t="str">
        <f t="shared" si="9"/>
        <v>('0101093', '1', '1', 'RIOFRIO CRISOSTOMO OMAR CESAR', 'RIOFRIO CRISOSTOMO OMAR CESAR', 'RESIDENCIAL CASA BELLA MZ-B LOT 4      _', '-', '-', '-', 'N', 'RESIDENCIAL CASA BELLA MZ-B LOT 4      _', '1', '-', '-', '-', 'A'),</v>
      </c>
      <c r="Y94" s="24" t="str">
        <f t="shared" si="10"/>
        <v>('0101093', '1', '22091048', 'A'),</v>
      </c>
      <c r="Z94" s="24" t="str">
        <f t="shared" si="11"/>
        <v>('0101093', '2', '', 'A'),</v>
      </c>
    </row>
    <row r="95" spans="1:26" x14ac:dyDescent="0.25">
      <c r="A95" s="15" t="s">
        <v>525</v>
      </c>
      <c r="B95" s="28">
        <f t="shared" si="6"/>
        <v>1</v>
      </c>
      <c r="C95" s="27">
        <f xml:space="preserve"> IFERROR(INDEX(DATOS_GENERALES!$L$16:$L$20,MATCH($D95,DATOS_GENERALES!$M$16:$M$20,0),1),"###")</f>
        <v>1</v>
      </c>
      <c r="D95" s="25" t="s">
        <v>1641</v>
      </c>
      <c r="E95" s="27">
        <f xml:space="preserve"> IFERROR(INDEX(DATOS_GENERALES!$A$16:$A$25,MATCH($F95,DATOS_GENERALES!$B$16:$B$25,0),1),"###")</f>
        <v>1</v>
      </c>
      <c r="F95" s="25" t="s">
        <v>18</v>
      </c>
      <c r="G95" s="25" t="s">
        <v>1738</v>
      </c>
      <c r="H95" s="15" t="s">
        <v>955</v>
      </c>
      <c r="I95" s="15"/>
      <c r="J95" s="25" t="s">
        <v>2530</v>
      </c>
      <c r="K95" s="25">
        <f t="shared" si="7"/>
        <v>25</v>
      </c>
      <c r="L95" s="25" t="s">
        <v>15</v>
      </c>
      <c r="M95" s="25" t="s">
        <v>15</v>
      </c>
      <c r="N95" s="25" t="s">
        <v>15</v>
      </c>
      <c r="O95" s="4" t="str">
        <f>IFERROR(INDEX(DATOS_GENERALES!$F$11:$F$13,MATCH($P95,DATOS_GENERALES!$G$11:$G$13,0),1),"###")</f>
        <v>N</v>
      </c>
      <c r="P95" s="25" t="s">
        <v>40</v>
      </c>
      <c r="Q95" s="4">
        <f>IFERROR(INDEX(DATOS_GENERALES!$I$3:$I$7,MATCH($R95,DATOS_GENERALES!$J$3:$J$7,0),1),"###")</f>
        <v>1</v>
      </c>
      <c r="R95" s="25" t="s">
        <v>36</v>
      </c>
      <c r="S95" s="25" t="s">
        <v>15</v>
      </c>
      <c r="T95" s="25" t="s">
        <v>15</v>
      </c>
      <c r="U95" s="25" t="s">
        <v>15</v>
      </c>
      <c r="V95" s="24"/>
      <c r="W95" s="24" t="str">
        <f t="shared" si="8"/>
        <v>URB. LA CANDELARIA CASA 4              _</v>
      </c>
      <c r="X95" s="24" t="str">
        <f t="shared" si="9"/>
        <v>('0101094', '1', '1', 'BRAVO HERRERA CELIA', 'BRAVO HERRERA CELIA', 'URB. LA CANDELARIA CASA 4              _', '-', '-', '-', 'N', 'URB. LA CANDELARIA CASA 4              _', '1', '-', '-', '-', 'A'),</v>
      </c>
      <c r="Y95" s="24" t="str">
        <f t="shared" si="10"/>
        <v>('0101094', '1', '22304136', 'A'),</v>
      </c>
      <c r="Z95" s="24" t="str">
        <f t="shared" si="11"/>
        <v>('0101094', '2', '', 'A'),</v>
      </c>
    </row>
    <row r="96" spans="1:26" x14ac:dyDescent="0.25">
      <c r="A96" s="15" t="s">
        <v>624</v>
      </c>
      <c r="B96" s="28">
        <f t="shared" si="6"/>
        <v>1</v>
      </c>
      <c r="C96" s="27">
        <f xml:space="preserve"> IFERROR(INDEX(DATOS_GENERALES!$L$16:$L$20,MATCH($D96,DATOS_GENERALES!$M$16:$M$20,0),1),"###")</f>
        <v>1</v>
      </c>
      <c r="D96" s="25" t="s">
        <v>1641</v>
      </c>
      <c r="E96" s="27">
        <f xml:space="preserve"> IFERROR(INDEX(DATOS_GENERALES!$A$16:$A$25,MATCH($F96,DATOS_GENERALES!$B$16:$B$25,0),1),"###")</f>
        <v>1</v>
      </c>
      <c r="F96" s="25" t="s">
        <v>18</v>
      </c>
      <c r="G96" s="25" t="s">
        <v>1739</v>
      </c>
      <c r="H96" s="15" t="s">
        <v>956</v>
      </c>
      <c r="I96" s="15"/>
      <c r="J96" s="25" t="s">
        <v>2531</v>
      </c>
      <c r="K96" s="25">
        <f t="shared" si="7"/>
        <v>22</v>
      </c>
      <c r="L96" s="25" t="s">
        <v>15</v>
      </c>
      <c r="M96" s="25" t="s">
        <v>15</v>
      </c>
      <c r="N96" s="25" t="s">
        <v>15</v>
      </c>
      <c r="O96" s="4" t="str">
        <f>IFERROR(INDEX(DATOS_GENERALES!$F$11:$F$13,MATCH($P96,DATOS_GENERALES!$G$11:$G$13,0),1),"###")</f>
        <v>N</v>
      </c>
      <c r="P96" s="25" t="s">
        <v>40</v>
      </c>
      <c r="Q96" s="4">
        <f>IFERROR(INDEX(DATOS_GENERALES!$I$3:$I$7,MATCH($R96,DATOS_GENERALES!$J$3:$J$7,0),1),"###")</f>
        <v>1</v>
      </c>
      <c r="R96" s="25" t="s">
        <v>36</v>
      </c>
      <c r="S96" s="25" t="s">
        <v>15</v>
      </c>
      <c r="T96" s="25" t="s">
        <v>15</v>
      </c>
      <c r="U96" s="25" t="s">
        <v>15</v>
      </c>
      <c r="V96" s="24"/>
      <c r="W96" s="24" t="str">
        <f t="shared" si="8"/>
        <v>TRONCHADERO 205 DPTO 1                 _</v>
      </c>
      <c r="X96" s="24" t="str">
        <f t="shared" si="9"/>
        <v>('0101095', '1', '1', 'HUERTAS VELASQUEZ RAMON RAUL', 'HUERTAS VELASQUEZ RAMON RAUL', 'TRONCHADERO 205 DPTO 1                 _', '-', '-', '-', 'N', 'TRONCHADERO 205 DPTO 1                 _', '1', '-', '-', '-', 'A'),</v>
      </c>
      <c r="Y96" s="24" t="str">
        <f t="shared" si="10"/>
        <v>('0101095', '1', '23848185', 'A'),</v>
      </c>
      <c r="Z96" s="24" t="str">
        <f t="shared" si="11"/>
        <v>('0101095', '2', '', 'A'),</v>
      </c>
    </row>
    <row r="97" spans="1:26" x14ac:dyDescent="0.25">
      <c r="A97" s="15" t="s">
        <v>187</v>
      </c>
      <c r="B97" s="28">
        <f t="shared" si="6"/>
        <v>1</v>
      </c>
      <c r="C97" s="27">
        <f xml:space="preserve"> IFERROR(INDEX(DATOS_GENERALES!$L$16:$L$20,MATCH($D97,DATOS_GENERALES!$M$16:$M$20,0),1),"###")</f>
        <v>1</v>
      </c>
      <c r="D97" s="25" t="s">
        <v>1641</v>
      </c>
      <c r="E97" s="27">
        <f xml:space="preserve"> IFERROR(INDEX(DATOS_GENERALES!$A$16:$A$25,MATCH($F97,DATOS_GENERALES!$B$16:$B$25,0),1),"###")</f>
        <v>1</v>
      </c>
      <c r="F97" s="25" t="s">
        <v>18</v>
      </c>
      <c r="G97" s="25" t="s">
        <v>1740</v>
      </c>
      <c r="H97" s="15" t="s">
        <v>957</v>
      </c>
      <c r="I97" s="15"/>
      <c r="J97" s="25" t="s">
        <v>2532</v>
      </c>
      <c r="K97" s="25">
        <f t="shared" si="7"/>
        <v>38</v>
      </c>
      <c r="L97" s="25" t="s">
        <v>15</v>
      </c>
      <c r="M97" s="25" t="s">
        <v>15</v>
      </c>
      <c r="N97" s="25" t="s">
        <v>15</v>
      </c>
      <c r="O97" s="4" t="str">
        <f>IFERROR(INDEX(DATOS_GENERALES!$F$11:$F$13,MATCH($P97,DATOS_GENERALES!$G$11:$G$13,0),1),"###")</f>
        <v>N</v>
      </c>
      <c r="P97" s="25" t="s">
        <v>40</v>
      </c>
      <c r="Q97" s="4">
        <f>IFERROR(INDEX(DATOS_GENERALES!$I$3:$I$7,MATCH($R97,DATOS_GENERALES!$J$3:$J$7,0),1),"###")</f>
        <v>1</v>
      </c>
      <c r="R97" s="25" t="s">
        <v>36</v>
      </c>
      <c r="S97" s="25" t="s">
        <v>15</v>
      </c>
      <c r="T97" s="25" t="s">
        <v>15</v>
      </c>
      <c r="U97" s="25" t="s">
        <v>15</v>
      </c>
      <c r="V97" s="24"/>
      <c r="W97" s="24" t="str">
        <f t="shared" si="8"/>
        <v>URB.MAGISTERIAL 3ETAPA C-26  YANAHUARA _</v>
      </c>
      <c r="X97" s="24" t="str">
        <f t="shared" si="9"/>
        <v>('0101096', '1', '1', 'VALENCIA PEÑALVA JUAN', 'VALENCIA PEÑALVA JUAN', 'URB.MAGISTERIAL 3ETAPA C-26  YANAHUARA _', '-', '-', '-', 'N', 'URB.MAGISTERIAL 3ETAPA C-26  YANAHUARA _', '1', '-', '-', '-', 'A'),</v>
      </c>
      <c r="Y97" s="24" t="str">
        <f t="shared" si="10"/>
        <v>('0101096', '1', '23849607', 'A'),</v>
      </c>
      <c r="Z97" s="24" t="str">
        <f t="shared" si="11"/>
        <v>('0101096', '2', '', 'A'),</v>
      </c>
    </row>
    <row r="98" spans="1:26" x14ac:dyDescent="0.25">
      <c r="A98" s="15" t="s">
        <v>657</v>
      </c>
      <c r="B98" s="28">
        <f t="shared" si="6"/>
        <v>1</v>
      </c>
      <c r="C98" s="27">
        <f xml:space="preserve"> IFERROR(INDEX(DATOS_GENERALES!$L$16:$L$20,MATCH($D98,DATOS_GENERALES!$M$16:$M$20,0),1),"###")</f>
        <v>1</v>
      </c>
      <c r="D98" s="25" t="s">
        <v>1641</v>
      </c>
      <c r="E98" s="27">
        <f xml:space="preserve"> IFERROR(INDEX(DATOS_GENERALES!$A$16:$A$25,MATCH($F98,DATOS_GENERALES!$B$16:$B$25,0),1),"###")</f>
        <v>1</v>
      </c>
      <c r="F98" s="25" t="s">
        <v>18</v>
      </c>
      <c r="G98" s="25" t="s">
        <v>1741</v>
      </c>
      <c r="H98" s="15" t="s">
        <v>958</v>
      </c>
      <c r="I98" s="15"/>
      <c r="J98" s="25" t="s">
        <v>2533</v>
      </c>
      <c r="K98" s="25">
        <f t="shared" si="7"/>
        <v>21</v>
      </c>
      <c r="L98" s="25" t="s">
        <v>15</v>
      </c>
      <c r="M98" s="25" t="s">
        <v>15</v>
      </c>
      <c r="N98" s="25" t="s">
        <v>15</v>
      </c>
      <c r="O98" s="4" t="str">
        <f>IFERROR(INDEX(DATOS_GENERALES!$F$11:$F$13,MATCH($P98,DATOS_GENERALES!$G$11:$G$13,0),1),"###")</f>
        <v>N</v>
      </c>
      <c r="P98" s="25" t="s">
        <v>40</v>
      </c>
      <c r="Q98" s="4">
        <f>IFERROR(INDEX(DATOS_GENERALES!$I$3:$I$7,MATCH($R98,DATOS_GENERALES!$J$3:$J$7,0),1),"###")</f>
        <v>1</v>
      </c>
      <c r="R98" s="25" t="s">
        <v>36</v>
      </c>
      <c r="S98" s="25" t="s">
        <v>15</v>
      </c>
      <c r="T98" s="25" t="s">
        <v>15</v>
      </c>
      <c r="U98" s="25" t="s">
        <v>15</v>
      </c>
      <c r="V98" s="24"/>
      <c r="W98" s="24" t="str">
        <f t="shared" si="8"/>
        <v>CALLE MIGUEL GRAU 308                  _</v>
      </c>
      <c r="X98" s="24" t="str">
        <f t="shared" si="9"/>
        <v>('0101097', '1', '1', 'CHAVEZ BELLIDO JORGE FERNANDO', 'CHAVEZ BELLIDO JORGE FERNANDO', 'CALLE MIGUEL GRAU 308                  _', '-', '-', '-', 'N', 'CALLE MIGUEL GRAU 308                  _', '1', '-', '-', '-', 'A'),</v>
      </c>
      <c r="Y98" s="24" t="str">
        <f t="shared" si="10"/>
        <v>('0101097', '1', '23850637', 'A'),</v>
      </c>
      <c r="Z98" s="24" t="str">
        <f t="shared" si="11"/>
        <v>('0101097', '2', '', 'A'),</v>
      </c>
    </row>
    <row r="99" spans="1:26" x14ac:dyDescent="0.25">
      <c r="A99" s="15" t="s">
        <v>778</v>
      </c>
      <c r="B99" s="28">
        <f t="shared" si="6"/>
        <v>1</v>
      </c>
      <c r="C99" s="27">
        <f xml:space="preserve"> IFERROR(INDEX(DATOS_GENERALES!$L$16:$L$20,MATCH($D99,DATOS_GENERALES!$M$16:$M$20,0),1),"###")</f>
        <v>1</v>
      </c>
      <c r="D99" s="25" t="s">
        <v>1641</v>
      </c>
      <c r="E99" s="27">
        <f xml:space="preserve"> IFERROR(INDEX(DATOS_GENERALES!$A$16:$A$25,MATCH($F99,DATOS_GENERALES!$B$16:$B$25,0),1),"###")</f>
        <v>1</v>
      </c>
      <c r="F99" s="25" t="s">
        <v>18</v>
      </c>
      <c r="G99" s="25" t="s">
        <v>1742</v>
      </c>
      <c r="H99" s="15" t="s">
        <v>959</v>
      </c>
      <c r="I99" s="15"/>
      <c r="J99" s="25" t="s">
        <v>2534</v>
      </c>
      <c r="K99" s="25">
        <f t="shared" si="7"/>
        <v>16</v>
      </c>
      <c r="L99" s="25" t="s">
        <v>15</v>
      </c>
      <c r="M99" s="25" t="s">
        <v>15</v>
      </c>
      <c r="N99" s="25" t="s">
        <v>15</v>
      </c>
      <c r="O99" s="4" t="str">
        <f>IFERROR(INDEX(DATOS_GENERALES!$F$11:$F$13,MATCH($P99,DATOS_GENERALES!$G$11:$G$13,0),1),"###")</f>
        <v>N</v>
      </c>
      <c r="P99" s="25" t="s">
        <v>40</v>
      </c>
      <c r="Q99" s="4">
        <f>IFERROR(INDEX(DATOS_GENERALES!$I$3:$I$7,MATCH($R99,DATOS_GENERALES!$J$3:$J$7,0),1),"###")</f>
        <v>1</v>
      </c>
      <c r="R99" s="25" t="s">
        <v>36</v>
      </c>
      <c r="S99" s="25" t="s">
        <v>15</v>
      </c>
      <c r="T99" s="25" t="s">
        <v>15</v>
      </c>
      <c r="U99" s="25" t="s">
        <v>15</v>
      </c>
      <c r="V99" s="24"/>
      <c r="W99" s="24" t="str">
        <f t="shared" si="8"/>
        <v>CALLE SAN ANDRES                       _</v>
      </c>
      <c r="X99" s="24" t="str">
        <f t="shared" si="9"/>
        <v>('0101098', '1', '1', 'FERNANDEZ PAIVA MARIA OFELIA', 'FERNANDEZ PAIVA MARIA OFELIA', 'CALLE SAN ANDRES                       _', '-', '-', '-', 'N', 'CALLE SAN ANDRES                       _', '1', '-', '-', '-', 'A'),</v>
      </c>
      <c r="Y99" s="24" t="str">
        <f t="shared" si="10"/>
        <v>('0101098', '1', '23884444', 'A'),</v>
      </c>
      <c r="Z99" s="24" t="str">
        <f t="shared" si="11"/>
        <v>('0101098', '2', '', 'A'),</v>
      </c>
    </row>
    <row r="100" spans="1:26" x14ac:dyDescent="0.25">
      <c r="A100" s="15" t="s">
        <v>436</v>
      </c>
      <c r="B100" s="28">
        <f t="shared" si="6"/>
        <v>1</v>
      </c>
      <c r="C100" s="27">
        <f xml:space="preserve"> IFERROR(INDEX(DATOS_GENERALES!$L$16:$L$20,MATCH($D100,DATOS_GENERALES!$M$16:$M$20,0),1),"###")</f>
        <v>1</v>
      </c>
      <c r="D100" s="25" t="s">
        <v>1641</v>
      </c>
      <c r="E100" s="27">
        <f xml:space="preserve"> IFERROR(INDEX(DATOS_GENERALES!$A$16:$A$25,MATCH($F100,DATOS_GENERALES!$B$16:$B$25,0),1),"###")</f>
        <v>1</v>
      </c>
      <c r="F100" s="25" t="s">
        <v>18</v>
      </c>
      <c r="G100" s="25" t="s">
        <v>1743</v>
      </c>
      <c r="H100" s="15" t="s">
        <v>960</v>
      </c>
      <c r="I100" s="15"/>
      <c r="J100" s="25" t="s">
        <v>2535</v>
      </c>
      <c r="K100" s="25">
        <f t="shared" si="7"/>
        <v>28</v>
      </c>
      <c r="L100" s="25" t="s">
        <v>15</v>
      </c>
      <c r="M100" s="25" t="s">
        <v>15</v>
      </c>
      <c r="N100" s="25" t="s">
        <v>15</v>
      </c>
      <c r="O100" s="4" t="str">
        <f>IFERROR(INDEX(DATOS_GENERALES!$F$11:$F$13,MATCH($P100,DATOS_GENERALES!$G$11:$G$13,0),1),"###")</f>
        <v>N</v>
      </c>
      <c r="P100" s="25" t="s">
        <v>40</v>
      </c>
      <c r="Q100" s="4">
        <f>IFERROR(INDEX(DATOS_GENERALES!$I$3:$I$7,MATCH($R100,DATOS_GENERALES!$J$3:$J$7,0),1),"###")</f>
        <v>1</v>
      </c>
      <c r="R100" s="25" t="s">
        <v>36</v>
      </c>
      <c r="S100" s="25" t="s">
        <v>15</v>
      </c>
      <c r="T100" s="25" t="s">
        <v>15</v>
      </c>
      <c r="U100" s="25" t="s">
        <v>15</v>
      </c>
      <c r="V100" s="24"/>
      <c r="W100" s="24" t="str">
        <f t="shared" si="8"/>
        <v>URB. MONTEBELLO F-11 SACHACA           _</v>
      </c>
      <c r="X100" s="24" t="str">
        <f t="shared" si="9"/>
        <v>('0101099', '1', '1', 'FERNANDEZ MOGROVEJO JOSE ROGELIO', 'FERNANDEZ MOGROVEJO JOSE ROGELIO', 'URB. MONTEBELLO F-11 SACHACA           _', '-', '-', '-', 'N', 'URB. MONTEBELLO F-11 SACHACA           _', '1', '-', '-', '-', 'A'),</v>
      </c>
      <c r="Y100" s="24" t="str">
        <f t="shared" si="10"/>
        <v>('0101099', '1', '23888077', 'A'),</v>
      </c>
      <c r="Z100" s="24" t="str">
        <f t="shared" si="11"/>
        <v>('0101099', '2', '', 'A'),</v>
      </c>
    </row>
    <row r="101" spans="1:26" x14ac:dyDescent="0.25">
      <c r="A101" s="15" t="s">
        <v>370</v>
      </c>
      <c r="B101" s="28">
        <f t="shared" si="6"/>
        <v>1</v>
      </c>
      <c r="C101" s="27">
        <f xml:space="preserve"> IFERROR(INDEX(DATOS_GENERALES!$L$16:$L$20,MATCH($D101,DATOS_GENERALES!$M$16:$M$20,0),1),"###")</f>
        <v>1</v>
      </c>
      <c r="D101" s="25" t="s">
        <v>1641</v>
      </c>
      <c r="E101" s="27">
        <f xml:space="preserve"> IFERROR(INDEX(DATOS_GENERALES!$A$16:$A$25,MATCH($F101,DATOS_GENERALES!$B$16:$B$25,0),1),"###")</f>
        <v>1</v>
      </c>
      <c r="F101" s="25" t="s">
        <v>18</v>
      </c>
      <c r="G101" s="25" t="s">
        <v>1744</v>
      </c>
      <c r="H101" s="15" t="s">
        <v>961</v>
      </c>
      <c r="I101" s="15"/>
      <c r="J101" s="25" t="s">
        <v>2536</v>
      </c>
      <c r="K101" s="25">
        <f t="shared" si="7"/>
        <v>30</v>
      </c>
      <c r="L101" s="25" t="s">
        <v>15</v>
      </c>
      <c r="M101" s="25" t="s">
        <v>15</v>
      </c>
      <c r="N101" s="25" t="s">
        <v>15</v>
      </c>
      <c r="O101" s="4" t="str">
        <f>IFERROR(INDEX(DATOS_GENERALES!$F$11:$F$13,MATCH($P101,DATOS_GENERALES!$G$11:$G$13,0),1),"###")</f>
        <v>N</v>
      </c>
      <c r="P101" s="25" t="s">
        <v>40</v>
      </c>
      <c r="Q101" s="4">
        <f>IFERROR(INDEX(DATOS_GENERALES!$I$3:$I$7,MATCH($R101,DATOS_GENERALES!$J$3:$J$7,0),1),"###")</f>
        <v>1</v>
      </c>
      <c r="R101" s="25" t="s">
        <v>36</v>
      </c>
      <c r="S101" s="25" t="s">
        <v>15</v>
      </c>
      <c r="T101" s="25" t="s">
        <v>15</v>
      </c>
      <c r="U101" s="25" t="s">
        <v>15</v>
      </c>
      <c r="V101" s="24"/>
      <c r="W101" s="24" t="str">
        <f t="shared" si="8"/>
        <v>LOS ANGELES DE CAYMA D-16 CAYM         _</v>
      </c>
      <c r="X101" s="24" t="str">
        <f t="shared" si="9"/>
        <v>('0101100', '1', '1', 'OJEDA PACHECO WILLY', 'OJEDA PACHECO WILLY', 'LOS ANGELES DE CAYMA D-16 CAYM         _', '-', '-', '-', 'N', 'LOS ANGELES DE CAYMA D-16 CAYM         _', '1', '-', '-', '-', 'A'),</v>
      </c>
      <c r="Y101" s="24" t="str">
        <f t="shared" si="10"/>
        <v>('0101100', '1', '23965929', 'A'),</v>
      </c>
      <c r="Z101" s="24" t="str">
        <f t="shared" si="11"/>
        <v>('0101100', '2', '', 'A'),</v>
      </c>
    </row>
    <row r="102" spans="1:26" x14ac:dyDescent="0.25">
      <c r="A102" s="15" t="s">
        <v>246</v>
      </c>
      <c r="B102" s="28">
        <f t="shared" si="6"/>
        <v>1</v>
      </c>
      <c r="C102" s="27">
        <f xml:space="preserve"> IFERROR(INDEX(DATOS_GENERALES!$L$16:$L$20,MATCH($D102,DATOS_GENERALES!$M$16:$M$20,0),1),"###")</f>
        <v>1</v>
      </c>
      <c r="D102" s="25" t="s">
        <v>1641</v>
      </c>
      <c r="E102" s="27">
        <f xml:space="preserve"> IFERROR(INDEX(DATOS_GENERALES!$A$16:$A$25,MATCH($F102,DATOS_GENERALES!$B$16:$B$25,0),1),"###")</f>
        <v>1</v>
      </c>
      <c r="F102" s="25" t="s">
        <v>18</v>
      </c>
      <c r="G102" s="25" t="s">
        <v>1745</v>
      </c>
      <c r="H102" s="15" t="s">
        <v>962</v>
      </c>
      <c r="I102" s="15"/>
      <c r="J102" s="25" t="s">
        <v>2537</v>
      </c>
      <c r="K102" s="25">
        <f t="shared" si="7"/>
        <v>34</v>
      </c>
      <c r="L102" s="25" t="s">
        <v>15</v>
      </c>
      <c r="M102" s="25" t="s">
        <v>15</v>
      </c>
      <c r="N102" s="25" t="s">
        <v>15</v>
      </c>
      <c r="O102" s="4" t="str">
        <f>IFERROR(INDEX(DATOS_GENERALES!$F$11:$F$13,MATCH($P102,DATOS_GENERALES!$G$11:$G$13,0),1),"###")</f>
        <v>N</v>
      </c>
      <c r="P102" s="25" t="s">
        <v>40</v>
      </c>
      <c r="Q102" s="4">
        <f>IFERROR(INDEX(DATOS_GENERALES!$I$3:$I$7,MATCH($R102,DATOS_GENERALES!$J$3:$J$7,0),1),"###")</f>
        <v>1</v>
      </c>
      <c r="R102" s="25" t="s">
        <v>36</v>
      </c>
      <c r="S102" s="25" t="s">
        <v>15</v>
      </c>
      <c r="T102" s="25" t="s">
        <v>15</v>
      </c>
      <c r="U102" s="25" t="s">
        <v>15</v>
      </c>
      <c r="V102" s="24"/>
      <c r="W102" s="24" t="str">
        <f t="shared" si="8"/>
        <v>MZ.Z LT.3-A URB.LOS ANGELES  CUZCO     _</v>
      </c>
      <c r="X102" s="24" t="str">
        <f t="shared" si="9"/>
        <v>('0101101', '1', '1', 'ACURIO VALLE KENNY', 'ACURIO VALLE KENNY', 'MZ.Z LT.3-A URB.LOS ANGELES  CUZCO     _', '-', '-', '-', 'N', 'MZ.Z LT.3-A URB.LOS ANGELES  CUZCO     _', '1', '-', '-', '-', 'A'),</v>
      </c>
      <c r="Y102" s="24" t="str">
        <f t="shared" si="10"/>
        <v>('0101101', '1', '23990287', 'A'),</v>
      </c>
      <c r="Z102" s="24" t="str">
        <f t="shared" si="11"/>
        <v>('0101101', '2', '', 'A'),</v>
      </c>
    </row>
    <row r="103" spans="1:26" x14ac:dyDescent="0.25">
      <c r="A103" s="15" t="s">
        <v>836</v>
      </c>
      <c r="B103" s="28">
        <f t="shared" si="6"/>
        <v>1</v>
      </c>
      <c r="C103" s="27">
        <f xml:space="preserve"> IFERROR(INDEX(DATOS_GENERALES!$L$16:$L$20,MATCH($D103,DATOS_GENERALES!$M$16:$M$20,0),1),"###")</f>
        <v>1</v>
      </c>
      <c r="D103" s="25" t="s">
        <v>1641</v>
      </c>
      <c r="E103" s="27">
        <f xml:space="preserve"> IFERROR(INDEX(DATOS_GENERALES!$A$16:$A$25,MATCH($F103,DATOS_GENERALES!$B$16:$B$25,0),1),"###")</f>
        <v>1</v>
      </c>
      <c r="F103" s="25" t="s">
        <v>18</v>
      </c>
      <c r="G103" s="25" t="s">
        <v>1746</v>
      </c>
      <c r="H103" s="15" t="s">
        <v>963</v>
      </c>
      <c r="I103" s="15"/>
      <c r="J103" s="25" t="s">
        <v>2538</v>
      </c>
      <c r="K103" s="25">
        <f t="shared" si="7"/>
        <v>12</v>
      </c>
      <c r="L103" s="25" t="s">
        <v>15</v>
      </c>
      <c r="M103" s="25" t="s">
        <v>15</v>
      </c>
      <c r="N103" s="25" t="s">
        <v>15</v>
      </c>
      <c r="O103" s="4" t="str">
        <f>IFERROR(INDEX(DATOS_GENERALES!$F$11:$F$13,MATCH($P103,DATOS_GENERALES!$G$11:$G$13,0),1),"###")</f>
        <v>N</v>
      </c>
      <c r="P103" s="25" t="s">
        <v>40</v>
      </c>
      <c r="Q103" s="4">
        <f>IFERROR(INDEX(DATOS_GENERALES!$I$3:$I$7,MATCH($R103,DATOS_GENERALES!$J$3:$J$7,0),1),"###")</f>
        <v>1</v>
      </c>
      <c r="R103" s="25" t="s">
        <v>36</v>
      </c>
      <c r="S103" s="25" t="s">
        <v>15</v>
      </c>
      <c r="T103" s="25" t="s">
        <v>15</v>
      </c>
      <c r="U103" s="25" t="s">
        <v>15</v>
      </c>
      <c r="V103" s="24"/>
      <c r="W103" s="24" t="str">
        <f t="shared" si="8"/>
        <v>COMERCIO 778                           _</v>
      </c>
      <c r="X103" s="24" t="str">
        <f t="shared" si="9"/>
        <v>('0101102', '1', '1', 'PONCE BURGOS LUIS ALBERTO', 'PONCE BURGOS LUIS ALBERTO', 'COMERCIO 778                           _', '-', '-', '-', 'N', 'COMERCIO 778                           _', '1', '-', '-', '-', 'A'),</v>
      </c>
      <c r="Y103" s="24" t="str">
        <f t="shared" si="10"/>
        <v>('0101102', '1', '23992085', 'A'),</v>
      </c>
      <c r="Z103" s="24" t="str">
        <f t="shared" si="11"/>
        <v>('0101102', '2', '', 'A'),</v>
      </c>
    </row>
    <row r="104" spans="1:26" x14ac:dyDescent="0.25">
      <c r="A104" s="15" t="s">
        <v>293</v>
      </c>
      <c r="B104" s="28">
        <f t="shared" si="6"/>
        <v>1</v>
      </c>
      <c r="C104" s="27">
        <f xml:space="preserve"> IFERROR(INDEX(DATOS_GENERALES!$L$16:$L$20,MATCH($D104,DATOS_GENERALES!$M$16:$M$20,0),1),"###")</f>
        <v>1</v>
      </c>
      <c r="D104" s="25" t="s">
        <v>1641</v>
      </c>
      <c r="E104" s="27">
        <f xml:space="preserve"> IFERROR(INDEX(DATOS_GENERALES!$A$16:$A$25,MATCH($F104,DATOS_GENERALES!$B$16:$B$25,0),1),"###")</f>
        <v>1</v>
      </c>
      <c r="F104" s="25" t="s">
        <v>18</v>
      </c>
      <c r="G104" s="25" t="s">
        <v>1747</v>
      </c>
      <c r="H104" s="15" t="s">
        <v>964</v>
      </c>
      <c r="I104" s="15"/>
      <c r="J104" s="25" t="s">
        <v>2539</v>
      </c>
      <c r="K104" s="25">
        <f t="shared" si="7"/>
        <v>32</v>
      </c>
      <c r="L104" s="25" t="s">
        <v>15</v>
      </c>
      <c r="M104" s="25" t="s">
        <v>15</v>
      </c>
      <c r="N104" s="25" t="s">
        <v>15</v>
      </c>
      <c r="O104" s="4" t="str">
        <f>IFERROR(INDEX(DATOS_GENERALES!$F$11:$F$13,MATCH($P104,DATOS_GENERALES!$G$11:$G$13,0),1),"###")</f>
        <v>N</v>
      </c>
      <c r="P104" s="25" t="s">
        <v>40</v>
      </c>
      <c r="Q104" s="4">
        <f>IFERROR(INDEX(DATOS_GENERALES!$I$3:$I$7,MATCH($R104,DATOS_GENERALES!$J$3:$J$7,0),1),"###")</f>
        <v>1</v>
      </c>
      <c r="R104" s="25" t="s">
        <v>36</v>
      </c>
      <c r="S104" s="25" t="s">
        <v>15</v>
      </c>
      <c r="T104" s="25" t="s">
        <v>15</v>
      </c>
      <c r="U104" s="25" t="s">
        <v>15</v>
      </c>
      <c r="V104" s="24"/>
      <c r="W104" s="24" t="str">
        <f t="shared" si="8"/>
        <v>CALLE LOS GLADIOLOS 307 DPTO 201       _</v>
      </c>
      <c r="X104" s="24" t="str">
        <f t="shared" si="9"/>
        <v>('0101103', '1', '1', 'ZAMBRANO LUZA JOSE CARLOS', 'ZAMBRANO LUZA JOSE CARLOS', 'CALLE LOS GLADIOLOS 307 DPTO 201       _', '-', '-', '-', 'N', 'CALLE LOS GLADIOLOS 307 DPTO 201       _', '1', '-', '-', '-', 'A'),</v>
      </c>
      <c r="Y104" s="24" t="str">
        <f t="shared" si="10"/>
        <v>('0101103', '1', '24002634', 'A'),</v>
      </c>
      <c r="Z104" s="24" t="str">
        <f t="shared" si="11"/>
        <v>('0101103', '2', '', 'A'),</v>
      </c>
    </row>
    <row r="105" spans="1:26" x14ac:dyDescent="0.25">
      <c r="A105" s="15" t="s">
        <v>294</v>
      </c>
      <c r="B105" s="28">
        <f t="shared" si="6"/>
        <v>1</v>
      </c>
      <c r="C105" s="27">
        <f xml:space="preserve"> IFERROR(INDEX(DATOS_GENERALES!$L$16:$L$20,MATCH($D105,DATOS_GENERALES!$M$16:$M$20,0),1),"###")</f>
        <v>1</v>
      </c>
      <c r="D105" s="25" t="s">
        <v>1641</v>
      </c>
      <c r="E105" s="27">
        <f xml:space="preserve"> IFERROR(INDEX(DATOS_GENERALES!$A$16:$A$25,MATCH($F105,DATOS_GENERALES!$B$16:$B$25,0),1),"###")</f>
        <v>1</v>
      </c>
      <c r="F105" s="25" t="s">
        <v>18</v>
      </c>
      <c r="G105" s="25" t="s">
        <v>1748</v>
      </c>
      <c r="H105" s="15" t="s">
        <v>965</v>
      </c>
      <c r="I105" s="15"/>
      <c r="J105" s="25" t="s">
        <v>2540</v>
      </c>
      <c r="K105" s="25">
        <f t="shared" si="7"/>
        <v>32</v>
      </c>
      <c r="L105" s="25" t="s">
        <v>15</v>
      </c>
      <c r="M105" s="25" t="s">
        <v>15</v>
      </c>
      <c r="N105" s="25" t="s">
        <v>15</v>
      </c>
      <c r="O105" s="4" t="str">
        <f>IFERROR(INDEX(DATOS_GENERALES!$F$11:$F$13,MATCH($P105,DATOS_GENERALES!$G$11:$G$13,0),1),"###")</f>
        <v>N</v>
      </c>
      <c r="P105" s="25" t="s">
        <v>40</v>
      </c>
      <c r="Q105" s="4">
        <f>IFERROR(INDEX(DATOS_GENERALES!$I$3:$I$7,MATCH($R105,DATOS_GENERALES!$J$3:$J$7,0),1),"###")</f>
        <v>1</v>
      </c>
      <c r="R105" s="25" t="s">
        <v>36</v>
      </c>
      <c r="S105" s="25" t="s">
        <v>15</v>
      </c>
      <c r="T105" s="25" t="s">
        <v>15</v>
      </c>
      <c r="U105" s="25" t="s">
        <v>15</v>
      </c>
      <c r="V105" s="24"/>
      <c r="W105" s="24" t="str">
        <f t="shared" si="8"/>
        <v>UEB.ROSARIO II   I-9  C.COLORADO       _</v>
      </c>
      <c r="X105" s="24" t="str">
        <f t="shared" si="9"/>
        <v>('0101104', '1', '1', 'TAPIA ARAUJO MARCO ANTONIO', 'TAPIA ARAUJO MARCO ANTONIO', 'UEB.ROSARIO II   I-9  C.COLORADO       _', '-', '-', '-', 'N', 'UEB.ROSARIO II   I-9  C.COLORADO       _', '1', '-', '-', '-', 'A'),</v>
      </c>
      <c r="Y105" s="24" t="str">
        <f t="shared" si="10"/>
        <v>('0101104', '1', '24711551', 'A'),</v>
      </c>
      <c r="Z105" s="24" t="str">
        <f t="shared" si="11"/>
        <v>('0101104', '2', '', 'A'),</v>
      </c>
    </row>
    <row r="106" spans="1:26" x14ac:dyDescent="0.25">
      <c r="A106" s="15" t="s">
        <v>706</v>
      </c>
      <c r="B106" s="28">
        <f t="shared" si="6"/>
        <v>1</v>
      </c>
      <c r="C106" s="27">
        <f xml:space="preserve"> IFERROR(INDEX(DATOS_GENERALES!$L$16:$L$20,MATCH($D106,DATOS_GENERALES!$M$16:$M$20,0),1),"###")</f>
        <v>1</v>
      </c>
      <c r="D106" s="25" t="s">
        <v>1641</v>
      </c>
      <c r="E106" s="27">
        <f xml:space="preserve"> IFERROR(INDEX(DATOS_GENERALES!$A$16:$A$25,MATCH($F106,DATOS_GENERALES!$B$16:$B$25,0),1),"###")</f>
        <v>1</v>
      </c>
      <c r="F106" s="25" t="s">
        <v>18</v>
      </c>
      <c r="G106" s="25" t="s">
        <v>1749</v>
      </c>
      <c r="H106" s="15" t="s">
        <v>966</v>
      </c>
      <c r="I106" s="15"/>
      <c r="J106" s="25" t="s">
        <v>2541</v>
      </c>
      <c r="K106" s="25">
        <f t="shared" si="7"/>
        <v>19</v>
      </c>
      <c r="L106" s="25" t="s">
        <v>15</v>
      </c>
      <c r="M106" s="25" t="s">
        <v>15</v>
      </c>
      <c r="N106" s="25" t="s">
        <v>15</v>
      </c>
      <c r="O106" s="4" t="str">
        <f>IFERROR(INDEX(DATOS_GENERALES!$F$11:$F$13,MATCH($P106,DATOS_GENERALES!$G$11:$G$13,0),1),"###")</f>
        <v>N</v>
      </c>
      <c r="P106" s="25" t="s">
        <v>40</v>
      </c>
      <c r="Q106" s="4">
        <f>IFERROR(INDEX(DATOS_GENERALES!$I$3:$I$7,MATCH($R106,DATOS_GENERALES!$J$3:$J$7,0),1),"###")</f>
        <v>1</v>
      </c>
      <c r="R106" s="25" t="s">
        <v>36</v>
      </c>
      <c r="S106" s="25" t="s">
        <v>15</v>
      </c>
      <c r="T106" s="25" t="s">
        <v>15</v>
      </c>
      <c r="U106" s="25" t="s">
        <v>15</v>
      </c>
      <c r="V106" s="24"/>
      <c r="W106" s="24" t="str">
        <f t="shared" si="8"/>
        <v>CALLE SOSA RUIZ 719                    _</v>
      </c>
      <c r="X106" s="24" t="str">
        <f t="shared" si="9"/>
        <v>('0101105', '1', '1', 'MOLERO PINO JAVIER', 'MOLERO PINO JAVIER', 'CALLE SOSA RUIZ 719                    _', '-', '-', '-', 'N', 'CALLE SOSA RUIZ 719                    _', '1', '-', '-', '-', 'A'),</v>
      </c>
      <c r="Y106" s="24" t="str">
        <f t="shared" si="10"/>
        <v>('0101105', '1', '25001800', 'A'),</v>
      </c>
      <c r="Z106" s="24" t="str">
        <f t="shared" si="11"/>
        <v>('0101105', '2', '', 'A'),</v>
      </c>
    </row>
    <row r="107" spans="1:26" x14ac:dyDescent="0.25">
      <c r="A107" s="15" t="s">
        <v>526</v>
      </c>
      <c r="B107" s="28">
        <f t="shared" si="6"/>
        <v>1</v>
      </c>
      <c r="C107" s="27">
        <f xml:space="preserve"> IFERROR(INDEX(DATOS_GENERALES!$L$16:$L$20,MATCH($D107,DATOS_GENERALES!$M$16:$M$20,0),1),"###")</f>
        <v>1</v>
      </c>
      <c r="D107" s="25" t="s">
        <v>1641</v>
      </c>
      <c r="E107" s="27">
        <f xml:space="preserve"> IFERROR(INDEX(DATOS_GENERALES!$A$16:$A$25,MATCH($F107,DATOS_GENERALES!$B$16:$B$25,0),1),"###")</f>
        <v>1</v>
      </c>
      <c r="F107" s="25" t="s">
        <v>18</v>
      </c>
      <c r="G107" s="25" t="s">
        <v>1750</v>
      </c>
      <c r="H107" s="15" t="s">
        <v>967</v>
      </c>
      <c r="I107" s="15"/>
      <c r="J107" s="25" t="s">
        <v>2542</v>
      </c>
      <c r="K107" s="25">
        <f t="shared" si="7"/>
        <v>25</v>
      </c>
      <c r="L107" s="25" t="s">
        <v>15</v>
      </c>
      <c r="M107" s="25" t="s">
        <v>15</v>
      </c>
      <c r="N107" s="25" t="s">
        <v>15</v>
      </c>
      <c r="O107" s="4" t="str">
        <f>IFERROR(INDEX(DATOS_GENERALES!$F$11:$F$13,MATCH($P107,DATOS_GENERALES!$G$11:$G$13,0),1),"###")</f>
        <v>N</v>
      </c>
      <c r="P107" s="25" t="s">
        <v>40</v>
      </c>
      <c r="Q107" s="4">
        <f>IFERROR(INDEX(DATOS_GENERALES!$I$3:$I$7,MATCH($R107,DATOS_GENERALES!$J$3:$J$7,0),1),"###")</f>
        <v>1</v>
      </c>
      <c r="R107" s="25" t="s">
        <v>36</v>
      </c>
      <c r="S107" s="25" t="s">
        <v>15</v>
      </c>
      <c r="T107" s="25" t="s">
        <v>15</v>
      </c>
      <c r="U107" s="25" t="s">
        <v>15</v>
      </c>
      <c r="V107" s="24"/>
      <c r="W107" s="24" t="str">
        <f t="shared" si="8"/>
        <v>VALLE BLANCO. PACHACUTEC.              _</v>
      </c>
      <c r="X107" s="24" t="str">
        <f t="shared" si="9"/>
        <v>('0101106', '1', '1', 'LOPEZ CERVANTES MODESTO RENE', 'LOPEZ CERVANTES MODESTO RENE', 'VALLE BLANCO. PACHACUTEC.              _', '-', '-', '-', 'N', 'VALLE BLANCO. PACHACUTEC.              _', '1', '-', '-', '-', 'A'),</v>
      </c>
      <c r="Y107" s="24" t="str">
        <f t="shared" si="10"/>
        <v>('0101106', '1', '25413618', 'A'),</v>
      </c>
      <c r="Z107" s="24" t="str">
        <f t="shared" si="11"/>
        <v>('0101106', '2', '', 'A'),</v>
      </c>
    </row>
    <row r="108" spans="1:26" x14ac:dyDescent="0.25">
      <c r="A108" s="15" t="s">
        <v>295</v>
      </c>
      <c r="B108" s="28">
        <f t="shared" si="6"/>
        <v>1</v>
      </c>
      <c r="C108" s="27">
        <f xml:space="preserve"> IFERROR(INDEX(DATOS_GENERALES!$L$16:$L$20,MATCH($D108,DATOS_GENERALES!$M$16:$M$20,0),1),"###")</f>
        <v>1</v>
      </c>
      <c r="D108" s="25" t="s">
        <v>1641</v>
      </c>
      <c r="E108" s="27">
        <f xml:space="preserve"> IFERROR(INDEX(DATOS_GENERALES!$A$16:$A$25,MATCH($F108,DATOS_GENERALES!$B$16:$B$25,0),1),"###")</f>
        <v>1</v>
      </c>
      <c r="F108" s="25" t="s">
        <v>18</v>
      </c>
      <c r="G108" s="25" t="s">
        <v>1751</v>
      </c>
      <c r="H108" s="15" t="s">
        <v>968</v>
      </c>
      <c r="I108" s="15"/>
      <c r="J108" s="25" t="s">
        <v>2543</v>
      </c>
      <c r="K108" s="25">
        <f t="shared" si="7"/>
        <v>32</v>
      </c>
      <c r="L108" s="25" t="s">
        <v>15</v>
      </c>
      <c r="M108" s="25" t="s">
        <v>15</v>
      </c>
      <c r="N108" s="25" t="s">
        <v>15</v>
      </c>
      <c r="O108" s="4" t="str">
        <f>IFERROR(INDEX(DATOS_GENERALES!$F$11:$F$13,MATCH($P108,DATOS_GENERALES!$G$11:$G$13,0),1),"###")</f>
        <v>N</v>
      </c>
      <c r="P108" s="25" t="s">
        <v>40</v>
      </c>
      <c r="Q108" s="4">
        <f>IFERROR(INDEX(DATOS_GENERALES!$I$3:$I$7,MATCH($R108,DATOS_GENERALES!$J$3:$J$7,0),1),"###")</f>
        <v>1</v>
      </c>
      <c r="R108" s="25" t="s">
        <v>36</v>
      </c>
      <c r="S108" s="25" t="s">
        <v>15</v>
      </c>
      <c r="T108" s="25" t="s">
        <v>15</v>
      </c>
      <c r="U108" s="25" t="s">
        <v>15</v>
      </c>
      <c r="V108" s="24"/>
      <c r="W108" s="24" t="str">
        <f t="shared" si="8"/>
        <v>CASA LAGO SAN JOSE QUINTA 3 A-23       _</v>
      </c>
      <c r="X108" s="24" t="str">
        <f t="shared" si="9"/>
        <v>('0101107', '1', '1', 'BRUZ SILVA LUIS ERNESTO', 'BRUZ SILVA LUIS ERNESTO', 'CASA LAGO SAN JOSE QUINTA 3 A-23       _', '-', '-', '-', 'N', 'CASA LAGO SAN JOSE QUINTA 3 A-23       _', '1', '-', '-', '-', 'A'),</v>
      </c>
      <c r="Y108" s="24" t="str">
        <f t="shared" si="10"/>
        <v>('0101107', '1', '29200679', 'A'),</v>
      </c>
      <c r="Z108" s="24" t="str">
        <f t="shared" si="11"/>
        <v>('0101107', '2', '', 'A'),</v>
      </c>
    </row>
    <row r="109" spans="1:26" x14ac:dyDescent="0.25">
      <c r="A109" s="15" t="s">
        <v>371</v>
      </c>
      <c r="B109" s="28">
        <f t="shared" si="6"/>
        <v>1</v>
      </c>
      <c r="C109" s="27">
        <f xml:space="preserve"> IFERROR(INDEX(DATOS_GENERALES!$L$16:$L$20,MATCH($D109,DATOS_GENERALES!$M$16:$M$20,0),1),"###")</f>
        <v>1</v>
      </c>
      <c r="D109" s="25" t="s">
        <v>1641</v>
      </c>
      <c r="E109" s="27">
        <f xml:space="preserve"> IFERROR(INDEX(DATOS_GENERALES!$A$16:$A$25,MATCH($F109,DATOS_GENERALES!$B$16:$B$25,0),1),"###")</f>
        <v>1</v>
      </c>
      <c r="F109" s="25" t="s">
        <v>18</v>
      </c>
      <c r="G109" s="25" t="s">
        <v>1752</v>
      </c>
      <c r="H109" s="15" t="s">
        <v>969</v>
      </c>
      <c r="I109" s="15"/>
      <c r="J109" s="25" t="s">
        <v>2544</v>
      </c>
      <c r="K109" s="25">
        <f t="shared" si="7"/>
        <v>30</v>
      </c>
      <c r="L109" s="25" t="s">
        <v>15</v>
      </c>
      <c r="M109" s="25" t="s">
        <v>15</v>
      </c>
      <c r="N109" s="25" t="s">
        <v>15</v>
      </c>
      <c r="O109" s="4" t="str">
        <f>IFERROR(INDEX(DATOS_GENERALES!$F$11:$F$13,MATCH($P109,DATOS_GENERALES!$G$11:$G$13,0),1),"###")</f>
        <v>N</v>
      </c>
      <c r="P109" s="25" t="s">
        <v>40</v>
      </c>
      <c r="Q109" s="4">
        <f>IFERROR(INDEX(DATOS_GENERALES!$I$3:$I$7,MATCH($R109,DATOS_GENERALES!$J$3:$J$7,0),1),"###")</f>
        <v>1</v>
      </c>
      <c r="R109" s="25" t="s">
        <v>36</v>
      </c>
      <c r="S109" s="25" t="s">
        <v>15</v>
      </c>
      <c r="T109" s="25" t="s">
        <v>15</v>
      </c>
      <c r="U109" s="25" t="s">
        <v>15</v>
      </c>
      <c r="V109" s="24"/>
      <c r="W109" s="24" t="str">
        <f t="shared" si="8"/>
        <v>CALLE GONZALES VIJIL 111 UMACO         _</v>
      </c>
      <c r="X109" s="24" t="str">
        <f t="shared" si="9"/>
        <v>('0101108', '1', '1', 'RODRIGUEZ NIETO FELIX FREDY', 'RODRIGUEZ NIETO FELIX FREDY', 'CALLE GONZALES VIJIL 111 UMACO         _', '-', '-', '-', 'N', 'CALLE GONZALES VIJIL 111 UMACO         _', '1', '-', '-', '-', 'A'),</v>
      </c>
      <c r="Y109" s="24" t="str">
        <f t="shared" si="10"/>
        <v>('0101108', '1', '29202824', 'A'),</v>
      </c>
      <c r="Z109" s="24" t="str">
        <f t="shared" si="11"/>
        <v>('0101108', '2', '', 'A'),</v>
      </c>
    </row>
    <row r="110" spans="1:26" x14ac:dyDescent="0.25">
      <c r="A110" s="15" t="s">
        <v>707</v>
      </c>
      <c r="B110" s="28">
        <f t="shared" si="6"/>
        <v>1</v>
      </c>
      <c r="C110" s="27">
        <f xml:space="preserve"> IFERROR(INDEX(DATOS_GENERALES!$L$16:$L$20,MATCH($D110,DATOS_GENERALES!$M$16:$M$20,0),1),"###")</f>
        <v>1</v>
      </c>
      <c r="D110" s="25" t="s">
        <v>1641</v>
      </c>
      <c r="E110" s="27">
        <f xml:space="preserve"> IFERROR(INDEX(DATOS_GENERALES!$A$16:$A$25,MATCH($F110,DATOS_GENERALES!$B$16:$B$25,0),1),"###")</f>
        <v>1</v>
      </c>
      <c r="F110" s="25" t="s">
        <v>18</v>
      </c>
      <c r="G110" s="25" t="s">
        <v>1753</v>
      </c>
      <c r="H110" s="15" t="s">
        <v>969</v>
      </c>
      <c r="I110" s="15"/>
      <c r="J110" s="25" t="s">
        <v>2545</v>
      </c>
      <c r="K110" s="25">
        <f t="shared" si="7"/>
        <v>19</v>
      </c>
      <c r="L110" s="25" t="s">
        <v>15</v>
      </c>
      <c r="M110" s="25" t="s">
        <v>15</v>
      </c>
      <c r="N110" s="25" t="s">
        <v>15</v>
      </c>
      <c r="O110" s="4" t="str">
        <f>IFERROR(INDEX(DATOS_GENERALES!$F$11:$F$13,MATCH($P110,DATOS_GENERALES!$G$11:$G$13,0),1),"###")</f>
        <v>N</v>
      </c>
      <c r="P110" s="25" t="s">
        <v>40</v>
      </c>
      <c r="Q110" s="4">
        <f>IFERROR(INDEX(DATOS_GENERALES!$I$3:$I$7,MATCH($R110,DATOS_GENERALES!$J$3:$J$7,0),1),"###")</f>
        <v>1</v>
      </c>
      <c r="R110" s="25" t="s">
        <v>36</v>
      </c>
      <c r="S110" s="25" t="s">
        <v>15</v>
      </c>
      <c r="T110" s="25" t="s">
        <v>15</v>
      </c>
      <c r="U110" s="25" t="s">
        <v>15</v>
      </c>
      <c r="V110" s="24"/>
      <c r="W110" s="24" t="str">
        <f t="shared" si="8"/>
        <v>GONZALES VIGIL  111                    _</v>
      </c>
      <c r="X110" s="24" t="str">
        <f t="shared" si="9"/>
        <v>('0101109', '1', '1', 'RODRIGUEZ FREDY', 'RODRIGUEZ FREDY', 'GONZALES VIGIL  111                    _', '-', '-', '-', 'N', 'GONZALES VIGIL  111                    _', '1', '-', '-', '-', 'A'),</v>
      </c>
      <c r="Y110" s="24" t="str">
        <f t="shared" si="10"/>
        <v>('0101109', '1', '29202824', 'A'),</v>
      </c>
      <c r="Z110" s="24" t="str">
        <f t="shared" si="11"/>
        <v>('0101109', '2', '', 'A'),</v>
      </c>
    </row>
    <row r="111" spans="1:26" x14ac:dyDescent="0.25">
      <c r="A111" s="15" t="s">
        <v>223</v>
      </c>
      <c r="B111" s="28">
        <f t="shared" si="6"/>
        <v>1</v>
      </c>
      <c r="C111" s="27">
        <f xml:space="preserve"> IFERROR(INDEX(DATOS_GENERALES!$L$16:$L$20,MATCH($D111,DATOS_GENERALES!$M$16:$M$20,0),1),"###")</f>
        <v>1</v>
      </c>
      <c r="D111" s="25" t="s">
        <v>1641</v>
      </c>
      <c r="E111" s="27">
        <f xml:space="preserve"> IFERROR(INDEX(DATOS_GENERALES!$A$16:$A$25,MATCH($F111,DATOS_GENERALES!$B$16:$B$25,0),1),"###")</f>
        <v>1</v>
      </c>
      <c r="F111" s="25" t="s">
        <v>18</v>
      </c>
      <c r="G111" s="25" t="s">
        <v>1754</v>
      </c>
      <c r="H111" s="15" t="s">
        <v>970</v>
      </c>
      <c r="I111" s="15"/>
      <c r="J111" s="25" t="s">
        <v>2546</v>
      </c>
      <c r="K111" s="25">
        <f t="shared" si="7"/>
        <v>35</v>
      </c>
      <c r="L111" s="25" t="s">
        <v>15</v>
      </c>
      <c r="M111" s="25" t="s">
        <v>15</v>
      </c>
      <c r="N111" s="25" t="s">
        <v>15</v>
      </c>
      <c r="O111" s="4" t="str">
        <f>IFERROR(INDEX(DATOS_GENERALES!$F$11:$F$13,MATCH($P111,DATOS_GENERALES!$G$11:$G$13,0),1),"###")</f>
        <v>N</v>
      </c>
      <c r="P111" s="25" t="s">
        <v>40</v>
      </c>
      <c r="Q111" s="4">
        <f>IFERROR(INDEX(DATOS_GENERALES!$I$3:$I$7,MATCH($R111,DATOS_GENERALES!$J$3:$J$7,0),1),"###")</f>
        <v>1</v>
      </c>
      <c r="R111" s="25" t="s">
        <v>36</v>
      </c>
      <c r="S111" s="25" t="s">
        <v>15</v>
      </c>
      <c r="T111" s="25" t="s">
        <v>15</v>
      </c>
      <c r="U111" s="25" t="s">
        <v>15</v>
      </c>
      <c r="V111" s="24"/>
      <c r="W111" s="24" t="str">
        <f t="shared" si="8"/>
        <v>PROLONGACION LOS ARCES 524 DPTO 101    _</v>
      </c>
      <c r="X111" s="24" t="str">
        <f t="shared" si="9"/>
        <v>('0101110', '1', '1', 'DE TORRES MAYLINCH JOSE LUIS', 'DE TORRES MAYLINCH JOSE LUIS', 'PROLONGACION LOS ARCES 524 DPTO 101    _', '-', '-', '-', 'N', 'PROLONGACION LOS ARCES 524 DPTO 101    _', '1', '-', '-', '-', 'A'),</v>
      </c>
      <c r="Y111" s="24" t="str">
        <f t="shared" si="10"/>
        <v>('0101110', '1', '29202997', 'A'),</v>
      </c>
      <c r="Z111" s="24" t="str">
        <f t="shared" si="11"/>
        <v>('0101110', '2', '', 'A'),</v>
      </c>
    </row>
    <row r="112" spans="1:26" x14ac:dyDescent="0.25">
      <c r="A112" s="15" t="s">
        <v>779</v>
      </c>
      <c r="B112" s="28">
        <f t="shared" si="6"/>
        <v>1</v>
      </c>
      <c r="C112" s="27">
        <f xml:space="preserve"> IFERROR(INDEX(DATOS_GENERALES!$L$16:$L$20,MATCH($D112,DATOS_GENERALES!$M$16:$M$20,0),1),"###")</f>
        <v>1</v>
      </c>
      <c r="D112" s="25" t="s">
        <v>1641</v>
      </c>
      <c r="E112" s="27">
        <f xml:space="preserve"> IFERROR(INDEX(DATOS_GENERALES!$A$16:$A$25,MATCH($F112,DATOS_GENERALES!$B$16:$B$25,0),1),"###")</f>
        <v>1</v>
      </c>
      <c r="F112" s="25" t="s">
        <v>18</v>
      </c>
      <c r="G112" s="25" t="s">
        <v>1755</v>
      </c>
      <c r="H112" s="15" t="s">
        <v>971</v>
      </c>
      <c r="I112" s="15"/>
      <c r="J112" s="25" t="s">
        <v>2547</v>
      </c>
      <c r="K112" s="25">
        <f t="shared" si="7"/>
        <v>16</v>
      </c>
      <c r="L112" s="25" t="s">
        <v>15</v>
      </c>
      <c r="M112" s="25" t="s">
        <v>15</v>
      </c>
      <c r="N112" s="25" t="s">
        <v>15</v>
      </c>
      <c r="O112" s="4" t="str">
        <f>IFERROR(INDEX(DATOS_GENERALES!$F$11:$F$13,MATCH($P112,DATOS_GENERALES!$G$11:$G$13,0),1),"###")</f>
        <v>N</v>
      </c>
      <c r="P112" s="25" t="s">
        <v>40</v>
      </c>
      <c r="Q112" s="4">
        <f>IFERROR(INDEX(DATOS_GENERALES!$I$3:$I$7,MATCH($R112,DATOS_GENERALES!$J$3:$J$7,0),1),"###")</f>
        <v>1</v>
      </c>
      <c r="R112" s="25" t="s">
        <v>36</v>
      </c>
      <c r="S112" s="25" t="s">
        <v>15</v>
      </c>
      <c r="T112" s="25" t="s">
        <v>15</v>
      </c>
      <c r="U112" s="25" t="s">
        <v>15</v>
      </c>
      <c r="V112" s="24"/>
      <c r="W112" s="24" t="str">
        <f t="shared" si="8"/>
        <v>CALLE CHULLO 650                       _</v>
      </c>
      <c r="X112" s="24" t="str">
        <f t="shared" si="9"/>
        <v>('0101111', '1', '1', 'OJEDA LAZO LUIS EDGAR', 'OJEDA LAZO LUIS EDGAR', 'CALLE CHULLO 650                       _', '-', '-', '-', 'N', 'CALLE CHULLO 650                       _', '1', '-', '-', '-', 'A'),</v>
      </c>
      <c r="Y112" s="24" t="str">
        <f t="shared" si="10"/>
        <v>('0101111', '1', '29204057', 'A'),</v>
      </c>
      <c r="Z112" s="24" t="str">
        <f t="shared" si="11"/>
        <v>('0101111', '2', '', 'A'),</v>
      </c>
    </row>
    <row r="113" spans="1:26" x14ac:dyDescent="0.25">
      <c r="A113" s="15" t="s">
        <v>296</v>
      </c>
      <c r="B113" s="28">
        <f t="shared" si="6"/>
        <v>1</v>
      </c>
      <c r="C113" s="27">
        <f xml:space="preserve"> IFERROR(INDEX(DATOS_GENERALES!$L$16:$L$20,MATCH($D113,DATOS_GENERALES!$M$16:$M$20,0),1),"###")</f>
        <v>1</v>
      </c>
      <c r="D113" s="25" t="s">
        <v>1641</v>
      </c>
      <c r="E113" s="27">
        <f xml:space="preserve"> IFERROR(INDEX(DATOS_GENERALES!$A$16:$A$25,MATCH($F113,DATOS_GENERALES!$B$16:$B$25,0),1),"###")</f>
        <v>1</v>
      </c>
      <c r="F113" s="25" t="s">
        <v>18</v>
      </c>
      <c r="G113" s="25" t="s">
        <v>1756</v>
      </c>
      <c r="H113" s="15" t="s">
        <v>972</v>
      </c>
      <c r="I113" s="15"/>
      <c r="J113" s="25" t="s">
        <v>2548</v>
      </c>
      <c r="K113" s="25">
        <f t="shared" si="7"/>
        <v>32</v>
      </c>
      <c r="L113" s="25" t="s">
        <v>15</v>
      </c>
      <c r="M113" s="25" t="s">
        <v>15</v>
      </c>
      <c r="N113" s="25" t="s">
        <v>15</v>
      </c>
      <c r="O113" s="4" t="str">
        <f>IFERROR(INDEX(DATOS_GENERALES!$F$11:$F$13,MATCH($P113,DATOS_GENERALES!$G$11:$G$13,0),1),"###")</f>
        <v>N</v>
      </c>
      <c r="P113" s="25" t="s">
        <v>40</v>
      </c>
      <c r="Q113" s="4">
        <f>IFERROR(INDEX(DATOS_GENERALES!$I$3:$I$7,MATCH($R113,DATOS_GENERALES!$J$3:$J$7,0),1),"###")</f>
        <v>1</v>
      </c>
      <c r="R113" s="25" t="s">
        <v>36</v>
      </c>
      <c r="S113" s="25" t="s">
        <v>15</v>
      </c>
      <c r="T113" s="25" t="s">
        <v>15</v>
      </c>
      <c r="U113" s="25" t="s">
        <v>15</v>
      </c>
      <c r="V113" s="24"/>
      <c r="W113" s="24" t="str">
        <f t="shared" si="8"/>
        <v>URB. J.P.V Y GUZMAN D-1 IV ETAPA       _</v>
      </c>
      <c r="X113" s="24" t="str">
        <f t="shared" si="9"/>
        <v>('0101112', '1', '1', 'MOROCCO VALERIANO JULIO MARTIN', 'MOROCCO VALERIANO JULIO MARTIN', 'URB. J.P.V Y GUZMAN D-1 IV ETAPA       _', '-', '-', '-', 'N', 'URB. J.P.V Y GUZMAN D-1 IV ETAPA       _', '1', '-', '-', '-', 'A'),</v>
      </c>
      <c r="Y113" s="24" t="str">
        <f t="shared" si="10"/>
        <v>('0101112', '1', '29206665', 'A'),</v>
      </c>
      <c r="Z113" s="24" t="str">
        <f t="shared" si="11"/>
        <v>('0101112', '2', '', 'A'),</v>
      </c>
    </row>
    <row r="114" spans="1:26" x14ac:dyDescent="0.25">
      <c r="A114" s="15" t="s">
        <v>224</v>
      </c>
      <c r="B114" s="28">
        <f t="shared" si="6"/>
        <v>1</v>
      </c>
      <c r="C114" s="27">
        <f xml:space="preserve"> IFERROR(INDEX(DATOS_GENERALES!$L$16:$L$20,MATCH($D114,DATOS_GENERALES!$M$16:$M$20,0),1),"###")</f>
        <v>1</v>
      </c>
      <c r="D114" s="25" t="s">
        <v>1641</v>
      </c>
      <c r="E114" s="27">
        <f xml:space="preserve"> IFERROR(INDEX(DATOS_GENERALES!$A$16:$A$25,MATCH($F114,DATOS_GENERALES!$B$16:$B$25,0),1),"###")</f>
        <v>1</v>
      </c>
      <c r="F114" s="25" t="s">
        <v>18</v>
      </c>
      <c r="G114" s="25" t="s">
        <v>1757</v>
      </c>
      <c r="H114" s="15" t="s">
        <v>973</v>
      </c>
      <c r="I114" s="15"/>
      <c r="J114" s="25" t="s">
        <v>2549</v>
      </c>
      <c r="K114" s="25">
        <f t="shared" si="7"/>
        <v>35</v>
      </c>
      <c r="L114" s="25" t="s">
        <v>15</v>
      </c>
      <c r="M114" s="25" t="s">
        <v>15</v>
      </c>
      <c r="N114" s="25" t="s">
        <v>15</v>
      </c>
      <c r="O114" s="4" t="str">
        <f>IFERROR(INDEX(DATOS_GENERALES!$F$11:$F$13,MATCH($P114,DATOS_GENERALES!$G$11:$G$13,0),1),"###")</f>
        <v>N</v>
      </c>
      <c r="P114" s="25" t="s">
        <v>40</v>
      </c>
      <c r="Q114" s="4">
        <f>IFERROR(INDEX(DATOS_GENERALES!$I$3:$I$7,MATCH($R114,DATOS_GENERALES!$J$3:$J$7,0),1),"###")</f>
        <v>1</v>
      </c>
      <c r="R114" s="25" t="s">
        <v>36</v>
      </c>
      <c r="S114" s="25" t="s">
        <v>15</v>
      </c>
      <c r="T114" s="25" t="s">
        <v>15</v>
      </c>
      <c r="U114" s="25" t="s">
        <v>15</v>
      </c>
      <c r="V114" s="24"/>
      <c r="W114" s="24" t="str">
        <f t="shared" si="8"/>
        <v>PASAJE SANTA ROSA 301 IV CENTENARIO    _</v>
      </c>
      <c r="X114" s="24" t="str">
        <f t="shared" si="9"/>
        <v>('0101113', '1', '1', 'ZUZUNAGA TORRES HUGO', 'ZUZUNAGA TORRES HUGO', 'PASAJE SANTA ROSA 301 IV CENTENARIO    _', '-', '-', '-', 'N', 'PASAJE SANTA ROSA 301 IV CENTENARIO    _', '1', '-', '-', '-', 'A'),</v>
      </c>
      <c r="Y114" s="24" t="str">
        <f t="shared" si="10"/>
        <v>('0101113', '1', '29207195', 'A'),</v>
      </c>
      <c r="Z114" s="24" t="str">
        <f t="shared" si="11"/>
        <v>('0101113', '2', '', 'A'),</v>
      </c>
    </row>
    <row r="115" spans="1:26" x14ac:dyDescent="0.25">
      <c r="A115" s="15" t="s">
        <v>498</v>
      </c>
      <c r="B115" s="28">
        <f t="shared" si="6"/>
        <v>1</v>
      </c>
      <c r="C115" s="27">
        <f xml:space="preserve"> IFERROR(INDEX(DATOS_GENERALES!$L$16:$L$20,MATCH($D115,DATOS_GENERALES!$M$16:$M$20,0),1),"###")</f>
        <v>1</v>
      </c>
      <c r="D115" s="25" t="s">
        <v>1641</v>
      </c>
      <c r="E115" s="27">
        <f xml:space="preserve"> IFERROR(INDEX(DATOS_GENERALES!$A$16:$A$25,MATCH($F115,DATOS_GENERALES!$B$16:$B$25,0),1),"###")</f>
        <v>1</v>
      </c>
      <c r="F115" s="25" t="s">
        <v>18</v>
      </c>
      <c r="G115" s="25" t="s">
        <v>1758</v>
      </c>
      <c r="H115" s="15" t="s">
        <v>974</v>
      </c>
      <c r="I115" s="15"/>
      <c r="J115" s="25" t="s">
        <v>2550</v>
      </c>
      <c r="K115" s="25">
        <f t="shared" si="7"/>
        <v>26</v>
      </c>
      <c r="L115" s="25" t="s">
        <v>15</v>
      </c>
      <c r="M115" s="25" t="s">
        <v>15</v>
      </c>
      <c r="N115" s="25" t="s">
        <v>15</v>
      </c>
      <c r="O115" s="4" t="str">
        <f>IFERROR(INDEX(DATOS_GENERALES!$F$11:$F$13,MATCH($P115,DATOS_GENERALES!$G$11:$G$13,0),1),"###")</f>
        <v>N</v>
      </c>
      <c r="P115" s="25" t="s">
        <v>40</v>
      </c>
      <c r="Q115" s="4">
        <f>IFERROR(INDEX(DATOS_GENERALES!$I$3:$I$7,MATCH($R115,DATOS_GENERALES!$J$3:$J$7,0),1),"###")</f>
        <v>1</v>
      </c>
      <c r="R115" s="25" t="s">
        <v>36</v>
      </c>
      <c r="S115" s="25" t="s">
        <v>15</v>
      </c>
      <c r="T115" s="25" t="s">
        <v>15</v>
      </c>
      <c r="U115" s="25" t="s">
        <v>15</v>
      </c>
      <c r="V115" s="24"/>
      <c r="W115" s="24" t="str">
        <f t="shared" si="8"/>
        <v>P. OLAVIDE N§ 221 PABLO VI             _</v>
      </c>
      <c r="X115" s="24" t="str">
        <f t="shared" si="9"/>
        <v>('0101114', '1', '1', 'BEGAZO GARCIA RAUL', 'BEGAZO GARCIA RAUL', 'P. OLAVIDE N§ 221 PABLO VI             _', '-', '-', '-', 'N', 'P. OLAVIDE N§ 221 PABLO VI             _', '1', '-', '-', '-', 'A'),</v>
      </c>
      <c r="Y115" s="24" t="str">
        <f t="shared" si="10"/>
        <v>('0101114', '1', '29207252', 'A'),</v>
      </c>
      <c r="Z115" s="24" t="str">
        <f t="shared" si="11"/>
        <v>('0101114', '2', '', 'A'),</v>
      </c>
    </row>
    <row r="116" spans="1:26" x14ac:dyDescent="0.25">
      <c r="A116" s="15" t="s">
        <v>267</v>
      </c>
      <c r="B116" s="28">
        <f t="shared" si="6"/>
        <v>1</v>
      </c>
      <c r="C116" s="27">
        <f xml:space="preserve"> IFERROR(INDEX(DATOS_GENERALES!$L$16:$L$20,MATCH($D116,DATOS_GENERALES!$M$16:$M$20,0),1),"###")</f>
        <v>1</v>
      </c>
      <c r="D116" s="25" t="s">
        <v>1641</v>
      </c>
      <c r="E116" s="27">
        <f xml:space="preserve"> IFERROR(INDEX(DATOS_GENERALES!$A$16:$A$25,MATCH($F116,DATOS_GENERALES!$B$16:$B$25,0),1),"###")</f>
        <v>1</v>
      </c>
      <c r="F116" s="25" t="s">
        <v>18</v>
      </c>
      <c r="G116" s="25" t="s">
        <v>1759</v>
      </c>
      <c r="H116" s="15" t="s">
        <v>975</v>
      </c>
      <c r="I116" s="15"/>
      <c r="J116" s="25" t="s">
        <v>2551</v>
      </c>
      <c r="K116" s="25">
        <f t="shared" si="7"/>
        <v>33</v>
      </c>
      <c r="L116" s="25" t="s">
        <v>15</v>
      </c>
      <c r="M116" s="25" t="s">
        <v>15</v>
      </c>
      <c r="N116" s="25" t="s">
        <v>15</v>
      </c>
      <c r="O116" s="4" t="str">
        <f>IFERROR(INDEX(DATOS_GENERALES!$F$11:$F$13,MATCH($P116,DATOS_GENERALES!$G$11:$G$13,0),1),"###")</f>
        <v>N</v>
      </c>
      <c r="P116" s="25" t="s">
        <v>40</v>
      </c>
      <c r="Q116" s="4">
        <f>IFERROR(INDEX(DATOS_GENERALES!$I$3:$I$7,MATCH($R116,DATOS_GENERALES!$J$3:$J$7,0),1),"###")</f>
        <v>1</v>
      </c>
      <c r="R116" s="25" t="s">
        <v>36</v>
      </c>
      <c r="S116" s="25" t="s">
        <v>15</v>
      </c>
      <c r="T116" s="25" t="s">
        <v>15</v>
      </c>
      <c r="U116" s="25" t="s">
        <v>15</v>
      </c>
      <c r="V116" s="24"/>
      <c r="W116" s="24" t="str">
        <f t="shared" si="8"/>
        <v>LA PLANICIE DE CHALLAPAMPA NRO 21      _</v>
      </c>
      <c r="X116" s="24" t="str">
        <f t="shared" si="9"/>
        <v>('0101115', '1', '1', 'CERVANTES CASTILLO RAFAEL ANDRES', 'CERVANTES CASTILLO RAFAEL ANDRES', 'LA PLANICIE DE CHALLAPAMPA NRO 21      _', '-', '-', '-', 'N', 'LA PLANICIE DE CHALLAPAMPA NRO 21      _', '1', '-', '-', '-', 'A'),</v>
      </c>
      <c r="Y116" s="24" t="str">
        <f t="shared" si="10"/>
        <v>('0101115', '1', '29207936', 'A'),</v>
      </c>
      <c r="Z116" s="24" t="str">
        <f t="shared" si="11"/>
        <v>('0101115', '2', '', 'A'),</v>
      </c>
    </row>
    <row r="117" spans="1:26" x14ac:dyDescent="0.25">
      <c r="A117" s="15" t="s">
        <v>592</v>
      </c>
      <c r="B117" s="28">
        <f t="shared" si="6"/>
        <v>1</v>
      </c>
      <c r="C117" s="27">
        <f xml:space="preserve"> IFERROR(INDEX(DATOS_GENERALES!$L$16:$L$20,MATCH($D117,DATOS_GENERALES!$M$16:$M$20,0),1),"###")</f>
        <v>1</v>
      </c>
      <c r="D117" s="25" t="s">
        <v>1641</v>
      </c>
      <c r="E117" s="27">
        <f xml:space="preserve"> IFERROR(INDEX(DATOS_GENERALES!$A$16:$A$25,MATCH($F117,DATOS_GENERALES!$B$16:$B$25,0),1),"###")</f>
        <v>1</v>
      </c>
      <c r="F117" s="25" t="s">
        <v>18</v>
      </c>
      <c r="G117" s="25" t="s">
        <v>1760</v>
      </c>
      <c r="H117" s="15" t="s">
        <v>976</v>
      </c>
      <c r="I117" s="15"/>
      <c r="J117" s="25" t="s">
        <v>2552</v>
      </c>
      <c r="K117" s="25">
        <f t="shared" si="7"/>
        <v>23</v>
      </c>
      <c r="L117" s="25" t="s">
        <v>15</v>
      </c>
      <c r="M117" s="25" t="s">
        <v>15</v>
      </c>
      <c r="N117" s="25" t="s">
        <v>15</v>
      </c>
      <c r="O117" s="4" t="str">
        <f>IFERROR(INDEX(DATOS_GENERALES!$F$11:$F$13,MATCH($P117,DATOS_GENERALES!$G$11:$G$13,0),1),"###")</f>
        <v>N</v>
      </c>
      <c r="P117" s="25" t="s">
        <v>40</v>
      </c>
      <c r="Q117" s="4">
        <f>IFERROR(INDEX(DATOS_GENERALES!$I$3:$I$7,MATCH($R117,DATOS_GENERALES!$J$3:$J$7,0),1),"###")</f>
        <v>1</v>
      </c>
      <c r="R117" s="25" t="s">
        <v>36</v>
      </c>
      <c r="S117" s="25" t="s">
        <v>15</v>
      </c>
      <c r="T117" s="25" t="s">
        <v>15</v>
      </c>
      <c r="U117" s="25" t="s">
        <v>15</v>
      </c>
      <c r="V117" s="24"/>
      <c r="W117" s="24" t="str">
        <f t="shared" si="8"/>
        <v>COOP. DE INGENIEROS K-4                _</v>
      </c>
      <c r="X117" s="24" t="str">
        <f t="shared" si="9"/>
        <v>('0101116', '1', '1', 'CARPIO ZAVALA CESAR', 'CARPIO ZAVALA CESAR', 'COOP. DE INGENIEROS K-4                _', '-', '-', '-', 'N', 'COOP. DE INGENIEROS K-4                _', '1', '-', '-', '-', 'A'),</v>
      </c>
      <c r="Y117" s="24" t="str">
        <f t="shared" si="10"/>
        <v>('0101116', '1', '29209052', 'A'),</v>
      </c>
      <c r="Z117" s="24" t="str">
        <f t="shared" si="11"/>
        <v>('0101116', '2', '', 'A'),</v>
      </c>
    </row>
    <row r="118" spans="1:26" x14ac:dyDescent="0.25">
      <c r="A118" s="15" t="s">
        <v>625</v>
      </c>
      <c r="B118" s="28">
        <f t="shared" si="6"/>
        <v>1</v>
      </c>
      <c r="C118" s="27">
        <f xml:space="preserve"> IFERROR(INDEX(DATOS_GENERALES!$L$16:$L$20,MATCH($D118,DATOS_GENERALES!$M$16:$M$20,0),1),"###")</f>
        <v>1</v>
      </c>
      <c r="D118" s="25" t="s">
        <v>1641</v>
      </c>
      <c r="E118" s="27">
        <f xml:space="preserve"> IFERROR(INDEX(DATOS_GENERALES!$A$16:$A$25,MATCH($F118,DATOS_GENERALES!$B$16:$B$25,0),1),"###")</f>
        <v>1</v>
      </c>
      <c r="F118" s="25" t="s">
        <v>18</v>
      </c>
      <c r="G118" s="25" t="s">
        <v>1761</v>
      </c>
      <c r="H118" s="15" t="s">
        <v>977</v>
      </c>
      <c r="I118" s="15"/>
      <c r="J118" s="25" t="s">
        <v>2553</v>
      </c>
      <c r="K118" s="25">
        <f t="shared" si="7"/>
        <v>22</v>
      </c>
      <c r="L118" s="25" t="s">
        <v>15</v>
      </c>
      <c r="M118" s="25" t="s">
        <v>15</v>
      </c>
      <c r="N118" s="25" t="s">
        <v>15</v>
      </c>
      <c r="O118" s="4" t="str">
        <f>IFERROR(INDEX(DATOS_GENERALES!$F$11:$F$13,MATCH($P118,DATOS_GENERALES!$G$11:$G$13,0),1),"###")</f>
        <v>N</v>
      </c>
      <c r="P118" s="25" t="s">
        <v>40</v>
      </c>
      <c r="Q118" s="4">
        <f>IFERROR(INDEX(DATOS_GENERALES!$I$3:$I$7,MATCH($R118,DATOS_GENERALES!$J$3:$J$7,0),1),"###")</f>
        <v>1</v>
      </c>
      <c r="R118" s="25" t="s">
        <v>36</v>
      </c>
      <c r="S118" s="25" t="s">
        <v>15</v>
      </c>
      <c r="T118" s="25" t="s">
        <v>15</v>
      </c>
      <c r="U118" s="25" t="s">
        <v>15</v>
      </c>
      <c r="V118" s="24"/>
      <c r="W118" s="24" t="str">
        <f t="shared" si="8"/>
        <v>URB. TAHUAYCANI F-20 B                 _</v>
      </c>
      <c r="X118" s="24" t="str">
        <f t="shared" si="9"/>
        <v>('0101117', '1', '1', 'MORALES LIX CESAR EDGARDO', 'MORALES LIX CESAR EDGARDO', 'URB. TAHUAYCANI F-20 B                 _', '-', '-', '-', 'N', 'URB. TAHUAYCANI F-20 B                 _', '1', '-', '-', '-', 'A'),</v>
      </c>
      <c r="Y118" s="24" t="str">
        <f t="shared" si="10"/>
        <v>('0101117', '1', '29209136', 'A'),</v>
      </c>
      <c r="Z118" s="24" t="str">
        <f t="shared" si="11"/>
        <v>('0101117', '2', '', 'A'),</v>
      </c>
    </row>
    <row r="119" spans="1:26" x14ac:dyDescent="0.25">
      <c r="A119" s="15" t="s">
        <v>732</v>
      </c>
      <c r="B119" s="28">
        <f t="shared" si="6"/>
        <v>1</v>
      </c>
      <c r="C119" s="27">
        <f xml:space="preserve"> IFERROR(INDEX(DATOS_GENERALES!$L$16:$L$20,MATCH($D119,DATOS_GENERALES!$M$16:$M$20,0),1),"###")</f>
        <v>1</v>
      </c>
      <c r="D119" s="25" t="s">
        <v>1641</v>
      </c>
      <c r="E119" s="27">
        <f xml:space="preserve"> IFERROR(INDEX(DATOS_GENERALES!$A$16:$A$25,MATCH($F119,DATOS_GENERALES!$B$16:$B$25,0),1),"###")</f>
        <v>1</v>
      </c>
      <c r="F119" s="25" t="s">
        <v>18</v>
      </c>
      <c r="G119" s="25" t="s">
        <v>1762</v>
      </c>
      <c r="H119" s="15" t="s">
        <v>978</v>
      </c>
      <c r="I119" s="15"/>
      <c r="J119" s="25" t="s">
        <v>2554</v>
      </c>
      <c r="K119" s="25">
        <f t="shared" si="7"/>
        <v>18</v>
      </c>
      <c r="L119" s="25" t="s">
        <v>15</v>
      </c>
      <c r="M119" s="25" t="s">
        <v>15</v>
      </c>
      <c r="N119" s="25" t="s">
        <v>15</v>
      </c>
      <c r="O119" s="4" t="str">
        <f>IFERROR(INDEX(DATOS_GENERALES!$F$11:$F$13,MATCH($P119,DATOS_GENERALES!$G$11:$G$13,0),1),"###")</f>
        <v>N</v>
      </c>
      <c r="P119" s="25" t="s">
        <v>40</v>
      </c>
      <c r="Q119" s="4">
        <f>IFERROR(INDEX(DATOS_GENERALES!$I$3:$I$7,MATCH($R119,DATOS_GENERALES!$J$3:$J$7,0),1),"###")</f>
        <v>1</v>
      </c>
      <c r="R119" s="25" t="s">
        <v>36</v>
      </c>
      <c r="S119" s="25" t="s">
        <v>15</v>
      </c>
      <c r="T119" s="25" t="s">
        <v>15</v>
      </c>
      <c r="U119" s="25" t="s">
        <v>15</v>
      </c>
      <c r="V119" s="24"/>
      <c r="W119" s="24" t="str">
        <f t="shared" si="8"/>
        <v>PSJ. CRISTALES 114                     _</v>
      </c>
      <c r="X119" s="24" t="str">
        <f t="shared" si="9"/>
        <v>('0101118', '1', '1', 'MARTINEZ MARAZA JUAN FELIX', 'MARTINEZ MARAZA JUAN FELIX', 'PSJ. CRISTALES 114                     _', '-', '-', '-', 'N', 'PSJ. CRISTALES 114                     _', '1', '-', '-', '-', 'A'),</v>
      </c>
      <c r="Y119" s="24" t="str">
        <f t="shared" si="10"/>
        <v>('0101118', '1', '29209988', 'A'),</v>
      </c>
      <c r="Z119" s="24" t="str">
        <f t="shared" si="11"/>
        <v>('0101118', '2', '', 'A'),</v>
      </c>
    </row>
    <row r="120" spans="1:26" x14ac:dyDescent="0.25">
      <c r="A120" s="15" t="s">
        <v>626</v>
      </c>
      <c r="B120" s="28">
        <f t="shared" si="6"/>
        <v>1</v>
      </c>
      <c r="C120" s="27">
        <f xml:space="preserve"> IFERROR(INDEX(DATOS_GENERALES!$L$16:$L$20,MATCH($D120,DATOS_GENERALES!$M$16:$M$20,0),1),"###")</f>
        <v>1</v>
      </c>
      <c r="D120" s="25" t="s">
        <v>1641</v>
      </c>
      <c r="E120" s="27">
        <f xml:space="preserve"> IFERROR(INDEX(DATOS_GENERALES!$A$16:$A$25,MATCH($F120,DATOS_GENERALES!$B$16:$B$25,0),1),"###")</f>
        <v>1</v>
      </c>
      <c r="F120" s="25" t="s">
        <v>18</v>
      </c>
      <c r="G120" s="25" t="s">
        <v>1763</v>
      </c>
      <c r="H120" s="15" t="s">
        <v>979</v>
      </c>
      <c r="I120" s="15"/>
      <c r="J120" s="25" t="s">
        <v>2555</v>
      </c>
      <c r="K120" s="25">
        <f t="shared" si="7"/>
        <v>22</v>
      </c>
      <c r="L120" s="25" t="s">
        <v>15</v>
      </c>
      <c r="M120" s="25" t="s">
        <v>15</v>
      </c>
      <c r="N120" s="25" t="s">
        <v>15</v>
      </c>
      <c r="O120" s="4" t="str">
        <f>IFERROR(INDEX(DATOS_GENERALES!$F$11:$F$13,MATCH($P120,DATOS_GENERALES!$G$11:$G$13,0),1),"###")</f>
        <v>N</v>
      </c>
      <c r="P120" s="25" t="s">
        <v>40</v>
      </c>
      <c r="Q120" s="4">
        <f>IFERROR(INDEX(DATOS_GENERALES!$I$3:$I$7,MATCH($R120,DATOS_GENERALES!$J$3:$J$7,0),1),"###")</f>
        <v>1</v>
      </c>
      <c r="R120" s="25" t="s">
        <v>36</v>
      </c>
      <c r="S120" s="25" t="s">
        <v>15</v>
      </c>
      <c r="T120" s="25" t="s">
        <v>15</v>
      </c>
      <c r="U120" s="25" t="s">
        <v>15</v>
      </c>
      <c r="V120" s="24"/>
      <c r="W120" s="24" t="str">
        <f t="shared" si="8"/>
        <v>URB. LOS POSRTALES C-5                 _</v>
      </c>
      <c r="X120" s="24" t="str">
        <f t="shared" si="9"/>
        <v>('0101119', '1', '1', 'MENDOZA PAREDES HYREDE', 'MENDOZA PAREDES HYREDE', 'URB. LOS POSRTALES C-5                 _', '-', '-', '-', 'N', 'URB. LOS POSRTALES C-5                 _', '1', '-', '-', '-', 'A'),</v>
      </c>
      <c r="Y120" s="24" t="str">
        <f t="shared" si="10"/>
        <v>('0101119', '1', '29212092', 'A'),</v>
      </c>
      <c r="Z120" s="24" t="str">
        <f t="shared" si="11"/>
        <v>('0101119', '2', '', 'A'),</v>
      </c>
    </row>
    <row r="121" spans="1:26" x14ac:dyDescent="0.25">
      <c r="A121" s="15" t="s">
        <v>85</v>
      </c>
      <c r="B121" s="28">
        <f t="shared" si="6"/>
        <v>1</v>
      </c>
      <c r="C121" s="27">
        <f xml:space="preserve"> IFERROR(INDEX(DATOS_GENERALES!$L$16:$L$20,MATCH($D121,DATOS_GENERALES!$M$16:$M$20,0),1),"###")</f>
        <v>1</v>
      </c>
      <c r="D121" s="25" t="s">
        <v>1641</v>
      </c>
      <c r="E121" s="27">
        <f xml:space="preserve"> IFERROR(INDEX(DATOS_GENERALES!$A$16:$A$25,MATCH($F121,DATOS_GENERALES!$B$16:$B$25,0),1),"###")</f>
        <v>1</v>
      </c>
      <c r="F121" s="25" t="s">
        <v>18</v>
      </c>
      <c r="G121" s="25" t="s">
        <v>1764</v>
      </c>
      <c r="H121" s="15" t="s">
        <v>980</v>
      </c>
      <c r="I121" s="15"/>
      <c r="J121" s="25" t="s">
        <v>2556</v>
      </c>
      <c r="K121" s="25">
        <f t="shared" si="7"/>
        <v>40</v>
      </c>
      <c r="L121" s="25" t="s">
        <v>15</v>
      </c>
      <c r="M121" s="25" t="s">
        <v>15</v>
      </c>
      <c r="N121" s="25" t="s">
        <v>15</v>
      </c>
      <c r="O121" s="4" t="str">
        <f>IFERROR(INDEX(DATOS_GENERALES!$F$11:$F$13,MATCH($P121,DATOS_GENERALES!$G$11:$G$13,0),1),"###")</f>
        <v>N</v>
      </c>
      <c r="P121" s="25" t="s">
        <v>40</v>
      </c>
      <c r="Q121" s="4">
        <f>IFERROR(INDEX(DATOS_GENERALES!$I$3:$I$7,MATCH($R121,DATOS_GENERALES!$J$3:$J$7,0),1),"###")</f>
        <v>1</v>
      </c>
      <c r="R121" s="25" t="s">
        <v>36</v>
      </c>
      <c r="S121" s="25" t="s">
        <v>15</v>
      </c>
      <c r="T121" s="25" t="s">
        <v>15</v>
      </c>
      <c r="U121" s="25" t="s">
        <v>15</v>
      </c>
      <c r="V121" s="24"/>
      <c r="W121" s="24" t="str">
        <f t="shared" si="8"/>
        <v>CAL. ANTONIO RAYMONDI 114 URB. LOS PINOS</v>
      </c>
      <c r="X121" s="24" t="str">
        <f t="shared" si="9"/>
        <v>('0101120', '1', '1', 'QUINTANILLA PEREZ ALONSO MARIA', 'QUINTANILLA PEREZ ALONSO MARIA', 'CAL. ANTONIO RAYMONDI 114 URB. LOS PINOS', '-', '-', '-', 'N', 'CAL. ANTONIO RAYMONDI 114 URB. LOS PINOS', '1', '-', '-', '-', 'A'),</v>
      </c>
      <c r="Y121" s="24" t="str">
        <f t="shared" si="10"/>
        <v>('0101120', '1', '29212831', 'A'),</v>
      </c>
      <c r="Z121" s="24" t="str">
        <f t="shared" si="11"/>
        <v>('0101120', '2', '', 'A'),</v>
      </c>
    </row>
    <row r="122" spans="1:26" x14ac:dyDescent="0.25">
      <c r="A122" s="15" t="s">
        <v>372</v>
      </c>
      <c r="B122" s="28">
        <f t="shared" si="6"/>
        <v>1</v>
      </c>
      <c r="C122" s="27">
        <f xml:space="preserve"> IFERROR(INDEX(DATOS_GENERALES!$L$16:$L$20,MATCH($D122,DATOS_GENERALES!$M$16:$M$20,0),1),"###")</f>
        <v>1</v>
      </c>
      <c r="D122" s="25" t="s">
        <v>1641</v>
      </c>
      <c r="E122" s="27">
        <f xml:space="preserve"> IFERROR(INDEX(DATOS_GENERALES!$A$16:$A$25,MATCH($F122,DATOS_GENERALES!$B$16:$B$25,0),1),"###")</f>
        <v>1</v>
      </c>
      <c r="F122" s="25" t="s">
        <v>18</v>
      </c>
      <c r="G122" s="25" t="s">
        <v>1765</v>
      </c>
      <c r="H122" s="15" t="s">
        <v>981</v>
      </c>
      <c r="I122" s="15"/>
      <c r="J122" s="25" t="s">
        <v>2557</v>
      </c>
      <c r="K122" s="25">
        <f t="shared" si="7"/>
        <v>30</v>
      </c>
      <c r="L122" s="25" t="s">
        <v>15</v>
      </c>
      <c r="M122" s="25" t="s">
        <v>15</v>
      </c>
      <c r="N122" s="25" t="s">
        <v>15</v>
      </c>
      <c r="O122" s="4" t="str">
        <f>IFERROR(INDEX(DATOS_GENERALES!$F$11:$F$13,MATCH($P122,DATOS_GENERALES!$G$11:$G$13,0),1),"###")</f>
        <v>N</v>
      </c>
      <c r="P122" s="25" t="s">
        <v>40</v>
      </c>
      <c r="Q122" s="4">
        <f>IFERROR(INDEX(DATOS_GENERALES!$I$3:$I$7,MATCH($R122,DATOS_GENERALES!$J$3:$J$7,0),1),"###")</f>
        <v>1</v>
      </c>
      <c r="R122" s="25" t="s">
        <v>36</v>
      </c>
      <c r="S122" s="25" t="s">
        <v>15</v>
      </c>
      <c r="T122" s="25" t="s">
        <v>15</v>
      </c>
      <c r="U122" s="25" t="s">
        <v>15</v>
      </c>
      <c r="V122" s="24"/>
      <c r="W122" s="24" t="str">
        <f t="shared" si="8"/>
        <v>LUNA PIZARRO 968  URB. LOS PIN         _</v>
      </c>
      <c r="X122" s="24" t="str">
        <f t="shared" si="9"/>
        <v>('0101121', '1', '1', 'ZEGARRA BALLON DAMIANI OSCAR ADOLFO', 'ZEGARRA BALLON DAMIANI OSCAR ADOLFO', 'LUNA PIZARRO 968  URB. LOS PIN         _', '-', '-', '-', 'N', 'LUNA PIZARRO 968  URB. LOS PIN         _', '1', '-', '-', '-', 'A'),</v>
      </c>
      <c r="Y122" s="24" t="str">
        <f t="shared" si="10"/>
        <v>('0101121', '1', '29213142', 'A'),</v>
      </c>
      <c r="Z122" s="24" t="str">
        <f t="shared" si="11"/>
        <v>('0101121', '2', '', 'A'),</v>
      </c>
    </row>
    <row r="123" spans="1:26" x14ac:dyDescent="0.25">
      <c r="A123" s="15" t="s">
        <v>854</v>
      </c>
      <c r="B123" s="28">
        <f t="shared" si="6"/>
        <v>1</v>
      </c>
      <c r="C123" s="27">
        <f xml:space="preserve"> IFERROR(INDEX(DATOS_GENERALES!$L$16:$L$20,MATCH($D123,DATOS_GENERALES!$M$16:$M$20,0),1),"###")</f>
        <v>1</v>
      </c>
      <c r="D123" s="25" t="s">
        <v>1641</v>
      </c>
      <c r="E123" s="27">
        <f xml:space="preserve"> IFERROR(INDEX(DATOS_GENERALES!$A$16:$A$25,MATCH($F123,DATOS_GENERALES!$B$16:$B$25,0),1),"###")</f>
        <v>1</v>
      </c>
      <c r="F123" s="25" t="s">
        <v>18</v>
      </c>
      <c r="G123" s="25" t="s">
        <v>1766</v>
      </c>
      <c r="H123" s="15" t="s">
        <v>982</v>
      </c>
      <c r="I123" s="15"/>
      <c r="J123" s="25" t="s">
        <v>2558</v>
      </c>
      <c r="K123" s="25">
        <f t="shared" si="7"/>
        <v>5</v>
      </c>
      <c r="L123" s="25" t="s">
        <v>15</v>
      </c>
      <c r="M123" s="25" t="s">
        <v>15</v>
      </c>
      <c r="N123" s="25" t="s">
        <v>15</v>
      </c>
      <c r="O123" s="4" t="str">
        <f>IFERROR(INDEX(DATOS_GENERALES!$F$11:$F$13,MATCH($P123,DATOS_GENERALES!$G$11:$G$13,0),1),"###")</f>
        <v>N</v>
      </c>
      <c r="P123" s="25" t="s">
        <v>40</v>
      </c>
      <c r="Q123" s="4">
        <f>IFERROR(INDEX(DATOS_GENERALES!$I$3:$I$7,MATCH($R123,DATOS_GENERALES!$J$3:$J$7,0),1),"###")</f>
        <v>1</v>
      </c>
      <c r="R123" s="25" t="s">
        <v>36</v>
      </c>
      <c r="S123" s="25" t="s">
        <v>15</v>
      </c>
      <c r="T123" s="25" t="s">
        <v>15</v>
      </c>
      <c r="U123" s="25" t="s">
        <v>15</v>
      </c>
      <c r="V123" s="24"/>
      <c r="W123" s="24" t="str">
        <f t="shared" si="8"/>
        <v>CAYMA                                  _</v>
      </c>
      <c r="X123" s="24" t="str">
        <f t="shared" si="9"/>
        <v>('0101122', '1', '1', 'BUSTAMANTE HAEBERLE JUAN DIEGO', 'BUSTAMANTE HAEBERLE JUAN DIEGO', 'CAYMA                                  _', '-', '-', '-', 'N', 'CAYMA                                  _', '1', '-', '-', '-', 'A'),</v>
      </c>
      <c r="Y123" s="24" t="str">
        <f t="shared" si="10"/>
        <v>('0101122', '1', '29213156', 'A'),</v>
      </c>
      <c r="Z123" s="24" t="str">
        <f t="shared" si="11"/>
        <v>('0101122', '2', '', 'A'),</v>
      </c>
    </row>
    <row r="124" spans="1:26" x14ac:dyDescent="0.25">
      <c r="A124" s="15" t="s">
        <v>527</v>
      </c>
      <c r="B124" s="28">
        <f t="shared" si="6"/>
        <v>1</v>
      </c>
      <c r="C124" s="27">
        <f xml:space="preserve"> IFERROR(INDEX(DATOS_GENERALES!$L$16:$L$20,MATCH($D124,DATOS_GENERALES!$M$16:$M$20,0),1),"###")</f>
        <v>1</v>
      </c>
      <c r="D124" s="25" t="s">
        <v>1641</v>
      </c>
      <c r="E124" s="27">
        <f xml:space="preserve"> IFERROR(INDEX(DATOS_GENERALES!$A$16:$A$25,MATCH($F124,DATOS_GENERALES!$B$16:$B$25,0),1),"###")</f>
        <v>1</v>
      </c>
      <c r="F124" s="25" t="s">
        <v>18</v>
      </c>
      <c r="G124" s="25" t="s">
        <v>1767</v>
      </c>
      <c r="H124" s="15" t="s">
        <v>983</v>
      </c>
      <c r="I124" s="15"/>
      <c r="J124" s="25" t="s">
        <v>2559</v>
      </c>
      <c r="K124" s="25">
        <f t="shared" si="7"/>
        <v>25</v>
      </c>
      <c r="L124" s="25" t="s">
        <v>15</v>
      </c>
      <c r="M124" s="25" t="s">
        <v>15</v>
      </c>
      <c r="N124" s="25" t="s">
        <v>15</v>
      </c>
      <c r="O124" s="4" t="str">
        <f>IFERROR(INDEX(DATOS_GENERALES!$F$11:$F$13,MATCH($P124,DATOS_GENERALES!$G$11:$G$13,0),1),"###")</f>
        <v>N</v>
      </c>
      <c r="P124" s="25" t="s">
        <v>40</v>
      </c>
      <c r="Q124" s="4">
        <f>IFERROR(INDEX(DATOS_GENERALES!$I$3:$I$7,MATCH($R124,DATOS_GENERALES!$J$3:$J$7,0),1),"###")</f>
        <v>1</v>
      </c>
      <c r="R124" s="25" t="s">
        <v>36</v>
      </c>
      <c r="S124" s="25" t="s">
        <v>15</v>
      </c>
      <c r="T124" s="25" t="s">
        <v>15</v>
      </c>
      <c r="U124" s="25" t="s">
        <v>15</v>
      </c>
      <c r="V124" s="24"/>
      <c r="W124" s="24" t="str">
        <f t="shared" si="8"/>
        <v>CIRO ALEGRIA 103 AREQUIPA              _</v>
      </c>
      <c r="X124" s="24" t="str">
        <f t="shared" si="9"/>
        <v>('0101123', '1', '1', 'HERRERA VELARDE LUIS', 'HERRERA VELARDE LUIS', 'CIRO ALEGRIA 103 AREQUIPA              _', '-', '-', '-', 'N', 'CIRO ALEGRIA 103 AREQUIPA              _', '1', '-', '-', '-', 'A'),</v>
      </c>
      <c r="Y124" s="24" t="str">
        <f t="shared" si="10"/>
        <v>('0101123', '1', '29215951', 'A'),</v>
      </c>
      <c r="Z124" s="24" t="str">
        <f t="shared" si="11"/>
        <v>('0101123', '2', '', 'A'),</v>
      </c>
    </row>
    <row r="125" spans="1:26" x14ac:dyDescent="0.25">
      <c r="A125" s="15" t="s">
        <v>373</v>
      </c>
      <c r="B125" s="28">
        <f t="shared" si="6"/>
        <v>1</v>
      </c>
      <c r="C125" s="27">
        <f xml:space="preserve"> IFERROR(INDEX(DATOS_GENERALES!$L$16:$L$20,MATCH($D125,DATOS_GENERALES!$M$16:$M$20,0),1),"###")</f>
        <v>1</v>
      </c>
      <c r="D125" s="25" t="s">
        <v>1641</v>
      </c>
      <c r="E125" s="27">
        <f xml:space="preserve"> IFERROR(INDEX(DATOS_GENERALES!$A$16:$A$25,MATCH($F125,DATOS_GENERALES!$B$16:$B$25,0),1),"###")</f>
        <v>1</v>
      </c>
      <c r="F125" s="25" t="s">
        <v>18</v>
      </c>
      <c r="G125" s="25" t="s">
        <v>1768</v>
      </c>
      <c r="H125" s="15" t="s">
        <v>984</v>
      </c>
      <c r="I125" s="15"/>
      <c r="J125" s="25" t="s">
        <v>2560</v>
      </c>
      <c r="K125" s="25">
        <f t="shared" si="7"/>
        <v>30</v>
      </c>
      <c r="L125" s="25" t="s">
        <v>15</v>
      </c>
      <c r="M125" s="25" t="s">
        <v>15</v>
      </c>
      <c r="N125" s="25" t="s">
        <v>15</v>
      </c>
      <c r="O125" s="4" t="str">
        <f>IFERROR(INDEX(DATOS_GENERALES!$F$11:$F$13,MATCH($P125,DATOS_GENERALES!$G$11:$G$13,0),1),"###")</f>
        <v>N</v>
      </c>
      <c r="P125" s="25" t="s">
        <v>40</v>
      </c>
      <c r="Q125" s="4">
        <f>IFERROR(INDEX(DATOS_GENERALES!$I$3:$I$7,MATCH($R125,DATOS_GENERALES!$J$3:$J$7,0),1),"###")</f>
        <v>1</v>
      </c>
      <c r="R125" s="25" t="s">
        <v>36</v>
      </c>
      <c r="S125" s="25" t="s">
        <v>15</v>
      </c>
      <c r="T125" s="25" t="s">
        <v>15</v>
      </c>
      <c r="U125" s="25" t="s">
        <v>15</v>
      </c>
      <c r="V125" s="24"/>
      <c r="W125" s="24" t="str">
        <f t="shared" si="8"/>
        <v>URB. EL PALACIO G-12 2DA. ETAP         _</v>
      </c>
      <c r="X125" s="24" t="str">
        <f t="shared" si="9"/>
        <v>('0101124', '1', '1', 'PEREZ REBAZA MARIA GABRIELA', 'PEREZ REBAZA MARIA GABRIELA', 'URB. EL PALACIO G-12 2DA. ETAP         _', '-', '-', '-', 'N', 'URB. EL PALACIO G-12 2DA. ETAP         _', '1', '-', '-', '-', 'A'),</v>
      </c>
      <c r="Y125" s="24" t="str">
        <f t="shared" si="10"/>
        <v>('0101124', '1', '29218065', 'A'),</v>
      </c>
      <c r="Z125" s="24" t="str">
        <f t="shared" si="11"/>
        <v>('0101124', '2', '', 'A'),</v>
      </c>
    </row>
    <row r="126" spans="1:26" x14ac:dyDescent="0.25">
      <c r="A126" s="15" t="s">
        <v>466</v>
      </c>
      <c r="B126" s="28">
        <f t="shared" si="6"/>
        <v>1</v>
      </c>
      <c r="C126" s="27">
        <f xml:space="preserve"> IFERROR(INDEX(DATOS_GENERALES!$L$16:$L$20,MATCH($D126,DATOS_GENERALES!$M$16:$M$20,0),1),"###")</f>
        <v>1</v>
      </c>
      <c r="D126" s="25" t="s">
        <v>1641</v>
      </c>
      <c r="E126" s="27">
        <f xml:space="preserve"> IFERROR(INDEX(DATOS_GENERALES!$A$16:$A$25,MATCH($F126,DATOS_GENERALES!$B$16:$B$25,0),1),"###")</f>
        <v>1</v>
      </c>
      <c r="F126" s="25" t="s">
        <v>18</v>
      </c>
      <c r="G126" s="25" t="s">
        <v>1769</v>
      </c>
      <c r="H126" s="15" t="s">
        <v>985</v>
      </c>
      <c r="I126" s="15"/>
      <c r="J126" s="25" t="s">
        <v>2561</v>
      </c>
      <c r="K126" s="25">
        <f t="shared" si="7"/>
        <v>27</v>
      </c>
      <c r="L126" s="25" t="s">
        <v>15</v>
      </c>
      <c r="M126" s="25" t="s">
        <v>15</v>
      </c>
      <c r="N126" s="25" t="s">
        <v>15</v>
      </c>
      <c r="O126" s="4" t="str">
        <f>IFERROR(INDEX(DATOS_GENERALES!$F$11:$F$13,MATCH($P126,DATOS_GENERALES!$G$11:$G$13,0),1),"###")</f>
        <v>N</v>
      </c>
      <c r="P126" s="25" t="s">
        <v>40</v>
      </c>
      <c r="Q126" s="4">
        <f>IFERROR(INDEX(DATOS_GENERALES!$I$3:$I$7,MATCH($R126,DATOS_GENERALES!$J$3:$J$7,0),1),"###")</f>
        <v>1</v>
      </c>
      <c r="R126" s="25" t="s">
        <v>36</v>
      </c>
      <c r="S126" s="25" t="s">
        <v>15</v>
      </c>
      <c r="T126" s="25" t="s">
        <v>15</v>
      </c>
      <c r="U126" s="25" t="s">
        <v>15</v>
      </c>
      <c r="V126" s="24"/>
      <c r="W126" s="24" t="str">
        <f t="shared" si="8"/>
        <v>URB. LOS PINOS MZ.A - LT.12            _</v>
      </c>
      <c r="X126" s="24" t="str">
        <f t="shared" si="9"/>
        <v>('0101125', '1', '1', 'ZEGARRA BALLON CARLOS EDILBERTO', 'ZEGARRA BALLON CARLOS EDILBERTO', 'URB. LOS PINOS MZ.A - LT.12            _', '-', '-', '-', 'N', 'URB. LOS PINOS MZ.A - LT.12            _', '1', '-', '-', '-', 'A'),</v>
      </c>
      <c r="Y126" s="24" t="str">
        <f t="shared" si="10"/>
        <v>('0101125', '1', '29218235', 'A'),</v>
      </c>
      <c r="Z126" s="24" t="str">
        <f t="shared" si="11"/>
        <v>('0101125', '2', '', 'A'),</v>
      </c>
    </row>
    <row r="127" spans="1:26" x14ac:dyDescent="0.25">
      <c r="A127" s="15" t="s">
        <v>658</v>
      </c>
      <c r="B127" s="28">
        <f t="shared" si="6"/>
        <v>1</v>
      </c>
      <c r="C127" s="27">
        <f xml:space="preserve"> IFERROR(INDEX(DATOS_GENERALES!$L$16:$L$20,MATCH($D127,DATOS_GENERALES!$M$16:$M$20,0),1),"###")</f>
        <v>1</v>
      </c>
      <c r="D127" s="25" t="s">
        <v>1641</v>
      </c>
      <c r="E127" s="27">
        <f xml:space="preserve"> IFERROR(INDEX(DATOS_GENERALES!$A$16:$A$25,MATCH($F127,DATOS_GENERALES!$B$16:$B$25,0),1),"###")</f>
        <v>1</v>
      </c>
      <c r="F127" s="25" t="s">
        <v>18</v>
      </c>
      <c r="G127" s="25" t="s">
        <v>1770</v>
      </c>
      <c r="H127" s="15" t="s">
        <v>986</v>
      </c>
      <c r="I127" s="15"/>
      <c r="J127" s="25" t="s">
        <v>2562</v>
      </c>
      <c r="K127" s="25">
        <f t="shared" si="7"/>
        <v>21</v>
      </c>
      <c r="L127" s="25" t="s">
        <v>15</v>
      </c>
      <c r="M127" s="25" t="s">
        <v>15</v>
      </c>
      <c r="N127" s="25" t="s">
        <v>15</v>
      </c>
      <c r="O127" s="4" t="str">
        <f>IFERROR(INDEX(DATOS_GENERALES!$F$11:$F$13,MATCH($P127,DATOS_GENERALES!$G$11:$G$13,0),1),"###")</f>
        <v>N</v>
      </c>
      <c r="P127" s="25" t="s">
        <v>40</v>
      </c>
      <c r="Q127" s="4">
        <f>IFERROR(INDEX(DATOS_GENERALES!$I$3:$I$7,MATCH($R127,DATOS_GENERALES!$J$3:$J$7,0),1),"###")</f>
        <v>1</v>
      </c>
      <c r="R127" s="25" t="s">
        <v>36</v>
      </c>
      <c r="S127" s="25" t="s">
        <v>15</v>
      </c>
      <c r="T127" s="25" t="s">
        <v>15</v>
      </c>
      <c r="U127" s="25" t="s">
        <v>15</v>
      </c>
      <c r="V127" s="24"/>
      <c r="W127" s="24" t="str">
        <f t="shared" si="8"/>
        <v>URB. SAN AGUSTIN D-26                  _</v>
      </c>
      <c r="X127" s="24" t="str">
        <f t="shared" si="9"/>
        <v>('0101126', '1', '1', 'NUÑEZ DAVILA ANDRES ELISEO', 'NUÑEZ DAVILA ANDRES ELISEO', 'URB. SAN AGUSTIN D-26                  _', '-', '-', '-', 'N', 'URB. SAN AGUSTIN D-26                  _', '1', '-', '-', '-', 'A'),</v>
      </c>
      <c r="Y127" s="24" t="str">
        <f t="shared" si="10"/>
        <v>('0101126', '1', '29219050', 'A'),</v>
      </c>
      <c r="Z127" s="24" t="str">
        <f t="shared" si="11"/>
        <v>('0101126', '2', '', 'A'),</v>
      </c>
    </row>
    <row r="128" spans="1:26" x14ac:dyDescent="0.25">
      <c r="A128" s="15" t="s">
        <v>333</v>
      </c>
      <c r="B128" s="28">
        <f t="shared" si="6"/>
        <v>1</v>
      </c>
      <c r="C128" s="27">
        <f xml:space="preserve"> IFERROR(INDEX(DATOS_GENERALES!$L$16:$L$20,MATCH($D128,DATOS_GENERALES!$M$16:$M$20,0),1),"###")</f>
        <v>1</v>
      </c>
      <c r="D128" s="25" t="s">
        <v>1641</v>
      </c>
      <c r="E128" s="27">
        <f xml:space="preserve"> IFERROR(INDEX(DATOS_GENERALES!$A$16:$A$25,MATCH($F128,DATOS_GENERALES!$B$16:$B$25,0),1),"###")</f>
        <v>1</v>
      </c>
      <c r="F128" s="25" t="s">
        <v>18</v>
      </c>
      <c r="G128" s="25" t="s">
        <v>1771</v>
      </c>
      <c r="H128" s="15" t="s">
        <v>987</v>
      </c>
      <c r="I128" s="15"/>
      <c r="J128" s="25" t="s">
        <v>2563</v>
      </c>
      <c r="K128" s="25">
        <f t="shared" si="7"/>
        <v>31</v>
      </c>
      <c r="L128" s="25" t="s">
        <v>15</v>
      </c>
      <c r="M128" s="25" t="s">
        <v>15</v>
      </c>
      <c r="N128" s="25" t="s">
        <v>15</v>
      </c>
      <c r="O128" s="4" t="str">
        <f>IFERROR(INDEX(DATOS_GENERALES!$F$11:$F$13,MATCH($P128,DATOS_GENERALES!$G$11:$G$13,0),1),"###")</f>
        <v>N</v>
      </c>
      <c r="P128" s="25" t="s">
        <v>40</v>
      </c>
      <c r="Q128" s="4">
        <f>IFERROR(INDEX(DATOS_GENERALES!$I$3:$I$7,MATCH($R128,DATOS_GENERALES!$J$3:$J$7,0),1),"###")</f>
        <v>1</v>
      </c>
      <c r="R128" s="25" t="s">
        <v>36</v>
      </c>
      <c r="S128" s="25" t="s">
        <v>15</v>
      </c>
      <c r="T128" s="25" t="s">
        <v>15</v>
      </c>
      <c r="U128" s="25" t="s">
        <v>15</v>
      </c>
      <c r="V128" s="24"/>
      <c r="W128" s="24" t="str">
        <f t="shared" si="8"/>
        <v>SAN RAFAEL 134 URB. LOS ANGELES        _</v>
      </c>
      <c r="X128" s="24" t="str">
        <f t="shared" si="9"/>
        <v>('0101127', '1', '1', 'DELGADO RONDON PERCY RICARDO', 'DELGADO RONDON PERCY RICARDO', 'SAN RAFAEL 134 URB. LOS ANGELES        _', '-', '-', '-', 'N', 'SAN RAFAEL 134 URB. LOS ANGELES        _', '1', '-', '-', '-', 'A'),</v>
      </c>
      <c r="Y128" s="24" t="str">
        <f t="shared" si="10"/>
        <v>('0101127', '1', '29219064', 'A'),</v>
      </c>
      <c r="Z128" s="24" t="str">
        <f t="shared" si="11"/>
        <v>('0101127', '2', '', 'A'),</v>
      </c>
    </row>
    <row r="129" spans="1:26" x14ac:dyDescent="0.25">
      <c r="A129" s="15" t="s">
        <v>225</v>
      </c>
      <c r="B129" s="28">
        <f t="shared" si="6"/>
        <v>1</v>
      </c>
      <c r="C129" s="27">
        <f xml:space="preserve"> IFERROR(INDEX(DATOS_GENERALES!$L$16:$L$20,MATCH($D129,DATOS_GENERALES!$M$16:$M$20,0),1),"###")</f>
        <v>1</v>
      </c>
      <c r="D129" s="25" t="s">
        <v>1641</v>
      </c>
      <c r="E129" s="27">
        <f xml:space="preserve"> IFERROR(INDEX(DATOS_GENERALES!$A$16:$A$25,MATCH($F129,DATOS_GENERALES!$B$16:$B$25,0),1),"###")</f>
        <v>1</v>
      </c>
      <c r="F129" s="25" t="s">
        <v>18</v>
      </c>
      <c r="G129" s="25" t="s">
        <v>1772</v>
      </c>
      <c r="H129" s="15" t="s">
        <v>988</v>
      </c>
      <c r="I129" s="15"/>
      <c r="J129" s="25" t="s">
        <v>2564</v>
      </c>
      <c r="K129" s="25">
        <f t="shared" si="7"/>
        <v>35</v>
      </c>
      <c r="L129" s="25" t="s">
        <v>15</v>
      </c>
      <c r="M129" s="25" t="s">
        <v>15</v>
      </c>
      <c r="N129" s="25" t="s">
        <v>15</v>
      </c>
      <c r="O129" s="4" t="str">
        <f>IFERROR(INDEX(DATOS_GENERALES!$F$11:$F$13,MATCH($P129,DATOS_GENERALES!$G$11:$G$13,0),1),"###")</f>
        <v>N</v>
      </c>
      <c r="P129" s="25" t="s">
        <v>40</v>
      </c>
      <c r="Q129" s="4">
        <f>IFERROR(INDEX(DATOS_GENERALES!$I$3:$I$7,MATCH($R129,DATOS_GENERALES!$J$3:$J$7,0),1),"###")</f>
        <v>1</v>
      </c>
      <c r="R129" s="25" t="s">
        <v>36</v>
      </c>
      <c r="S129" s="25" t="s">
        <v>15</v>
      </c>
      <c r="T129" s="25" t="s">
        <v>15</v>
      </c>
      <c r="U129" s="25" t="s">
        <v>15</v>
      </c>
      <c r="V129" s="24"/>
      <c r="W129" s="24" t="str">
        <f t="shared" si="8"/>
        <v>URB. 12 DE OCTUBRE F-27 C. COLORADO    _</v>
      </c>
      <c r="X129" s="24" t="str">
        <f t="shared" si="9"/>
        <v>('0101128', '1', '1', 'BERNAL DE ARENAS MIRIAN INES', 'BERNAL DE ARENAS MIRIAN INES', 'URB. 12 DE OCTUBRE F-27 C. COLORADO    _', '-', '-', '-', 'N', 'URB. 12 DE OCTUBRE F-27 C. COLORADO    _', '1', '-', '-', '-', 'A'),</v>
      </c>
      <c r="Y129" s="24" t="str">
        <f t="shared" si="10"/>
        <v>('0101128', '1', '29222334', 'A'),</v>
      </c>
      <c r="Z129" s="24" t="str">
        <f t="shared" si="11"/>
        <v>('0101128', '2', '', 'A'),</v>
      </c>
    </row>
    <row r="130" spans="1:26" x14ac:dyDescent="0.25">
      <c r="A130" s="15" t="s">
        <v>403</v>
      </c>
      <c r="B130" s="28">
        <f t="shared" ref="B130:B193" si="12">COUNTIF($A$2:$A$800,A130)</f>
        <v>1</v>
      </c>
      <c r="C130" s="27">
        <f xml:space="preserve"> IFERROR(INDEX(DATOS_GENERALES!$L$16:$L$20,MATCH($D130,DATOS_GENERALES!$M$16:$M$20,0),1),"###")</f>
        <v>1</v>
      </c>
      <c r="D130" s="25" t="s">
        <v>1641</v>
      </c>
      <c r="E130" s="27">
        <f xml:space="preserve"> IFERROR(INDEX(DATOS_GENERALES!$A$16:$A$25,MATCH($F130,DATOS_GENERALES!$B$16:$B$25,0),1),"###")</f>
        <v>1</v>
      </c>
      <c r="F130" s="25" t="s">
        <v>18</v>
      </c>
      <c r="G130" s="25" t="s">
        <v>1773</v>
      </c>
      <c r="H130" s="15" t="s">
        <v>989</v>
      </c>
      <c r="I130" s="15"/>
      <c r="J130" s="25" t="s">
        <v>2565</v>
      </c>
      <c r="K130" s="25">
        <f t="shared" ref="K130:K193" si="13">LEN(J130)</f>
        <v>29</v>
      </c>
      <c r="L130" s="25" t="s">
        <v>15</v>
      </c>
      <c r="M130" s="25" t="s">
        <v>15</v>
      </c>
      <c r="N130" s="25" t="s">
        <v>15</v>
      </c>
      <c r="O130" s="4" t="str">
        <f>IFERROR(INDEX(DATOS_GENERALES!$F$11:$F$13,MATCH($P130,DATOS_GENERALES!$G$11:$G$13,0),1),"###")</f>
        <v>N</v>
      </c>
      <c r="P130" s="25" t="s">
        <v>40</v>
      </c>
      <c r="Q130" s="4">
        <f>IFERROR(INDEX(DATOS_GENERALES!$I$3:$I$7,MATCH($R130,DATOS_GENERALES!$J$3:$J$7,0),1),"###")</f>
        <v>1</v>
      </c>
      <c r="R130" s="25" t="s">
        <v>36</v>
      </c>
      <c r="S130" s="25" t="s">
        <v>15</v>
      </c>
      <c r="T130" s="25" t="s">
        <v>15</v>
      </c>
      <c r="U130" s="25" t="s">
        <v>15</v>
      </c>
      <c r="V130" s="24"/>
      <c r="W130" s="24" t="str">
        <f t="shared" si="8"/>
        <v>LAS BUGANVILAS E-4 C.COLORADO          _</v>
      </c>
      <c r="X130" s="24" t="str">
        <f t="shared" si="9"/>
        <v>('0101129', '1', '1', 'VILLAVICENCIO GONZALES JULIO CESAR', 'VILLAVICENCIO GONZALES JULIO CESAR', 'LAS BUGANVILAS E-4 C.COLORADO          _', '-', '-', '-', 'N', 'LAS BUGANVILAS E-4 C.COLORADO          _', '1', '-', '-', '-', 'A'),</v>
      </c>
      <c r="Y130" s="24" t="str">
        <f t="shared" si="10"/>
        <v>('0101129', '1', '29224553', 'A'),</v>
      </c>
      <c r="Z130" s="24" t="str">
        <f t="shared" si="11"/>
        <v>('0101129', '2', '', 'A'),</v>
      </c>
    </row>
    <row r="131" spans="1:26" x14ac:dyDescent="0.25">
      <c r="A131" s="15" t="s">
        <v>164</v>
      </c>
      <c r="B131" s="28">
        <f t="shared" si="12"/>
        <v>1</v>
      </c>
      <c r="C131" s="27">
        <f xml:space="preserve"> IFERROR(INDEX(DATOS_GENERALES!$L$16:$L$20,MATCH($D131,DATOS_GENERALES!$M$16:$M$20,0),1),"###")</f>
        <v>1</v>
      </c>
      <c r="D131" s="25" t="s">
        <v>1641</v>
      </c>
      <c r="E131" s="27">
        <f xml:space="preserve"> IFERROR(INDEX(DATOS_GENERALES!$A$16:$A$25,MATCH($F131,DATOS_GENERALES!$B$16:$B$25,0),1),"###")</f>
        <v>1</v>
      </c>
      <c r="F131" s="25" t="s">
        <v>18</v>
      </c>
      <c r="G131" s="25" t="s">
        <v>1774</v>
      </c>
      <c r="H131" s="15" t="s">
        <v>990</v>
      </c>
      <c r="I131" s="15"/>
      <c r="J131" s="25" t="s">
        <v>2566</v>
      </c>
      <c r="K131" s="25">
        <f t="shared" si="13"/>
        <v>39</v>
      </c>
      <c r="L131" s="25" t="s">
        <v>15</v>
      </c>
      <c r="M131" s="25" t="s">
        <v>15</v>
      </c>
      <c r="N131" s="25" t="s">
        <v>15</v>
      </c>
      <c r="O131" s="4" t="str">
        <f>IFERROR(INDEX(DATOS_GENERALES!$F$11:$F$13,MATCH($P131,DATOS_GENERALES!$G$11:$G$13,0),1),"###")</f>
        <v>N</v>
      </c>
      <c r="P131" s="25" t="s">
        <v>40</v>
      </c>
      <c r="Q131" s="4">
        <f>IFERROR(INDEX(DATOS_GENERALES!$I$3:$I$7,MATCH($R131,DATOS_GENERALES!$J$3:$J$7,0),1),"###")</f>
        <v>1</v>
      </c>
      <c r="R131" s="25" t="s">
        <v>36</v>
      </c>
      <c r="S131" s="25" t="s">
        <v>15</v>
      </c>
      <c r="T131" s="25" t="s">
        <v>15</v>
      </c>
      <c r="U131" s="25" t="s">
        <v>15</v>
      </c>
      <c r="V131" s="24"/>
      <c r="W131" s="24" t="str">
        <f t="shared" ref="W131:W194" si="14">IF(K131&lt;40,J131 &amp; REPT(" ",40-K131-1) &amp; "_", J131)</f>
        <v>JUAN PABLO VIZCARDO Y GUZMAN 2da. ETAPA_</v>
      </c>
      <c r="X131" s="24" t="str">
        <f t="shared" ref="X131:X194" si="15">"('"&amp;A131&amp;"', '"&amp;C131&amp;"', '"&amp;E131&amp;"', '"&amp;G131&amp;"', '"&amp;G131&amp;"', '"&amp;W131&amp;"', '"&amp;L131&amp;"', '"&amp;M131&amp;"', '"&amp;N131&amp;"', '"&amp;O131&amp;"', '"&amp;W131&amp;"', '"&amp;Q131&amp;"', '"&amp;S131&amp;"', '"&amp;T131&amp;"', '"&amp;U131&amp;"', 'A'),"</f>
        <v>('0101130', '1', '1', 'MANRIQUE GARCIA JOSE MARIA', 'MANRIQUE GARCIA JOSE MARIA', 'JUAN PABLO VIZCARDO Y GUZMAN 2da. ETAPA_', '-', '-', '-', 'N', 'JUAN PABLO VIZCARDO Y GUZMAN 2da. ETAPA_', '1', '-', '-', '-', 'A'),</v>
      </c>
      <c r="Y131" s="24" t="str">
        <f t="shared" ref="Y131:Y194" si="16">"('"&amp;A131&amp;"', '"&amp;1&amp;"', '"&amp;H131&amp;"', 'A'),"</f>
        <v>('0101130', '1', '29224957', 'A'),</v>
      </c>
      <c r="Z131" s="24" t="str">
        <f t="shared" ref="Z131:Z194" si="17">"('"&amp;A131&amp;"', '"&amp;2&amp;"', '"&amp;I131&amp;"', 'A'),"</f>
        <v>('0101130', '2', '', 'A'),</v>
      </c>
    </row>
    <row r="132" spans="1:26" x14ac:dyDescent="0.25">
      <c r="A132" s="15" t="s">
        <v>437</v>
      </c>
      <c r="B132" s="28">
        <f t="shared" si="12"/>
        <v>1</v>
      </c>
      <c r="C132" s="27">
        <f xml:space="preserve"> IFERROR(INDEX(DATOS_GENERALES!$L$16:$L$20,MATCH($D132,DATOS_GENERALES!$M$16:$M$20,0),1),"###")</f>
        <v>1</v>
      </c>
      <c r="D132" s="25" t="s">
        <v>1641</v>
      </c>
      <c r="E132" s="27">
        <f xml:space="preserve"> IFERROR(INDEX(DATOS_GENERALES!$A$16:$A$25,MATCH($F132,DATOS_GENERALES!$B$16:$B$25,0),1),"###")</f>
        <v>1</v>
      </c>
      <c r="F132" s="25" t="s">
        <v>18</v>
      </c>
      <c r="G132" s="25" t="s">
        <v>1775</v>
      </c>
      <c r="H132" s="15" t="s">
        <v>991</v>
      </c>
      <c r="I132" s="15"/>
      <c r="J132" s="25" t="s">
        <v>2567</v>
      </c>
      <c r="K132" s="25">
        <f t="shared" si="13"/>
        <v>28</v>
      </c>
      <c r="L132" s="25" t="s">
        <v>15</v>
      </c>
      <c r="M132" s="25" t="s">
        <v>15</v>
      </c>
      <c r="N132" s="25" t="s">
        <v>15</v>
      </c>
      <c r="O132" s="4" t="str">
        <f>IFERROR(INDEX(DATOS_GENERALES!$F$11:$F$13,MATCH($P132,DATOS_GENERALES!$G$11:$G$13,0),1),"###")</f>
        <v>N</v>
      </c>
      <c r="P132" s="25" t="s">
        <v>40</v>
      </c>
      <c r="Q132" s="4">
        <f>IFERROR(INDEX(DATOS_GENERALES!$I$3:$I$7,MATCH($R132,DATOS_GENERALES!$J$3:$J$7,0),1),"###")</f>
        <v>1</v>
      </c>
      <c r="R132" s="25" t="s">
        <v>36</v>
      </c>
      <c r="S132" s="25" t="s">
        <v>15</v>
      </c>
      <c r="T132" s="25" t="s">
        <v>15</v>
      </c>
      <c r="U132" s="25" t="s">
        <v>15</v>
      </c>
      <c r="V132" s="24"/>
      <c r="W132" s="24" t="str">
        <f t="shared" si="14"/>
        <v>CALLE LOS ALTITOS 5 DE CAYMA           _</v>
      </c>
      <c r="X132" s="24" t="str">
        <f t="shared" si="15"/>
        <v>('0101131', '1', '1', 'BELAUNDE PORTUGAL JULIO CESAR', 'BELAUNDE PORTUGAL JULIO CESAR', 'CALLE LOS ALTITOS 5 DE CAYMA           _', '-', '-', '-', 'N', 'CALLE LOS ALTITOS 5 DE CAYMA           _', '1', '-', '-', '-', 'A'),</v>
      </c>
      <c r="Y132" s="24" t="str">
        <f t="shared" si="16"/>
        <v>('0101131', '1', '29225515', 'A'),</v>
      </c>
      <c r="Z132" s="24" t="str">
        <f t="shared" si="17"/>
        <v>('0101131', '2', '', 'A'),</v>
      </c>
    </row>
    <row r="133" spans="1:26" x14ac:dyDescent="0.25">
      <c r="A133" s="15" t="s">
        <v>86</v>
      </c>
      <c r="B133" s="28">
        <f t="shared" si="12"/>
        <v>1</v>
      </c>
      <c r="C133" s="27">
        <f xml:space="preserve"> IFERROR(INDEX(DATOS_GENERALES!$L$16:$L$20,MATCH($D133,DATOS_GENERALES!$M$16:$M$20,0),1),"###")</f>
        <v>1</v>
      </c>
      <c r="D133" s="25" t="s">
        <v>1641</v>
      </c>
      <c r="E133" s="27">
        <f xml:space="preserve"> IFERROR(INDEX(DATOS_GENERALES!$A$16:$A$25,MATCH($F133,DATOS_GENERALES!$B$16:$B$25,0),1),"###")</f>
        <v>1</v>
      </c>
      <c r="F133" s="25" t="s">
        <v>18</v>
      </c>
      <c r="G133" s="25" t="s">
        <v>1776</v>
      </c>
      <c r="H133" s="15" t="s">
        <v>992</v>
      </c>
      <c r="I133" s="15"/>
      <c r="J133" s="25" t="s">
        <v>2568</v>
      </c>
      <c r="K133" s="25">
        <f t="shared" si="13"/>
        <v>40</v>
      </c>
      <c r="L133" s="25" t="s">
        <v>15</v>
      </c>
      <c r="M133" s="25" t="s">
        <v>15</v>
      </c>
      <c r="N133" s="25" t="s">
        <v>15</v>
      </c>
      <c r="O133" s="4" t="str">
        <f>IFERROR(INDEX(DATOS_GENERALES!$F$11:$F$13,MATCH($P133,DATOS_GENERALES!$G$11:$G$13,0),1),"###")</f>
        <v>N</v>
      </c>
      <c r="P133" s="25" t="s">
        <v>40</v>
      </c>
      <c r="Q133" s="4">
        <f>IFERROR(INDEX(DATOS_GENERALES!$I$3:$I$7,MATCH($R133,DATOS_GENERALES!$J$3:$J$7,0),1),"###")</f>
        <v>1</v>
      </c>
      <c r="R133" s="25" t="s">
        <v>36</v>
      </c>
      <c r="S133" s="25" t="s">
        <v>15</v>
      </c>
      <c r="T133" s="25" t="s">
        <v>15</v>
      </c>
      <c r="U133" s="25" t="s">
        <v>15</v>
      </c>
      <c r="V133" s="24"/>
      <c r="W133" s="24" t="str">
        <f t="shared" si="14"/>
        <v>URB.PRIMAVERA CALLE LOS JASMINES 233 YAN</v>
      </c>
      <c r="X133" s="24" t="str">
        <f t="shared" si="15"/>
        <v>('0101132', '1', '1', 'LEON JUAREZ DIANA', 'LEON JUAREZ DIANA', 'URB.PRIMAVERA CALLE LOS JASMINES 233 YAN', '-', '-', '-', 'N', 'URB.PRIMAVERA CALLE LOS JASMINES 233 YAN', '1', '-', '-', '-', 'A'),</v>
      </c>
      <c r="Y133" s="24" t="str">
        <f t="shared" si="16"/>
        <v>('0101132', '1', '29226380', 'A'),</v>
      </c>
      <c r="Z133" s="24" t="str">
        <f t="shared" si="17"/>
        <v>('0101132', '2', '', 'A'),</v>
      </c>
    </row>
    <row r="134" spans="1:26" x14ac:dyDescent="0.25">
      <c r="A134" s="15" t="s">
        <v>268</v>
      </c>
      <c r="B134" s="28">
        <f t="shared" si="12"/>
        <v>1</v>
      </c>
      <c r="C134" s="27">
        <f xml:space="preserve"> IFERROR(INDEX(DATOS_GENERALES!$L$16:$L$20,MATCH($D134,DATOS_GENERALES!$M$16:$M$20,0),1),"###")</f>
        <v>1</v>
      </c>
      <c r="D134" s="25" t="s">
        <v>1641</v>
      </c>
      <c r="E134" s="27">
        <f xml:space="preserve"> IFERROR(INDEX(DATOS_GENERALES!$A$16:$A$25,MATCH($F134,DATOS_GENERALES!$B$16:$B$25,0),1),"###")</f>
        <v>1</v>
      </c>
      <c r="F134" s="25" t="s">
        <v>18</v>
      </c>
      <c r="G134" s="25" t="s">
        <v>1777</v>
      </c>
      <c r="H134" s="15" t="s">
        <v>993</v>
      </c>
      <c r="I134" s="15"/>
      <c r="J134" s="25" t="s">
        <v>2569</v>
      </c>
      <c r="K134" s="25">
        <f t="shared" si="13"/>
        <v>33</v>
      </c>
      <c r="L134" s="25" t="s">
        <v>15</v>
      </c>
      <c r="M134" s="25" t="s">
        <v>15</v>
      </c>
      <c r="N134" s="25" t="s">
        <v>15</v>
      </c>
      <c r="O134" s="4" t="str">
        <f>IFERROR(INDEX(DATOS_GENERALES!$F$11:$F$13,MATCH($P134,DATOS_GENERALES!$G$11:$G$13,0),1),"###")</f>
        <v>N</v>
      </c>
      <c r="P134" s="25" t="s">
        <v>40</v>
      </c>
      <c r="Q134" s="4">
        <f>IFERROR(INDEX(DATOS_GENERALES!$I$3:$I$7,MATCH($R134,DATOS_GENERALES!$J$3:$J$7,0),1),"###")</f>
        <v>1</v>
      </c>
      <c r="R134" s="25" t="s">
        <v>36</v>
      </c>
      <c r="S134" s="25" t="s">
        <v>15</v>
      </c>
      <c r="T134" s="25" t="s">
        <v>15</v>
      </c>
      <c r="U134" s="25" t="s">
        <v>15</v>
      </c>
      <c r="V134" s="24"/>
      <c r="W134" s="24" t="str">
        <f t="shared" si="14"/>
        <v>COOP. FRANK W.MICHELL MZ-D LOT-33      _</v>
      </c>
      <c r="X134" s="24" t="str">
        <f t="shared" si="15"/>
        <v>('0101133', '1', '1', 'TAPIA RIVEROS GUILLERMO ALFONZO', 'TAPIA RIVEROS GUILLERMO ALFONZO', 'COOP. FRANK W.MICHELL MZ-D LOT-33      _', '-', '-', '-', 'N', 'COOP. FRANK W.MICHELL MZ-D LOT-33      _', '1', '-', '-', '-', 'A'),</v>
      </c>
      <c r="Y134" s="24" t="str">
        <f t="shared" si="16"/>
        <v>('0101133', '1', '29226567', 'A'),</v>
      </c>
      <c r="Z134" s="24" t="str">
        <f t="shared" si="17"/>
        <v>('0101133', '2', '', 'A'),</v>
      </c>
    </row>
    <row r="135" spans="1:26" x14ac:dyDescent="0.25">
      <c r="A135" s="15" t="s">
        <v>803</v>
      </c>
      <c r="B135" s="28">
        <f t="shared" si="12"/>
        <v>1</v>
      </c>
      <c r="C135" s="27">
        <f xml:space="preserve"> IFERROR(INDEX(DATOS_GENERALES!$L$16:$L$20,MATCH($D135,DATOS_GENERALES!$M$16:$M$20,0),1),"###")</f>
        <v>1</v>
      </c>
      <c r="D135" s="25" t="s">
        <v>1641</v>
      </c>
      <c r="E135" s="27">
        <f xml:space="preserve"> IFERROR(INDEX(DATOS_GENERALES!$A$16:$A$25,MATCH($F135,DATOS_GENERALES!$B$16:$B$25,0),1),"###")</f>
        <v>1</v>
      </c>
      <c r="F135" s="25" t="s">
        <v>18</v>
      </c>
      <c r="G135" s="25" t="s">
        <v>1778</v>
      </c>
      <c r="H135" s="15" t="s">
        <v>994</v>
      </c>
      <c r="I135" s="15"/>
      <c r="J135" s="25" t="s">
        <v>2570</v>
      </c>
      <c r="K135" s="25">
        <f t="shared" si="13"/>
        <v>15</v>
      </c>
      <c r="L135" s="25" t="s">
        <v>15</v>
      </c>
      <c r="M135" s="25" t="s">
        <v>15</v>
      </c>
      <c r="N135" s="25" t="s">
        <v>15</v>
      </c>
      <c r="O135" s="4" t="str">
        <f>IFERROR(INDEX(DATOS_GENERALES!$F$11:$F$13,MATCH($P135,DATOS_GENERALES!$G$11:$G$13,0),1),"###")</f>
        <v>N</v>
      </c>
      <c r="P135" s="25" t="s">
        <v>40</v>
      </c>
      <c r="Q135" s="4">
        <f>IFERROR(INDEX(DATOS_GENERALES!$I$3:$I$7,MATCH($R135,DATOS_GENERALES!$J$3:$J$7,0),1),"###")</f>
        <v>1</v>
      </c>
      <c r="R135" s="25" t="s">
        <v>36</v>
      </c>
      <c r="S135" s="25" t="s">
        <v>15</v>
      </c>
      <c r="T135" s="25" t="s">
        <v>15</v>
      </c>
      <c r="U135" s="25" t="s">
        <v>15</v>
      </c>
      <c r="V135" s="24"/>
      <c r="W135" s="24" t="str">
        <f t="shared" si="14"/>
        <v>LOS VILCOS B-10                        _</v>
      </c>
      <c r="X135" s="24" t="str">
        <f t="shared" si="15"/>
        <v>('0101134', '1', '1', 'ZEA PALACIOS ALEXIS', 'ZEA PALACIOS ALEXIS', 'LOS VILCOS B-10                        _', '-', '-', '-', 'N', 'LOS VILCOS B-10                        _', '1', '-', '-', '-', 'A'),</v>
      </c>
      <c r="Y135" s="24" t="str">
        <f t="shared" si="16"/>
        <v>('0101134', '1', '29230059', 'A'),</v>
      </c>
      <c r="Z135" s="24" t="str">
        <f t="shared" si="17"/>
        <v>('0101134', '2', '', 'A'),</v>
      </c>
    </row>
    <row r="136" spans="1:26" x14ac:dyDescent="0.25">
      <c r="A136" s="15" t="s">
        <v>87</v>
      </c>
      <c r="B136" s="28">
        <f t="shared" si="12"/>
        <v>1</v>
      </c>
      <c r="C136" s="27">
        <f xml:space="preserve"> IFERROR(INDEX(DATOS_GENERALES!$L$16:$L$20,MATCH($D136,DATOS_GENERALES!$M$16:$M$20,0),1),"###")</f>
        <v>1</v>
      </c>
      <c r="D136" s="25" t="s">
        <v>1641</v>
      </c>
      <c r="E136" s="27">
        <f xml:space="preserve"> IFERROR(INDEX(DATOS_GENERALES!$A$16:$A$25,MATCH($F136,DATOS_GENERALES!$B$16:$B$25,0),1),"###")</f>
        <v>1</v>
      </c>
      <c r="F136" s="25" t="s">
        <v>18</v>
      </c>
      <c r="G136" s="25" t="s">
        <v>1779</v>
      </c>
      <c r="H136" s="15" t="s">
        <v>995</v>
      </c>
      <c r="I136" s="15"/>
      <c r="J136" s="25" t="s">
        <v>2571</v>
      </c>
      <c r="K136" s="25">
        <f t="shared" si="13"/>
        <v>40</v>
      </c>
      <c r="L136" s="25" t="s">
        <v>15</v>
      </c>
      <c r="M136" s="25" t="s">
        <v>15</v>
      </c>
      <c r="N136" s="25" t="s">
        <v>15</v>
      </c>
      <c r="O136" s="4" t="str">
        <f>IFERROR(INDEX(DATOS_GENERALES!$F$11:$F$13,MATCH($P136,DATOS_GENERALES!$G$11:$G$13,0),1),"###")</f>
        <v>N</v>
      </c>
      <c r="P136" s="25" t="s">
        <v>40</v>
      </c>
      <c r="Q136" s="4">
        <f>IFERROR(INDEX(DATOS_GENERALES!$I$3:$I$7,MATCH($R136,DATOS_GENERALES!$J$3:$J$7,0),1),"###")</f>
        <v>1</v>
      </c>
      <c r="R136" s="25" t="s">
        <v>36</v>
      </c>
      <c r="S136" s="25" t="s">
        <v>15</v>
      </c>
      <c r="T136" s="25" t="s">
        <v>15</v>
      </c>
      <c r="U136" s="25" t="s">
        <v>15</v>
      </c>
      <c r="V136" s="24"/>
      <c r="W136" s="24" t="str">
        <f t="shared" si="14"/>
        <v>CALLE JOSE ANTONIO TABUHADA-QUINTA TABUA</v>
      </c>
      <c r="X136" s="24" t="str">
        <f t="shared" si="15"/>
        <v>('0101135', '1', '1', 'ZEGARRA CORDOVA MANUEL NOLBERTO', 'ZEGARRA CORDOVA MANUEL NOLBERTO', 'CALLE JOSE ANTONIO TABUHADA-QUINTA TABUA', '-', '-', '-', 'N', 'CALLE JOSE ANTONIO TABUHADA-QUINTA TABUA', '1', '-', '-', '-', 'A'),</v>
      </c>
      <c r="Y136" s="24" t="str">
        <f t="shared" si="16"/>
        <v>('0101135', '1', '29231407', 'A'),</v>
      </c>
      <c r="Z136" s="24" t="str">
        <f t="shared" si="17"/>
        <v>('0101135', '2', '', 'A'),</v>
      </c>
    </row>
    <row r="137" spans="1:26" x14ac:dyDescent="0.25">
      <c r="A137" s="15" t="s">
        <v>754</v>
      </c>
      <c r="B137" s="28">
        <f t="shared" si="12"/>
        <v>1</v>
      </c>
      <c r="C137" s="27">
        <f xml:space="preserve"> IFERROR(INDEX(DATOS_GENERALES!$L$16:$L$20,MATCH($D137,DATOS_GENERALES!$M$16:$M$20,0),1),"###")</f>
        <v>1</v>
      </c>
      <c r="D137" s="25" t="s">
        <v>1641</v>
      </c>
      <c r="E137" s="27">
        <f xml:space="preserve"> IFERROR(INDEX(DATOS_GENERALES!$A$16:$A$25,MATCH($F137,DATOS_GENERALES!$B$16:$B$25,0),1),"###")</f>
        <v>1</v>
      </c>
      <c r="F137" s="25" t="s">
        <v>18</v>
      </c>
      <c r="G137" s="25" t="s">
        <v>1780</v>
      </c>
      <c r="H137" s="15" t="s">
        <v>996</v>
      </c>
      <c r="I137" s="15"/>
      <c r="J137" s="25" t="s">
        <v>2572</v>
      </c>
      <c r="K137" s="25">
        <f t="shared" si="13"/>
        <v>17</v>
      </c>
      <c r="L137" s="25" t="s">
        <v>15</v>
      </c>
      <c r="M137" s="25" t="s">
        <v>15</v>
      </c>
      <c r="N137" s="25" t="s">
        <v>15</v>
      </c>
      <c r="O137" s="4" t="str">
        <f>IFERROR(INDEX(DATOS_GENERALES!$F$11:$F$13,MATCH($P137,DATOS_GENERALES!$G$11:$G$13,0),1),"###")</f>
        <v>N</v>
      </c>
      <c r="P137" s="25" t="s">
        <v>40</v>
      </c>
      <c r="Q137" s="4">
        <f>IFERROR(INDEX(DATOS_GENERALES!$I$3:$I$7,MATCH($R137,DATOS_GENERALES!$J$3:$J$7,0),1),"###")</f>
        <v>1</v>
      </c>
      <c r="R137" s="25" t="s">
        <v>36</v>
      </c>
      <c r="S137" s="25" t="s">
        <v>15</v>
      </c>
      <c r="T137" s="25" t="s">
        <v>15</v>
      </c>
      <c r="U137" s="25" t="s">
        <v>15</v>
      </c>
      <c r="V137" s="24"/>
      <c r="W137" s="24" t="str">
        <f t="shared" si="14"/>
        <v>PSTE. BOLIVAR 111                      _</v>
      </c>
      <c r="X137" s="24" t="str">
        <f t="shared" si="15"/>
        <v>('0101136', '1', '1', 'VALENCIA NUÑEZ JAVIER', 'VALENCIA NUÑEZ JAVIER', 'PSTE. BOLIVAR 111                      _', '-', '-', '-', 'N', 'PSTE. BOLIVAR 111                      _', '1', '-', '-', '-', 'A'),</v>
      </c>
      <c r="Y137" s="24" t="str">
        <f t="shared" si="16"/>
        <v>('0101136', '1', '29231490', 'A'),</v>
      </c>
      <c r="Z137" s="24" t="str">
        <f t="shared" si="17"/>
        <v>('0101136', '2', '', 'A'),</v>
      </c>
    </row>
    <row r="138" spans="1:26" x14ac:dyDescent="0.25">
      <c r="A138" s="15" t="s">
        <v>334</v>
      </c>
      <c r="B138" s="28">
        <f t="shared" si="12"/>
        <v>1</v>
      </c>
      <c r="C138" s="27">
        <f xml:space="preserve"> IFERROR(INDEX(DATOS_GENERALES!$L$16:$L$20,MATCH($D138,DATOS_GENERALES!$M$16:$M$20,0),1),"###")</f>
        <v>1</v>
      </c>
      <c r="D138" s="25" t="s">
        <v>1641</v>
      </c>
      <c r="E138" s="27">
        <f xml:space="preserve"> IFERROR(INDEX(DATOS_GENERALES!$A$16:$A$25,MATCH($F138,DATOS_GENERALES!$B$16:$B$25,0),1),"###")</f>
        <v>1</v>
      </c>
      <c r="F138" s="25" t="s">
        <v>18</v>
      </c>
      <c r="G138" s="25" t="s">
        <v>1781</v>
      </c>
      <c r="H138" s="15" t="s">
        <v>997</v>
      </c>
      <c r="I138" s="15"/>
      <c r="J138" s="25" t="s">
        <v>2573</v>
      </c>
      <c r="K138" s="25">
        <f t="shared" si="13"/>
        <v>31</v>
      </c>
      <c r="L138" s="25" t="s">
        <v>15</v>
      </c>
      <c r="M138" s="25" t="s">
        <v>15</v>
      </c>
      <c r="N138" s="25" t="s">
        <v>15</v>
      </c>
      <c r="O138" s="4" t="str">
        <f>IFERROR(INDEX(DATOS_GENERALES!$F$11:$F$13,MATCH($P138,DATOS_GENERALES!$G$11:$G$13,0),1),"###")</f>
        <v>N</v>
      </c>
      <c r="P138" s="25" t="s">
        <v>40</v>
      </c>
      <c r="Q138" s="4">
        <f>IFERROR(INDEX(DATOS_GENERALES!$I$3:$I$7,MATCH($R138,DATOS_GENERALES!$J$3:$J$7,0),1),"###")</f>
        <v>1</v>
      </c>
      <c r="R138" s="25" t="s">
        <v>36</v>
      </c>
      <c r="S138" s="25" t="s">
        <v>15</v>
      </c>
      <c r="T138" s="25" t="s">
        <v>15</v>
      </c>
      <c r="U138" s="25" t="s">
        <v>15</v>
      </c>
      <c r="V138" s="24"/>
      <c r="W138" s="24" t="str">
        <f t="shared" si="14"/>
        <v>LAS AMATISTAS 413- SAN JERONIMO        _</v>
      </c>
      <c r="X138" s="24" t="str">
        <f t="shared" si="15"/>
        <v>('0101137', '1', '1', 'LLERENA AMES ALICIA PATRICIA', 'LLERENA AMES ALICIA PATRICIA', 'LAS AMATISTAS 413- SAN JERONIMO        _', '-', '-', '-', 'N', 'LAS AMATISTAS 413- SAN JERONIMO        _', '1', '-', '-', '-', 'A'),</v>
      </c>
      <c r="Y138" s="24" t="str">
        <f t="shared" si="16"/>
        <v>('0101137', '1', '29232475', 'A'),</v>
      </c>
      <c r="Z138" s="24" t="str">
        <f t="shared" si="17"/>
        <v>('0101137', '2', '', 'A'),</v>
      </c>
    </row>
    <row r="139" spans="1:26" x14ac:dyDescent="0.25">
      <c r="A139" s="15" t="s">
        <v>755</v>
      </c>
      <c r="B139" s="28">
        <f t="shared" si="12"/>
        <v>1</v>
      </c>
      <c r="C139" s="27">
        <f xml:space="preserve"> IFERROR(INDEX(DATOS_GENERALES!$L$16:$L$20,MATCH($D139,DATOS_GENERALES!$M$16:$M$20,0),1),"###")</f>
        <v>1</v>
      </c>
      <c r="D139" s="25" t="s">
        <v>1641</v>
      </c>
      <c r="E139" s="27">
        <f xml:space="preserve"> IFERROR(INDEX(DATOS_GENERALES!$A$16:$A$25,MATCH($F139,DATOS_GENERALES!$B$16:$B$25,0),1),"###")</f>
        <v>1</v>
      </c>
      <c r="F139" s="25" t="s">
        <v>18</v>
      </c>
      <c r="G139" s="25" t="s">
        <v>1782</v>
      </c>
      <c r="H139" s="15" t="s">
        <v>998</v>
      </c>
      <c r="I139" s="15"/>
      <c r="J139" s="25" t="s">
        <v>2574</v>
      </c>
      <c r="K139" s="25">
        <f t="shared" si="13"/>
        <v>17</v>
      </c>
      <c r="L139" s="25" t="s">
        <v>15</v>
      </c>
      <c r="M139" s="25" t="s">
        <v>15</v>
      </c>
      <c r="N139" s="25" t="s">
        <v>15</v>
      </c>
      <c r="O139" s="4" t="str">
        <f>IFERROR(INDEX(DATOS_GENERALES!$F$11:$F$13,MATCH($P139,DATOS_GENERALES!$G$11:$G$13,0),1),"###")</f>
        <v>N</v>
      </c>
      <c r="P139" s="25" t="s">
        <v>40</v>
      </c>
      <c r="Q139" s="4">
        <f>IFERROR(INDEX(DATOS_GENERALES!$I$3:$I$7,MATCH($R139,DATOS_GENERALES!$J$3:$J$7,0),1),"###")</f>
        <v>1</v>
      </c>
      <c r="R139" s="25" t="s">
        <v>36</v>
      </c>
      <c r="S139" s="25" t="s">
        <v>15</v>
      </c>
      <c r="T139" s="25" t="s">
        <v>15</v>
      </c>
      <c r="U139" s="25" t="s">
        <v>15</v>
      </c>
      <c r="V139" s="24"/>
      <c r="W139" s="24" t="str">
        <f t="shared" si="14"/>
        <v>URB. MICHELL D-35                      _</v>
      </c>
      <c r="X139" s="24" t="str">
        <f t="shared" si="15"/>
        <v>('0101138', '1', '1', 'CHIRINOS BEJARANO CARLOS JAVIER', 'CHIRINOS BEJARANO CARLOS JAVIER', 'URB. MICHELL D-35                      _', '-', '-', '-', 'N', 'URB. MICHELL D-35                      _', '1', '-', '-', '-', 'A'),</v>
      </c>
      <c r="Y139" s="24" t="str">
        <f t="shared" si="16"/>
        <v>('0101138', '1', '29232648', 'A'),</v>
      </c>
      <c r="Z139" s="24" t="str">
        <f t="shared" si="17"/>
        <v>('0101138', '2', '', 'A'),</v>
      </c>
    </row>
    <row r="140" spans="1:26" x14ac:dyDescent="0.25">
      <c r="A140" s="15" t="s">
        <v>708</v>
      </c>
      <c r="B140" s="28">
        <f t="shared" si="12"/>
        <v>1</v>
      </c>
      <c r="C140" s="27">
        <f xml:space="preserve"> IFERROR(INDEX(DATOS_GENERALES!$L$16:$L$20,MATCH($D140,DATOS_GENERALES!$M$16:$M$20,0),1),"###")</f>
        <v>1</v>
      </c>
      <c r="D140" s="25" t="s">
        <v>1641</v>
      </c>
      <c r="E140" s="27">
        <f xml:space="preserve"> IFERROR(INDEX(DATOS_GENERALES!$A$16:$A$25,MATCH($F140,DATOS_GENERALES!$B$16:$B$25,0),1),"###")</f>
        <v>1</v>
      </c>
      <c r="F140" s="25" t="s">
        <v>18</v>
      </c>
      <c r="G140" s="25" t="s">
        <v>1783</v>
      </c>
      <c r="H140" s="15" t="s">
        <v>999</v>
      </c>
      <c r="I140" s="15"/>
      <c r="J140" s="25" t="s">
        <v>2575</v>
      </c>
      <c r="K140" s="25">
        <f t="shared" si="13"/>
        <v>19</v>
      </c>
      <c r="L140" s="25" t="s">
        <v>15</v>
      </c>
      <c r="M140" s="25" t="s">
        <v>15</v>
      </c>
      <c r="N140" s="25" t="s">
        <v>15</v>
      </c>
      <c r="O140" s="4" t="str">
        <f>IFERROR(INDEX(DATOS_GENERALES!$F$11:$F$13,MATCH($P140,DATOS_GENERALES!$G$11:$G$13,0),1),"###")</f>
        <v>N</v>
      </c>
      <c r="P140" s="25" t="s">
        <v>40</v>
      </c>
      <c r="Q140" s="4">
        <f>IFERROR(INDEX(DATOS_GENERALES!$I$3:$I$7,MATCH($R140,DATOS_GENERALES!$J$3:$J$7,0),1),"###")</f>
        <v>1</v>
      </c>
      <c r="R140" s="25" t="s">
        <v>36</v>
      </c>
      <c r="S140" s="25" t="s">
        <v>15</v>
      </c>
      <c r="T140" s="25" t="s">
        <v>15</v>
      </c>
      <c r="U140" s="25" t="s">
        <v>15</v>
      </c>
      <c r="V140" s="24"/>
      <c r="W140" s="24" t="str">
        <f t="shared" si="14"/>
        <v>LOS ARCES 470 E-101                    _</v>
      </c>
      <c r="X140" s="24" t="str">
        <f t="shared" si="15"/>
        <v>('0101139', '1', '1', 'UYEN GORDILLO CESAR DARIO', 'UYEN GORDILLO CESAR DARIO', 'LOS ARCES 470 E-101                    _', '-', '-', '-', 'N', 'LOS ARCES 470 E-101                    _', '1', '-', '-', '-', 'A'),</v>
      </c>
      <c r="Y140" s="24" t="str">
        <f t="shared" si="16"/>
        <v>('0101139', '1', '29233916', 'A'),</v>
      </c>
      <c r="Z140" s="24" t="str">
        <f t="shared" si="17"/>
        <v>('0101139', '2', '', 'A'),</v>
      </c>
    </row>
    <row r="141" spans="1:26" x14ac:dyDescent="0.25">
      <c r="A141" s="15" t="s">
        <v>845</v>
      </c>
      <c r="B141" s="28">
        <f t="shared" si="12"/>
        <v>1</v>
      </c>
      <c r="C141" s="27">
        <f xml:space="preserve"> IFERROR(INDEX(DATOS_GENERALES!$L$16:$L$20,MATCH($D141,DATOS_GENERALES!$M$16:$M$20,0),1),"###")</f>
        <v>1</v>
      </c>
      <c r="D141" s="25" t="s">
        <v>1641</v>
      </c>
      <c r="E141" s="27">
        <f xml:space="preserve"> IFERROR(INDEX(DATOS_GENERALES!$A$16:$A$25,MATCH($F141,DATOS_GENERALES!$B$16:$B$25,0),1),"###")</f>
        <v>1</v>
      </c>
      <c r="F141" s="25" t="s">
        <v>18</v>
      </c>
      <c r="G141" s="25" t="s">
        <v>1784</v>
      </c>
      <c r="H141" s="15" t="s">
        <v>1000</v>
      </c>
      <c r="I141" s="15"/>
      <c r="J141" s="25" t="s">
        <v>2489</v>
      </c>
      <c r="K141" s="25">
        <f t="shared" si="13"/>
        <v>8</v>
      </c>
      <c r="L141" s="25" t="s">
        <v>15</v>
      </c>
      <c r="M141" s="25" t="s">
        <v>15</v>
      </c>
      <c r="N141" s="25" t="s">
        <v>15</v>
      </c>
      <c r="O141" s="4" t="str">
        <f>IFERROR(INDEX(DATOS_GENERALES!$F$11:$F$13,MATCH($P141,DATOS_GENERALES!$G$11:$G$13,0),1),"###")</f>
        <v>N</v>
      </c>
      <c r="P141" s="25" t="s">
        <v>40</v>
      </c>
      <c r="Q141" s="4">
        <f>IFERROR(INDEX(DATOS_GENERALES!$I$3:$I$7,MATCH($R141,DATOS_GENERALES!$J$3:$J$7,0),1),"###")</f>
        <v>1</v>
      </c>
      <c r="R141" s="25" t="s">
        <v>36</v>
      </c>
      <c r="S141" s="25" t="s">
        <v>15</v>
      </c>
      <c r="T141" s="25" t="s">
        <v>15</v>
      </c>
      <c r="U141" s="25" t="s">
        <v>15</v>
      </c>
      <c r="V141" s="24"/>
      <c r="W141" s="24" t="str">
        <f t="shared" si="14"/>
        <v>AREQUIPA                               _</v>
      </c>
      <c r="X141" s="24" t="str">
        <f t="shared" si="15"/>
        <v>('0101140', '1', '1', 'BUSTAMANTE ZEGARRA LUIS ALBERTO', 'BUSTAMANTE ZEGARRA LUIS ALBERTO', 'AREQUIPA                               _', '-', '-', '-', 'N', 'AREQUIPA                               _', '1', '-', '-', '-', 'A'),</v>
      </c>
      <c r="Y141" s="24" t="str">
        <f t="shared" si="16"/>
        <v>('0101140', '1', '29234048', 'A'),</v>
      </c>
      <c r="Z141" s="24" t="str">
        <f t="shared" si="17"/>
        <v>('0101140', '2', '', 'A'),</v>
      </c>
    </row>
    <row r="142" spans="1:26" x14ac:dyDescent="0.25">
      <c r="A142" s="15" t="s">
        <v>499</v>
      </c>
      <c r="B142" s="28">
        <f t="shared" si="12"/>
        <v>1</v>
      </c>
      <c r="C142" s="27">
        <f xml:space="preserve"> IFERROR(INDEX(DATOS_GENERALES!$L$16:$L$20,MATCH($D142,DATOS_GENERALES!$M$16:$M$20,0),1),"###")</f>
        <v>1</v>
      </c>
      <c r="D142" s="25" t="s">
        <v>1641</v>
      </c>
      <c r="E142" s="27">
        <f xml:space="preserve"> IFERROR(INDEX(DATOS_GENERALES!$A$16:$A$25,MATCH($F142,DATOS_GENERALES!$B$16:$B$25,0),1),"###")</f>
        <v>1</v>
      </c>
      <c r="F142" s="25" t="s">
        <v>18</v>
      </c>
      <c r="G142" s="25" t="s">
        <v>1785</v>
      </c>
      <c r="H142" s="15" t="s">
        <v>1001</v>
      </c>
      <c r="I142" s="15"/>
      <c r="J142" s="25" t="s">
        <v>2576</v>
      </c>
      <c r="K142" s="25">
        <f t="shared" si="13"/>
        <v>26</v>
      </c>
      <c r="L142" s="25" t="s">
        <v>15</v>
      </c>
      <c r="M142" s="25" t="s">
        <v>15</v>
      </c>
      <c r="N142" s="25" t="s">
        <v>15</v>
      </c>
      <c r="O142" s="4" t="str">
        <f>IFERROR(INDEX(DATOS_GENERALES!$F$11:$F$13,MATCH($P142,DATOS_GENERALES!$G$11:$G$13,0),1),"###")</f>
        <v>N</v>
      </c>
      <c r="P142" s="25" t="s">
        <v>40</v>
      </c>
      <c r="Q142" s="4">
        <f>IFERROR(INDEX(DATOS_GENERALES!$I$3:$I$7,MATCH($R142,DATOS_GENERALES!$J$3:$J$7,0),1),"###")</f>
        <v>1</v>
      </c>
      <c r="R142" s="25" t="s">
        <v>36</v>
      </c>
      <c r="S142" s="25" t="s">
        <v>15</v>
      </c>
      <c r="T142" s="25" t="s">
        <v>15</v>
      </c>
      <c r="U142" s="25" t="s">
        <v>15</v>
      </c>
      <c r="V142" s="24"/>
      <c r="W142" s="24" t="str">
        <f t="shared" si="14"/>
        <v>URB. MIRASOL DE CAYMA C-17             _</v>
      </c>
      <c r="X142" s="24" t="str">
        <f t="shared" si="15"/>
        <v>('0101141', '1', '1', 'ARAGON VILLENA PEDRO', 'ARAGON VILLENA PEDRO', 'URB. MIRASOL DE CAYMA C-17             _', '-', '-', '-', 'N', 'URB. MIRASOL DE CAYMA C-17             _', '1', '-', '-', '-', 'A'),</v>
      </c>
      <c r="Y142" s="24" t="str">
        <f t="shared" si="16"/>
        <v>('0101141', '1', '29234635', 'A'),</v>
      </c>
      <c r="Z142" s="24" t="str">
        <f t="shared" si="17"/>
        <v>('0101141', '2', '', 'A'),</v>
      </c>
    </row>
    <row r="143" spans="1:26" x14ac:dyDescent="0.25">
      <c r="A143" s="15" t="s">
        <v>188</v>
      </c>
      <c r="B143" s="28">
        <f t="shared" si="12"/>
        <v>1</v>
      </c>
      <c r="C143" s="27">
        <f xml:space="preserve"> IFERROR(INDEX(DATOS_GENERALES!$L$16:$L$20,MATCH($D143,DATOS_GENERALES!$M$16:$M$20,0),1),"###")</f>
        <v>1</v>
      </c>
      <c r="D143" s="25" t="s">
        <v>1641</v>
      </c>
      <c r="E143" s="27">
        <f xml:space="preserve"> IFERROR(INDEX(DATOS_GENERALES!$A$16:$A$25,MATCH($F143,DATOS_GENERALES!$B$16:$B$25,0),1),"###")</f>
        <v>1</v>
      </c>
      <c r="F143" s="25" t="s">
        <v>18</v>
      </c>
      <c r="G143" s="25" t="s">
        <v>1786</v>
      </c>
      <c r="H143" s="15" t="s">
        <v>1002</v>
      </c>
      <c r="I143" s="15"/>
      <c r="J143" s="25" t="s">
        <v>2577</v>
      </c>
      <c r="K143" s="25">
        <f t="shared" si="13"/>
        <v>38</v>
      </c>
      <c r="L143" s="25" t="s">
        <v>15</v>
      </c>
      <c r="M143" s="25" t="s">
        <v>15</v>
      </c>
      <c r="N143" s="25" t="s">
        <v>15</v>
      </c>
      <c r="O143" s="4" t="str">
        <f>IFERROR(INDEX(DATOS_GENERALES!$F$11:$F$13,MATCH($P143,DATOS_GENERALES!$G$11:$G$13,0),1),"###")</f>
        <v>N</v>
      </c>
      <c r="P143" s="25" t="s">
        <v>40</v>
      </c>
      <c r="Q143" s="4">
        <f>IFERROR(INDEX(DATOS_GENERALES!$I$3:$I$7,MATCH($R143,DATOS_GENERALES!$J$3:$J$7,0),1),"###")</f>
        <v>1</v>
      </c>
      <c r="R143" s="25" t="s">
        <v>36</v>
      </c>
      <c r="S143" s="25" t="s">
        <v>15</v>
      </c>
      <c r="T143" s="25" t="s">
        <v>15</v>
      </c>
      <c r="U143" s="25" t="s">
        <v>15</v>
      </c>
      <c r="V143" s="24"/>
      <c r="W143" s="24" t="str">
        <f t="shared" si="14"/>
        <v>URB. LINDA VISTA  A-5 DPTO 1 LOS ARCES _</v>
      </c>
      <c r="X143" s="24" t="str">
        <f t="shared" si="15"/>
        <v>('0101142', '1', '1', 'NUÑEZ BERRIOS ALBERTO', 'NUÑEZ BERRIOS ALBERTO', 'URB. LINDA VISTA  A-5 DPTO 1 LOS ARCES _', '-', '-', '-', 'N', 'URB. LINDA VISTA  A-5 DPTO 1 LOS ARCES _', '1', '-', '-', '-', 'A'),</v>
      </c>
      <c r="Y143" s="24" t="str">
        <f t="shared" si="16"/>
        <v>('0101142', '1', '29235585', 'A'),</v>
      </c>
      <c r="Z143" s="24" t="str">
        <f t="shared" si="17"/>
        <v>('0101142', '2', '', 'A'),</v>
      </c>
    </row>
    <row r="144" spans="1:26" x14ac:dyDescent="0.25">
      <c r="A144" s="15" t="s">
        <v>467</v>
      </c>
      <c r="B144" s="28">
        <f t="shared" si="12"/>
        <v>1</v>
      </c>
      <c r="C144" s="27">
        <f xml:space="preserve"> IFERROR(INDEX(DATOS_GENERALES!$L$16:$L$20,MATCH($D144,DATOS_GENERALES!$M$16:$M$20,0),1),"###")</f>
        <v>1</v>
      </c>
      <c r="D144" s="25" t="s">
        <v>1641</v>
      </c>
      <c r="E144" s="27">
        <f xml:space="preserve"> IFERROR(INDEX(DATOS_GENERALES!$A$16:$A$25,MATCH($F144,DATOS_GENERALES!$B$16:$B$25,0),1),"###")</f>
        <v>1</v>
      </c>
      <c r="F144" s="25" t="s">
        <v>18</v>
      </c>
      <c r="G144" s="25" t="s">
        <v>1787</v>
      </c>
      <c r="H144" s="15" t="s">
        <v>1003</v>
      </c>
      <c r="I144" s="15"/>
      <c r="J144" s="25" t="s">
        <v>2578</v>
      </c>
      <c r="K144" s="25">
        <f t="shared" si="13"/>
        <v>27</v>
      </c>
      <c r="L144" s="25" t="s">
        <v>15</v>
      </c>
      <c r="M144" s="25" t="s">
        <v>15</v>
      </c>
      <c r="N144" s="25" t="s">
        <v>15</v>
      </c>
      <c r="O144" s="4" t="str">
        <f>IFERROR(INDEX(DATOS_GENERALES!$F$11:$F$13,MATCH($P144,DATOS_GENERALES!$G$11:$G$13,0),1),"###")</f>
        <v>N</v>
      </c>
      <c r="P144" s="25" t="s">
        <v>40</v>
      </c>
      <c r="Q144" s="4">
        <f>IFERROR(INDEX(DATOS_GENERALES!$I$3:$I$7,MATCH($R144,DATOS_GENERALES!$J$3:$J$7,0),1),"###")</f>
        <v>1</v>
      </c>
      <c r="R144" s="25" t="s">
        <v>36</v>
      </c>
      <c r="S144" s="25" t="s">
        <v>15</v>
      </c>
      <c r="T144" s="25" t="s">
        <v>15</v>
      </c>
      <c r="U144" s="25" t="s">
        <v>15</v>
      </c>
      <c r="V144" s="24"/>
      <c r="W144" s="24" t="str">
        <f t="shared" si="14"/>
        <v>LOS ARCES 257-A CUARTO PISO            _</v>
      </c>
      <c r="X144" s="24" t="str">
        <f t="shared" si="15"/>
        <v>('0101143', '1', '1', 'CORNEJO DEL CARPIO ALEJANDRA ISABEL', 'CORNEJO DEL CARPIO ALEJANDRA ISABEL', 'LOS ARCES 257-A CUARTO PISO            _', '-', '-', '-', 'N', 'LOS ARCES 257-A CUARTO PISO            _', '1', '-', '-', '-', 'A'),</v>
      </c>
      <c r="Y144" s="24" t="str">
        <f t="shared" si="16"/>
        <v>('0101143', '1', '29235683', 'A'),</v>
      </c>
      <c r="Z144" s="24" t="str">
        <f t="shared" si="17"/>
        <v>('0101143', '2', '', 'A'),</v>
      </c>
    </row>
    <row r="145" spans="1:26" x14ac:dyDescent="0.25">
      <c r="A145" s="15" t="s">
        <v>528</v>
      </c>
      <c r="B145" s="28">
        <f t="shared" si="12"/>
        <v>1</v>
      </c>
      <c r="C145" s="27">
        <f xml:space="preserve"> IFERROR(INDEX(DATOS_GENERALES!$L$16:$L$20,MATCH($D145,DATOS_GENERALES!$M$16:$M$20,0),1),"###")</f>
        <v>1</v>
      </c>
      <c r="D145" s="25" t="s">
        <v>1641</v>
      </c>
      <c r="E145" s="27">
        <f xml:space="preserve"> IFERROR(INDEX(DATOS_GENERALES!$A$16:$A$25,MATCH($F145,DATOS_GENERALES!$B$16:$B$25,0),1),"###")</f>
        <v>1</v>
      </c>
      <c r="F145" s="25" t="s">
        <v>18</v>
      </c>
      <c r="G145" s="25" t="s">
        <v>1788</v>
      </c>
      <c r="H145" s="15" t="s">
        <v>1004</v>
      </c>
      <c r="I145" s="15"/>
      <c r="J145" s="25" t="s">
        <v>2579</v>
      </c>
      <c r="K145" s="25">
        <f t="shared" si="13"/>
        <v>25</v>
      </c>
      <c r="L145" s="25" t="s">
        <v>15</v>
      </c>
      <c r="M145" s="25" t="s">
        <v>15</v>
      </c>
      <c r="N145" s="25" t="s">
        <v>15</v>
      </c>
      <c r="O145" s="4" t="str">
        <f>IFERROR(INDEX(DATOS_GENERALES!$F$11:$F$13,MATCH($P145,DATOS_GENERALES!$G$11:$G$13,0),1),"###")</f>
        <v>N</v>
      </c>
      <c r="P145" s="25" t="s">
        <v>40</v>
      </c>
      <c r="Q145" s="4">
        <f>IFERROR(INDEX(DATOS_GENERALES!$I$3:$I$7,MATCH($R145,DATOS_GENERALES!$J$3:$J$7,0),1),"###")</f>
        <v>1</v>
      </c>
      <c r="R145" s="25" t="s">
        <v>36</v>
      </c>
      <c r="S145" s="25" t="s">
        <v>15</v>
      </c>
      <c r="T145" s="25" t="s">
        <v>15</v>
      </c>
      <c r="U145" s="25" t="s">
        <v>15</v>
      </c>
      <c r="V145" s="24"/>
      <c r="W145" s="24" t="str">
        <f t="shared" si="14"/>
        <v>CALLE ANDRES BELAUNDE 103              _</v>
      </c>
      <c r="X145" s="24" t="str">
        <f t="shared" si="15"/>
        <v>('0101144', '1', '1', 'LAZARTE VALCARCEL NANCY', 'LAZARTE VALCARCEL NANCY', 'CALLE ANDRES BELAUNDE 103              _', '-', '-', '-', 'N', 'CALLE ANDRES BELAUNDE 103              _', '1', '-', '-', '-', 'A'),</v>
      </c>
      <c r="Y145" s="24" t="str">
        <f t="shared" si="16"/>
        <v>('0101144', '1', '29236665', 'A'),</v>
      </c>
      <c r="Z145" s="24" t="str">
        <f t="shared" si="17"/>
        <v>('0101144', '2', '', 'A'),</v>
      </c>
    </row>
    <row r="146" spans="1:26" x14ac:dyDescent="0.25">
      <c r="A146" s="15" t="s">
        <v>88</v>
      </c>
      <c r="B146" s="28">
        <f t="shared" si="12"/>
        <v>1</v>
      </c>
      <c r="C146" s="27">
        <f xml:space="preserve"> IFERROR(INDEX(DATOS_GENERALES!$L$16:$L$20,MATCH($D146,DATOS_GENERALES!$M$16:$M$20,0),1),"###")</f>
        <v>1</v>
      </c>
      <c r="D146" s="25" t="s">
        <v>1641</v>
      </c>
      <c r="E146" s="27">
        <f xml:space="preserve"> IFERROR(INDEX(DATOS_GENERALES!$A$16:$A$25,MATCH($F146,DATOS_GENERALES!$B$16:$B$25,0),1),"###")</f>
        <v>1</v>
      </c>
      <c r="F146" s="25" t="s">
        <v>18</v>
      </c>
      <c r="G146" s="25" t="s">
        <v>1789</v>
      </c>
      <c r="H146" s="15" t="s">
        <v>1005</v>
      </c>
      <c r="I146" s="15"/>
      <c r="J146" s="25" t="s">
        <v>2580</v>
      </c>
      <c r="K146" s="25">
        <f t="shared" si="13"/>
        <v>40</v>
      </c>
      <c r="L146" s="25" t="s">
        <v>15</v>
      </c>
      <c r="M146" s="25" t="s">
        <v>15</v>
      </c>
      <c r="N146" s="25" t="s">
        <v>15</v>
      </c>
      <c r="O146" s="4" t="str">
        <f>IFERROR(INDEX(DATOS_GENERALES!$F$11:$F$13,MATCH($P146,DATOS_GENERALES!$G$11:$G$13,0),1),"###")</f>
        <v>N</v>
      </c>
      <c r="P146" s="25" t="s">
        <v>40</v>
      </c>
      <c r="Q146" s="4">
        <f>IFERROR(INDEX(DATOS_GENERALES!$I$3:$I$7,MATCH($R146,DATOS_GENERALES!$J$3:$J$7,0),1),"###")</f>
        <v>1</v>
      </c>
      <c r="R146" s="25" t="s">
        <v>36</v>
      </c>
      <c r="S146" s="25" t="s">
        <v>15</v>
      </c>
      <c r="T146" s="25" t="s">
        <v>15</v>
      </c>
      <c r="U146" s="25" t="s">
        <v>15</v>
      </c>
      <c r="V146" s="24"/>
      <c r="W146" s="24" t="str">
        <f t="shared" si="14"/>
        <v>URB. ADEPA C-9 J.LUIS BUSTAMANTE Y RIVER</v>
      </c>
      <c r="X146" s="24" t="str">
        <f t="shared" si="15"/>
        <v>('0101145', '1', '1', 'VALDIVIA MUÑOZ ARLENE', 'VALDIVIA MUÑOZ ARLENE', 'URB. ADEPA C-9 J.LUIS BUSTAMANTE Y RIVER', '-', '-', '-', 'N', 'URB. ADEPA C-9 J.LUIS BUSTAMANTE Y RIVER', '1', '-', '-', '-', 'A'),</v>
      </c>
      <c r="Y146" s="24" t="str">
        <f t="shared" si="16"/>
        <v>('0101145', '1', '29238226', 'A'),</v>
      </c>
      <c r="Z146" s="24" t="str">
        <f t="shared" si="17"/>
        <v>('0101145', '2', '', 'A'),</v>
      </c>
    </row>
    <row r="147" spans="1:26" x14ac:dyDescent="0.25">
      <c r="A147" s="15" t="s">
        <v>627</v>
      </c>
      <c r="B147" s="28">
        <f t="shared" si="12"/>
        <v>1</v>
      </c>
      <c r="C147" s="27">
        <f xml:space="preserve"> IFERROR(INDEX(DATOS_GENERALES!$L$16:$L$20,MATCH($D147,DATOS_GENERALES!$M$16:$M$20,0),1),"###")</f>
        <v>1</v>
      </c>
      <c r="D147" s="25" t="s">
        <v>1641</v>
      </c>
      <c r="E147" s="27">
        <f xml:space="preserve"> IFERROR(INDEX(DATOS_GENERALES!$A$16:$A$25,MATCH($F147,DATOS_GENERALES!$B$16:$B$25,0),1),"###")</f>
        <v>1</v>
      </c>
      <c r="F147" s="25" t="s">
        <v>18</v>
      </c>
      <c r="G147" s="25" t="s">
        <v>1790</v>
      </c>
      <c r="H147" s="15" t="s">
        <v>1006</v>
      </c>
      <c r="I147" s="15"/>
      <c r="J147" s="25" t="s">
        <v>2581</v>
      </c>
      <c r="K147" s="25">
        <f t="shared" si="13"/>
        <v>22</v>
      </c>
      <c r="L147" s="25" t="s">
        <v>15</v>
      </c>
      <c r="M147" s="25" t="s">
        <v>15</v>
      </c>
      <c r="N147" s="25" t="s">
        <v>15</v>
      </c>
      <c r="O147" s="4" t="str">
        <f>IFERROR(INDEX(DATOS_GENERALES!$F$11:$F$13,MATCH($P147,DATOS_GENERALES!$G$11:$G$13,0),1),"###")</f>
        <v>N</v>
      </c>
      <c r="P147" s="25" t="s">
        <v>40</v>
      </c>
      <c r="Q147" s="4">
        <f>IFERROR(INDEX(DATOS_GENERALES!$I$3:$I$7,MATCH($R147,DATOS_GENERALES!$J$3:$J$7,0),1),"###")</f>
        <v>1</v>
      </c>
      <c r="R147" s="25" t="s">
        <v>36</v>
      </c>
      <c r="S147" s="25" t="s">
        <v>15</v>
      </c>
      <c r="T147" s="25" t="s">
        <v>15</v>
      </c>
      <c r="U147" s="25" t="s">
        <v>15</v>
      </c>
      <c r="V147" s="24"/>
      <c r="W147" s="24" t="str">
        <f t="shared" si="14"/>
        <v>URB. LA ENCANTADA N° 6                 _</v>
      </c>
      <c r="X147" s="24" t="str">
        <f t="shared" si="15"/>
        <v>('0101146', '1', '1', 'CARDENAS PALOMINO WILFREDO', 'CARDENAS PALOMINO WILFREDO', 'URB. LA ENCANTADA N° 6                 _', '-', '-', '-', 'N', 'URB. LA ENCANTADA N° 6                 _', '1', '-', '-', '-', 'A'),</v>
      </c>
      <c r="Y147" s="24" t="str">
        <f t="shared" si="16"/>
        <v>('0101146', '1', '29238909', 'A'),</v>
      </c>
      <c r="Z147" s="24" t="str">
        <f t="shared" si="17"/>
        <v>('0101146', '2', '', 'A'),</v>
      </c>
    </row>
    <row r="148" spans="1:26" x14ac:dyDescent="0.25">
      <c r="A148" s="15" t="s">
        <v>780</v>
      </c>
      <c r="B148" s="28">
        <f t="shared" si="12"/>
        <v>1</v>
      </c>
      <c r="C148" s="27">
        <f xml:space="preserve"> IFERROR(INDEX(DATOS_GENERALES!$L$16:$L$20,MATCH($D148,DATOS_GENERALES!$M$16:$M$20,0),1),"###")</f>
        <v>1</v>
      </c>
      <c r="D148" s="25" t="s">
        <v>1641</v>
      </c>
      <c r="E148" s="27">
        <f xml:space="preserve"> IFERROR(INDEX(DATOS_GENERALES!$A$16:$A$25,MATCH($F148,DATOS_GENERALES!$B$16:$B$25,0),1),"###")</f>
        <v>1</v>
      </c>
      <c r="F148" s="25" t="s">
        <v>18</v>
      </c>
      <c r="G148" s="25" t="s">
        <v>1791</v>
      </c>
      <c r="H148" s="15" t="s">
        <v>1007</v>
      </c>
      <c r="I148" s="15"/>
      <c r="J148" s="25" t="s">
        <v>2582</v>
      </c>
      <c r="K148" s="25">
        <f t="shared" si="13"/>
        <v>16</v>
      </c>
      <c r="L148" s="25" t="s">
        <v>15</v>
      </c>
      <c r="M148" s="25" t="s">
        <v>15</v>
      </c>
      <c r="N148" s="25" t="s">
        <v>15</v>
      </c>
      <c r="O148" s="4" t="str">
        <f>IFERROR(INDEX(DATOS_GENERALES!$F$11:$F$13,MATCH($P148,DATOS_GENERALES!$G$11:$G$13,0),1),"###")</f>
        <v>N</v>
      </c>
      <c r="P148" s="25" t="s">
        <v>40</v>
      </c>
      <c r="Q148" s="4">
        <f>IFERROR(INDEX(DATOS_GENERALES!$I$3:$I$7,MATCH($R148,DATOS_GENERALES!$J$3:$J$7,0),1),"###")</f>
        <v>1</v>
      </c>
      <c r="R148" s="25" t="s">
        <v>36</v>
      </c>
      <c r="S148" s="25" t="s">
        <v>15</v>
      </c>
      <c r="T148" s="25" t="s">
        <v>15</v>
      </c>
      <c r="U148" s="25" t="s">
        <v>15</v>
      </c>
      <c r="V148" s="24"/>
      <c r="W148" s="24" t="str">
        <f t="shared" si="14"/>
        <v>URB. EL LAGO B-2                       _</v>
      </c>
      <c r="X148" s="24" t="str">
        <f t="shared" si="15"/>
        <v>('0101147', '1', '1', 'RENDON ZUÑIGA DE CHAVEZ YENNY NILDRED', 'RENDON ZUÑIGA DE CHAVEZ YENNY NILDRED', 'URB. EL LAGO B-2                       _', '-', '-', '-', 'N', 'URB. EL LAGO B-2                       _', '1', '-', '-', '-', 'A'),</v>
      </c>
      <c r="Y148" s="24" t="str">
        <f t="shared" si="16"/>
        <v>('0101147', '1', '29239759', 'A'),</v>
      </c>
      <c r="Z148" s="24" t="str">
        <f t="shared" si="17"/>
        <v>('0101147', '2', '', 'A'),</v>
      </c>
    </row>
    <row r="149" spans="1:26" x14ac:dyDescent="0.25">
      <c r="A149" s="15" t="s">
        <v>189</v>
      </c>
      <c r="B149" s="28">
        <f t="shared" si="12"/>
        <v>1</v>
      </c>
      <c r="C149" s="27">
        <f xml:space="preserve"> IFERROR(INDEX(DATOS_GENERALES!$L$16:$L$20,MATCH($D149,DATOS_GENERALES!$M$16:$M$20,0),1),"###")</f>
        <v>1</v>
      </c>
      <c r="D149" s="25" t="s">
        <v>1641</v>
      </c>
      <c r="E149" s="27">
        <f xml:space="preserve"> IFERROR(INDEX(DATOS_GENERALES!$A$16:$A$25,MATCH($F149,DATOS_GENERALES!$B$16:$B$25,0),1),"###")</f>
        <v>1</v>
      </c>
      <c r="F149" s="25" t="s">
        <v>18</v>
      </c>
      <c r="G149" s="25" t="s">
        <v>1792</v>
      </c>
      <c r="H149" s="15" t="s">
        <v>1008</v>
      </c>
      <c r="I149" s="15"/>
      <c r="J149" s="25" t="s">
        <v>2583</v>
      </c>
      <c r="K149" s="25">
        <f t="shared" si="13"/>
        <v>38</v>
      </c>
      <c r="L149" s="25" t="s">
        <v>15</v>
      </c>
      <c r="M149" s="25" t="s">
        <v>15</v>
      </c>
      <c r="N149" s="25" t="s">
        <v>15</v>
      </c>
      <c r="O149" s="4" t="str">
        <f>IFERROR(INDEX(DATOS_GENERALES!$F$11:$F$13,MATCH($P149,DATOS_GENERALES!$G$11:$G$13,0),1),"###")</f>
        <v>N</v>
      </c>
      <c r="P149" s="25" t="s">
        <v>40</v>
      </c>
      <c r="Q149" s="4">
        <f>IFERROR(INDEX(DATOS_GENERALES!$I$3:$I$7,MATCH($R149,DATOS_GENERALES!$J$3:$J$7,0),1),"###")</f>
        <v>1</v>
      </c>
      <c r="R149" s="25" t="s">
        <v>36</v>
      </c>
      <c r="S149" s="25" t="s">
        <v>15</v>
      </c>
      <c r="T149" s="25" t="s">
        <v>15</v>
      </c>
      <c r="U149" s="25" t="s">
        <v>15</v>
      </c>
      <c r="V149" s="24"/>
      <c r="W149" s="24" t="str">
        <f t="shared" si="14"/>
        <v>AV. AREQUIPA  3051 DPTO 201 SAN ISIDRO _</v>
      </c>
      <c r="X149" s="24" t="str">
        <f t="shared" si="15"/>
        <v>('0101148', '1', '1', 'CALDERON ROMERO FERNANDO ALBERTO', 'CALDERON ROMERO FERNANDO ALBERTO', 'AV. AREQUIPA  3051 DPTO 201 SAN ISIDRO _', '-', '-', '-', 'N', 'AV. AREQUIPA  3051 DPTO 201 SAN ISIDRO _', '1', '-', '-', '-', 'A'),</v>
      </c>
      <c r="Y149" s="24" t="str">
        <f t="shared" si="16"/>
        <v>('0101148', '1', '29240411', 'A'),</v>
      </c>
      <c r="Z149" s="24" t="str">
        <f t="shared" si="17"/>
        <v>('0101148', '2', '', 'A'),</v>
      </c>
    </row>
    <row r="150" spans="1:26" x14ac:dyDescent="0.25">
      <c r="A150" s="15" t="s">
        <v>733</v>
      </c>
      <c r="B150" s="28">
        <f t="shared" si="12"/>
        <v>1</v>
      </c>
      <c r="C150" s="27">
        <f xml:space="preserve"> IFERROR(INDEX(DATOS_GENERALES!$L$16:$L$20,MATCH($D150,DATOS_GENERALES!$M$16:$M$20,0),1),"###")</f>
        <v>1</v>
      </c>
      <c r="D150" s="25" t="s">
        <v>1641</v>
      </c>
      <c r="E150" s="27">
        <f xml:space="preserve"> IFERROR(INDEX(DATOS_GENERALES!$A$16:$A$25,MATCH($F150,DATOS_GENERALES!$B$16:$B$25,0),1),"###")</f>
        <v>1</v>
      </c>
      <c r="F150" s="25" t="s">
        <v>18</v>
      </c>
      <c r="G150" s="25" t="s">
        <v>1793</v>
      </c>
      <c r="H150" s="15" t="s">
        <v>1009</v>
      </c>
      <c r="I150" s="15"/>
      <c r="J150" s="25" t="s">
        <v>2584</v>
      </c>
      <c r="K150" s="25">
        <f t="shared" si="13"/>
        <v>18</v>
      </c>
      <c r="L150" s="25" t="s">
        <v>15</v>
      </c>
      <c r="M150" s="25" t="s">
        <v>15</v>
      </c>
      <c r="N150" s="25" t="s">
        <v>15</v>
      </c>
      <c r="O150" s="4" t="str">
        <f>IFERROR(INDEX(DATOS_GENERALES!$F$11:$F$13,MATCH($P150,DATOS_GENERALES!$G$11:$G$13,0),1),"###")</f>
        <v>N</v>
      </c>
      <c r="P150" s="25" t="s">
        <v>40</v>
      </c>
      <c r="Q150" s="4">
        <f>IFERROR(INDEX(DATOS_GENERALES!$I$3:$I$7,MATCH($R150,DATOS_GENERALES!$J$3:$J$7,0),1),"###")</f>
        <v>1</v>
      </c>
      <c r="R150" s="25" t="s">
        <v>36</v>
      </c>
      <c r="S150" s="25" t="s">
        <v>15</v>
      </c>
      <c r="T150" s="25" t="s">
        <v>15</v>
      </c>
      <c r="U150" s="25" t="s">
        <v>15</v>
      </c>
      <c r="V150" s="24"/>
      <c r="W150" s="24" t="str">
        <f t="shared" si="14"/>
        <v>URB.LA MERCED C-12                     _</v>
      </c>
      <c r="X150" s="24" t="str">
        <f t="shared" si="15"/>
        <v>('0101149', '1', '1', 'RIVERA VELA JULIO CESAR', 'RIVERA VELA JULIO CESAR', 'URB.LA MERCED C-12                     _', '-', '-', '-', 'N', 'URB.LA MERCED C-12                     _', '1', '-', '-', '-', 'A'),</v>
      </c>
      <c r="Y150" s="24" t="str">
        <f t="shared" si="16"/>
        <v>('0101149', '1', '29241740', 'A'),</v>
      </c>
      <c r="Z150" s="24" t="str">
        <f t="shared" si="17"/>
        <v>('0101149', '2', '', 'A'),</v>
      </c>
    </row>
    <row r="151" spans="1:26" x14ac:dyDescent="0.25">
      <c r="A151" s="15" t="s">
        <v>500</v>
      </c>
      <c r="B151" s="28">
        <f t="shared" si="12"/>
        <v>1</v>
      </c>
      <c r="C151" s="27">
        <f xml:space="preserve"> IFERROR(INDEX(DATOS_GENERALES!$L$16:$L$20,MATCH($D151,DATOS_GENERALES!$M$16:$M$20,0),1),"###")</f>
        <v>1</v>
      </c>
      <c r="D151" s="25" t="s">
        <v>1641</v>
      </c>
      <c r="E151" s="27">
        <f xml:space="preserve"> IFERROR(INDEX(DATOS_GENERALES!$A$16:$A$25,MATCH($F151,DATOS_GENERALES!$B$16:$B$25,0),1),"###")</f>
        <v>1</v>
      </c>
      <c r="F151" s="25" t="s">
        <v>18</v>
      </c>
      <c r="G151" s="25" t="s">
        <v>1794</v>
      </c>
      <c r="H151" s="15" t="s">
        <v>1010</v>
      </c>
      <c r="I151" s="15"/>
      <c r="J151" s="25" t="s">
        <v>2585</v>
      </c>
      <c r="K151" s="25">
        <f t="shared" si="13"/>
        <v>26</v>
      </c>
      <c r="L151" s="25" t="s">
        <v>15</v>
      </c>
      <c r="M151" s="25" t="s">
        <v>15</v>
      </c>
      <c r="N151" s="25" t="s">
        <v>15</v>
      </c>
      <c r="O151" s="4" t="str">
        <f>IFERROR(INDEX(DATOS_GENERALES!$F$11:$F$13,MATCH($P151,DATOS_GENERALES!$G$11:$G$13,0),1),"###")</f>
        <v>N</v>
      </c>
      <c r="P151" s="25" t="s">
        <v>40</v>
      </c>
      <c r="Q151" s="4">
        <f>IFERROR(INDEX(DATOS_GENERALES!$I$3:$I$7,MATCH($R151,DATOS_GENERALES!$J$3:$J$7,0),1),"###")</f>
        <v>1</v>
      </c>
      <c r="R151" s="25" t="s">
        <v>36</v>
      </c>
      <c r="S151" s="25" t="s">
        <v>15</v>
      </c>
      <c r="T151" s="25" t="s">
        <v>15</v>
      </c>
      <c r="U151" s="25" t="s">
        <v>15</v>
      </c>
      <c r="V151" s="24"/>
      <c r="W151" s="24" t="str">
        <f t="shared" si="14"/>
        <v>CALLE ANCON 200-A YANAHIAR             _</v>
      </c>
      <c r="X151" s="24" t="str">
        <f t="shared" si="15"/>
        <v>('0101150', '1', '1', 'FLORES GONZALES MARIO IGNACIO', 'FLORES GONZALES MARIO IGNACIO', 'CALLE ANCON 200-A YANAHIAR             _', '-', '-', '-', 'N', 'CALLE ANCON 200-A YANAHIAR             _', '1', '-', '-', '-', 'A'),</v>
      </c>
      <c r="Y151" s="24" t="str">
        <f t="shared" si="16"/>
        <v>('0101150', '1', '29242216', 'A'),</v>
      </c>
      <c r="Z151" s="24" t="str">
        <f t="shared" si="17"/>
        <v>('0101150', '2', '', 'A'),</v>
      </c>
    </row>
    <row r="152" spans="1:26" x14ac:dyDescent="0.25">
      <c r="A152" s="15" t="s">
        <v>756</v>
      </c>
      <c r="B152" s="28">
        <f t="shared" si="12"/>
        <v>1</v>
      </c>
      <c r="C152" s="27">
        <f xml:space="preserve"> IFERROR(INDEX(DATOS_GENERALES!$L$16:$L$20,MATCH($D152,DATOS_GENERALES!$M$16:$M$20,0),1),"###")</f>
        <v>1</v>
      </c>
      <c r="D152" s="25" t="s">
        <v>1641</v>
      </c>
      <c r="E152" s="27">
        <f xml:space="preserve"> IFERROR(INDEX(DATOS_GENERALES!$A$16:$A$25,MATCH($F152,DATOS_GENERALES!$B$16:$B$25,0),1),"###")</f>
        <v>1</v>
      </c>
      <c r="F152" s="25" t="s">
        <v>18</v>
      </c>
      <c r="G152" s="25" t="s">
        <v>1795</v>
      </c>
      <c r="H152" s="15" t="s">
        <v>1011</v>
      </c>
      <c r="I152" s="15"/>
      <c r="J152" s="25" t="s">
        <v>2586</v>
      </c>
      <c r="K152" s="25">
        <f t="shared" si="13"/>
        <v>17</v>
      </c>
      <c r="L152" s="25" t="s">
        <v>15</v>
      </c>
      <c r="M152" s="25" t="s">
        <v>15</v>
      </c>
      <c r="N152" s="25" t="s">
        <v>15</v>
      </c>
      <c r="O152" s="4" t="str">
        <f>IFERROR(INDEX(DATOS_GENERALES!$F$11:$F$13,MATCH($P152,DATOS_GENERALES!$G$11:$G$13,0),1),"###")</f>
        <v>N</v>
      </c>
      <c r="P152" s="25" t="s">
        <v>40</v>
      </c>
      <c r="Q152" s="4">
        <f>IFERROR(INDEX(DATOS_GENERALES!$I$3:$I$7,MATCH($R152,DATOS_GENERALES!$J$3:$J$7,0),1),"###")</f>
        <v>1</v>
      </c>
      <c r="R152" s="25" t="s">
        <v>36</v>
      </c>
      <c r="S152" s="25" t="s">
        <v>15</v>
      </c>
      <c r="T152" s="25" t="s">
        <v>15</v>
      </c>
      <c r="U152" s="25" t="s">
        <v>15</v>
      </c>
      <c r="V152" s="24"/>
      <c r="W152" s="24" t="str">
        <f t="shared" si="14"/>
        <v>LINO URQUIETA 103                      _</v>
      </c>
      <c r="X152" s="24" t="str">
        <f t="shared" si="15"/>
        <v>('0101151', '1', '1', 'CARRILLO MERMA OSWALDO', 'CARRILLO MERMA OSWALDO', 'LINO URQUIETA 103                      _', '-', '-', '-', 'N', 'LINO URQUIETA 103                      _', '1', '-', '-', '-', 'A'),</v>
      </c>
      <c r="Y152" s="24" t="str">
        <f t="shared" si="16"/>
        <v>('0101151', '1', '29242247', 'A'),</v>
      </c>
      <c r="Z152" s="24" t="str">
        <f t="shared" si="17"/>
        <v>('0101151', '2', '', 'A'),</v>
      </c>
    </row>
    <row r="153" spans="1:26" x14ac:dyDescent="0.25">
      <c r="A153" s="15" t="s">
        <v>555</v>
      </c>
      <c r="B153" s="28">
        <f t="shared" si="12"/>
        <v>1</v>
      </c>
      <c r="C153" s="27">
        <f xml:space="preserve"> IFERROR(INDEX(DATOS_GENERALES!$L$16:$L$20,MATCH($D153,DATOS_GENERALES!$M$16:$M$20,0),1),"###")</f>
        <v>1</v>
      </c>
      <c r="D153" s="25" t="s">
        <v>1641</v>
      </c>
      <c r="E153" s="27">
        <f xml:space="preserve"> IFERROR(INDEX(DATOS_GENERALES!$A$16:$A$25,MATCH($F153,DATOS_GENERALES!$B$16:$B$25,0),1),"###")</f>
        <v>1</v>
      </c>
      <c r="F153" s="25" t="s">
        <v>18</v>
      </c>
      <c r="G153" s="25" t="s">
        <v>1796</v>
      </c>
      <c r="H153" s="15" t="s">
        <v>1012</v>
      </c>
      <c r="I153" s="15"/>
      <c r="J153" s="25" t="s">
        <v>2587</v>
      </c>
      <c r="K153" s="25">
        <f t="shared" si="13"/>
        <v>24</v>
      </c>
      <c r="L153" s="25" t="s">
        <v>15</v>
      </c>
      <c r="M153" s="25" t="s">
        <v>15</v>
      </c>
      <c r="N153" s="25" t="s">
        <v>15</v>
      </c>
      <c r="O153" s="4" t="str">
        <f>IFERROR(INDEX(DATOS_GENERALES!$F$11:$F$13,MATCH($P153,DATOS_GENERALES!$G$11:$G$13,0),1),"###")</f>
        <v>N</v>
      </c>
      <c r="P153" s="25" t="s">
        <v>40</v>
      </c>
      <c r="Q153" s="4">
        <f>IFERROR(INDEX(DATOS_GENERALES!$I$3:$I$7,MATCH($R153,DATOS_GENERALES!$J$3:$J$7,0),1),"###")</f>
        <v>1</v>
      </c>
      <c r="R153" s="25" t="s">
        <v>36</v>
      </c>
      <c r="S153" s="25" t="s">
        <v>15</v>
      </c>
      <c r="T153" s="25" t="s">
        <v>15</v>
      </c>
      <c r="U153" s="25" t="s">
        <v>15</v>
      </c>
      <c r="V153" s="24"/>
      <c r="W153" s="24" t="str">
        <f t="shared" si="14"/>
        <v>URB. VILLA ELECTRICA I-1               _</v>
      </c>
      <c r="X153" s="24" t="str">
        <f t="shared" si="15"/>
        <v>('0101152', '1', '1', 'HERRERA VERA AMERICO', 'HERRERA VERA AMERICO', 'URB. VILLA ELECTRICA I-1               _', '-', '-', '-', 'N', 'URB. VILLA ELECTRICA I-1               _', '1', '-', '-', '-', 'A'),</v>
      </c>
      <c r="Y153" s="24" t="str">
        <f t="shared" si="16"/>
        <v>('0101152', '1', '29242251', 'A'),</v>
      </c>
      <c r="Z153" s="24" t="str">
        <f t="shared" si="17"/>
        <v>('0101152', '2', '', 'A'),</v>
      </c>
    </row>
    <row r="154" spans="1:26" x14ac:dyDescent="0.25">
      <c r="A154" s="15" t="s">
        <v>89</v>
      </c>
      <c r="B154" s="28">
        <f t="shared" si="12"/>
        <v>1</v>
      </c>
      <c r="C154" s="27">
        <f xml:space="preserve"> IFERROR(INDEX(DATOS_GENERALES!$L$16:$L$20,MATCH($D154,DATOS_GENERALES!$M$16:$M$20,0),1),"###")</f>
        <v>1</v>
      </c>
      <c r="D154" s="25" t="s">
        <v>1641</v>
      </c>
      <c r="E154" s="27">
        <f xml:space="preserve"> IFERROR(INDEX(DATOS_GENERALES!$A$16:$A$25,MATCH($F154,DATOS_GENERALES!$B$16:$B$25,0),1),"###")</f>
        <v>1</v>
      </c>
      <c r="F154" s="25" t="s">
        <v>18</v>
      </c>
      <c r="G154" s="25" t="s">
        <v>1797</v>
      </c>
      <c r="H154" s="15" t="s">
        <v>1013</v>
      </c>
      <c r="I154" s="15"/>
      <c r="J154" s="25" t="s">
        <v>2588</v>
      </c>
      <c r="K154" s="25">
        <f t="shared" si="13"/>
        <v>40</v>
      </c>
      <c r="L154" s="25" t="s">
        <v>15</v>
      </c>
      <c r="M154" s="25" t="s">
        <v>15</v>
      </c>
      <c r="N154" s="25" t="s">
        <v>15</v>
      </c>
      <c r="O154" s="4" t="str">
        <f>IFERROR(INDEX(DATOS_GENERALES!$F$11:$F$13,MATCH($P154,DATOS_GENERALES!$G$11:$G$13,0),1),"###")</f>
        <v>N</v>
      </c>
      <c r="P154" s="25" t="s">
        <v>40</v>
      </c>
      <c r="Q154" s="4">
        <f>IFERROR(INDEX(DATOS_GENERALES!$I$3:$I$7,MATCH($R154,DATOS_GENERALES!$J$3:$J$7,0),1),"###")</f>
        <v>1</v>
      </c>
      <c r="R154" s="25" t="s">
        <v>36</v>
      </c>
      <c r="S154" s="25" t="s">
        <v>15</v>
      </c>
      <c r="T154" s="25" t="s">
        <v>15</v>
      </c>
      <c r="U154" s="25" t="s">
        <v>15</v>
      </c>
      <c r="V154" s="24"/>
      <c r="W154" s="24" t="str">
        <f t="shared" si="14"/>
        <v>VICTOR MORALES 103 URB. VICTORIA LA NEGR</v>
      </c>
      <c r="X154" s="24" t="str">
        <f t="shared" si="15"/>
        <v>('0101153', '1', '1', 'MARTINEZ MUÑOZ JORGE LUIS', 'MARTINEZ MUÑOZ JORGE LUIS', 'VICTOR MORALES 103 URB. VICTORIA LA NEGR', '-', '-', '-', 'N', 'VICTOR MORALES 103 URB. VICTORIA LA NEGR', '1', '-', '-', '-', 'A'),</v>
      </c>
      <c r="Y154" s="24" t="str">
        <f t="shared" si="16"/>
        <v>('0101153', '1', '29242520', 'A'),</v>
      </c>
      <c r="Z154" s="24" t="str">
        <f t="shared" si="17"/>
        <v>('0101153', '2', '', 'A'),</v>
      </c>
    </row>
    <row r="155" spans="1:26" x14ac:dyDescent="0.25">
      <c r="A155" s="15" t="s">
        <v>556</v>
      </c>
      <c r="B155" s="28">
        <f t="shared" si="12"/>
        <v>1</v>
      </c>
      <c r="C155" s="27">
        <f xml:space="preserve"> IFERROR(INDEX(DATOS_GENERALES!$L$16:$L$20,MATCH($D155,DATOS_GENERALES!$M$16:$M$20,0),1),"###")</f>
        <v>1</v>
      </c>
      <c r="D155" s="25" t="s">
        <v>1641</v>
      </c>
      <c r="E155" s="27">
        <f xml:space="preserve"> IFERROR(INDEX(DATOS_GENERALES!$A$16:$A$25,MATCH($F155,DATOS_GENERALES!$B$16:$B$25,0),1),"###")</f>
        <v>1</v>
      </c>
      <c r="F155" s="25" t="s">
        <v>18</v>
      </c>
      <c r="G155" s="25" t="s">
        <v>1798</v>
      </c>
      <c r="H155" s="15" t="s">
        <v>1014</v>
      </c>
      <c r="I155" s="15"/>
      <c r="J155" s="25" t="s">
        <v>2589</v>
      </c>
      <c r="K155" s="25">
        <f t="shared" si="13"/>
        <v>24</v>
      </c>
      <c r="L155" s="25" t="s">
        <v>15</v>
      </c>
      <c r="M155" s="25" t="s">
        <v>15</v>
      </c>
      <c r="N155" s="25" t="s">
        <v>15</v>
      </c>
      <c r="O155" s="4" t="str">
        <f>IFERROR(INDEX(DATOS_GENERALES!$F$11:$F$13,MATCH($P155,DATOS_GENERALES!$G$11:$G$13,0),1),"###")</f>
        <v>N</v>
      </c>
      <c r="P155" s="25" t="s">
        <v>40</v>
      </c>
      <c r="Q155" s="4">
        <f>IFERROR(INDEX(DATOS_GENERALES!$I$3:$I$7,MATCH($R155,DATOS_GENERALES!$J$3:$J$7,0),1),"###")</f>
        <v>1</v>
      </c>
      <c r="R155" s="25" t="s">
        <v>36</v>
      </c>
      <c r="S155" s="25" t="s">
        <v>15</v>
      </c>
      <c r="T155" s="25" t="s">
        <v>15</v>
      </c>
      <c r="U155" s="25" t="s">
        <v>15</v>
      </c>
      <c r="V155" s="24"/>
      <c r="W155" s="24" t="str">
        <f t="shared" si="14"/>
        <v>BUSTAMANTE 212 VALLECITO               _</v>
      </c>
      <c r="X155" s="24" t="str">
        <f t="shared" si="15"/>
        <v>('0101154', '1', '1', 'RIVERA DE RIVERA AGUILAR THAIS', 'RIVERA DE RIVERA AGUILAR THAIS', 'BUSTAMANTE 212 VALLECITO               _', '-', '-', '-', 'N', 'BUSTAMANTE 212 VALLECITO               _', '1', '-', '-', '-', 'A'),</v>
      </c>
      <c r="Y155" s="24" t="str">
        <f t="shared" si="16"/>
        <v>('0101154', '1', '29244967', 'A'),</v>
      </c>
      <c r="Z155" s="24" t="str">
        <f t="shared" si="17"/>
        <v>('0101154', '2', '', 'A'),</v>
      </c>
    </row>
    <row r="156" spans="1:26" x14ac:dyDescent="0.25">
      <c r="A156" s="15" t="s">
        <v>529</v>
      </c>
      <c r="B156" s="28">
        <f t="shared" si="12"/>
        <v>1</v>
      </c>
      <c r="C156" s="27">
        <f xml:space="preserve"> IFERROR(INDEX(DATOS_GENERALES!$L$16:$L$20,MATCH($D156,DATOS_GENERALES!$M$16:$M$20,0),1),"###")</f>
        <v>1</v>
      </c>
      <c r="D156" s="25" t="s">
        <v>1641</v>
      </c>
      <c r="E156" s="27">
        <f xml:space="preserve"> IFERROR(INDEX(DATOS_GENERALES!$A$16:$A$25,MATCH($F156,DATOS_GENERALES!$B$16:$B$25,0),1),"###")</f>
        <v>1</v>
      </c>
      <c r="F156" s="25" t="s">
        <v>18</v>
      </c>
      <c r="G156" s="25" t="s">
        <v>1799</v>
      </c>
      <c r="H156" s="15" t="s">
        <v>1015</v>
      </c>
      <c r="I156" s="15"/>
      <c r="J156" s="25" t="s">
        <v>2590</v>
      </c>
      <c r="K156" s="25">
        <f t="shared" si="13"/>
        <v>25</v>
      </c>
      <c r="L156" s="25" t="s">
        <v>15</v>
      </c>
      <c r="M156" s="25" t="s">
        <v>15</v>
      </c>
      <c r="N156" s="25" t="s">
        <v>15</v>
      </c>
      <c r="O156" s="4" t="str">
        <f>IFERROR(INDEX(DATOS_GENERALES!$F$11:$F$13,MATCH($P156,DATOS_GENERALES!$G$11:$G$13,0),1),"###")</f>
        <v>N</v>
      </c>
      <c r="P156" s="25" t="s">
        <v>40</v>
      </c>
      <c r="Q156" s="4">
        <f>IFERROR(INDEX(DATOS_GENERALES!$I$3:$I$7,MATCH($R156,DATOS_GENERALES!$J$3:$J$7,0),1),"###")</f>
        <v>1</v>
      </c>
      <c r="R156" s="25" t="s">
        <v>36</v>
      </c>
      <c r="S156" s="25" t="s">
        <v>15</v>
      </c>
      <c r="T156" s="25" t="s">
        <v>15</v>
      </c>
      <c r="U156" s="25" t="s">
        <v>15</v>
      </c>
      <c r="V156" s="24"/>
      <c r="W156" s="24" t="str">
        <f t="shared" si="14"/>
        <v>LAS CEDRELAS 178 DPTO 301              _</v>
      </c>
      <c r="X156" s="24" t="str">
        <f t="shared" si="15"/>
        <v>('0101155', '1', '1', 'BEDREGAL SALAS MANUEL ALBERTO', 'BEDREGAL SALAS MANUEL ALBERTO', 'LAS CEDRELAS 178 DPTO 301              _', '-', '-', '-', 'N', 'LAS CEDRELAS 178 DPTO 301              _', '1', '-', '-', '-', 'A'),</v>
      </c>
      <c r="Y156" s="24" t="str">
        <f t="shared" si="16"/>
        <v>('0101155', '1', '29246109', 'A'),</v>
      </c>
      <c r="Z156" s="24" t="str">
        <f t="shared" si="17"/>
        <v>('0101155', '2', '', 'A'),</v>
      </c>
    </row>
    <row r="157" spans="1:26" x14ac:dyDescent="0.25">
      <c r="A157" s="15" t="s">
        <v>659</v>
      </c>
      <c r="B157" s="28">
        <f t="shared" si="12"/>
        <v>1</v>
      </c>
      <c r="C157" s="27">
        <f xml:space="preserve"> IFERROR(INDEX(DATOS_GENERALES!$L$16:$L$20,MATCH($D157,DATOS_GENERALES!$M$16:$M$20,0),1),"###")</f>
        <v>1</v>
      </c>
      <c r="D157" s="25" t="s">
        <v>1641</v>
      </c>
      <c r="E157" s="27">
        <f xml:space="preserve"> IFERROR(INDEX(DATOS_GENERALES!$A$16:$A$25,MATCH($F157,DATOS_GENERALES!$B$16:$B$25,0),1),"###")</f>
        <v>1</v>
      </c>
      <c r="F157" s="25" t="s">
        <v>18</v>
      </c>
      <c r="G157" s="25" t="s">
        <v>1800</v>
      </c>
      <c r="H157" s="15" t="s">
        <v>1016</v>
      </c>
      <c r="I157" s="15"/>
      <c r="J157" s="25" t="s">
        <v>2591</v>
      </c>
      <c r="K157" s="25">
        <f t="shared" si="13"/>
        <v>21</v>
      </c>
      <c r="L157" s="25" t="s">
        <v>15</v>
      </c>
      <c r="M157" s="25" t="s">
        <v>15</v>
      </c>
      <c r="N157" s="25" t="s">
        <v>15</v>
      </c>
      <c r="O157" s="4" t="str">
        <f>IFERROR(INDEX(DATOS_GENERALES!$F$11:$F$13,MATCH($P157,DATOS_GENERALES!$G$11:$G$13,0),1),"###")</f>
        <v>N</v>
      </c>
      <c r="P157" s="25" t="s">
        <v>40</v>
      </c>
      <c r="Q157" s="4">
        <f>IFERROR(INDEX(DATOS_GENERALES!$I$3:$I$7,MATCH($R157,DATOS_GENERALES!$J$3:$J$7,0),1),"###")</f>
        <v>1</v>
      </c>
      <c r="R157" s="25" t="s">
        <v>36</v>
      </c>
      <c r="S157" s="25" t="s">
        <v>15</v>
      </c>
      <c r="T157" s="25" t="s">
        <v>15</v>
      </c>
      <c r="U157" s="25" t="s">
        <v>15</v>
      </c>
      <c r="V157" s="24"/>
      <c r="W157" s="24" t="str">
        <f t="shared" si="14"/>
        <v>URB. AVIGGE H-8 CAYMA                  _</v>
      </c>
      <c r="X157" s="24" t="str">
        <f t="shared" si="15"/>
        <v>('0101156', '1', '1', 'PAREJA MORANTE ALEJANDRO', 'PAREJA MORANTE ALEJANDRO', 'URB. AVIGGE H-8 CAYMA                  _', '-', '-', '-', 'N', 'URB. AVIGGE H-8 CAYMA                  _', '1', '-', '-', '-', 'A'),</v>
      </c>
      <c r="Y157" s="24" t="str">
        <f t="shared" si="16"/>
        <v>('0101156', '1', '29246881', 'A'),</v>
      </c>
      <c r="Z157" s="24" t="str">
        <f t="shared" si="17"/>
        <v>('0101156', '2', '', 'A'),</v>
      </c>
    </row>
    <row r="158" spans="1:26" x14ac:dyDescent="0.25">
      <c r="A158" s="15" t="s">
        <v>593</v>
      </c>
      <c r="B158" s="28">
        <f t="shared" si="12"/>
        <v>1</v>
      </c>
      <c r="C158" s="27">
        <f xml:space="preserve"> IFERROR(INDEX(DATOS_GENERALES!$L$16:$L$20,MATCH($D158,DATOS_GENERALES!$M$16:$M$20,0),1),"###")</f>
        <v>1</v>
      </c>
      <c r="D158" s="25" t="s">
        <v>1641</v>
      </c>
      <c r="E158" s="27">
        <f xml:space="preserve"> IFERROR(INDEX(DATOS_GENERALES!$A$16:$A$25,MATCH($F158,DATOS_GENERALES!$B$16:$B$25,0),1),"###")</f>
        <v>1</v>
      </c>
      <c r="F158" s="25" t="s">
        <v>18</v>
      </c>
      <c r="G158" s="25" t="s">
        <v>1801</v>
      </c>
      <c r="H158" s="15" t="s">
        <v>1017</v>
      </c>
      <c r="I158" s="15"/>
      <c r="J158" s="25" t="s">
        <v>2592</v>
      </c>
      <c r="K158" s="25">
        <f t="shared" si="13"/>
        <v>23</v>
      </c>
      <c r="L158" s="25" t="s">
        <v>15</v>
      </c>
      <c r="M158" s="25" t="s">
        <v>15</v>
      </c>
      <c r="N158" s="25" t="s">
        <v>15</v>
      </c>
      <c r="O158" s="4" t="str">
        <f>IFERROR(INDEX(DATOS_GENERALES!$F$11:$F$13,MATCH($P158,DATOS_GENERALES!$G$11:$G$13,0),1),"###")</f>
        <v>N</v>
      </c>
      <c r="P158" s="25" t="s">
        <v>40</v>
      </c>
      <c r="Q158" s="4">
        <f>IFERROR(INDEX(DATOS_GENERALES!$I$3:$I$7,MATCH($R158,DATOS_GENERALES!$J$3:$J$7,0),1),"###")</f>
        <v>1</v>
      </c>
      <c r="R158" s="25" t="s">
        <v>36</v>
      </c>
      <c r="S158" s="25" t="s">
        <v>15</v>
      </c>
      <c r="T158" s="25" t="s">
        <v>15</v>
      </c>
      <c r="U158" s="25" t="s">
        <v>15</v>
      </c>
      <c r="V158" s="24"/>
      <c r="W158" s="24" t="str">
        <f t="shared" si="14"/>
        <v>URB AVIDGE MZ  D LOTE 7                _</v>
      </c>
      <c r="X158" s="24" t="str">
        <f t="shared" si="15"/>
        <v>('0101157', '1', '1', 'MANRIQUE ALARCON MANUEL DANIEL', 'MANRIQUE ALARCON MANUEL DANIEL', 'URB AVIDGE MZ  D LOTE 7                _', '-', '-', '-', 'N', 'URB AVIDGE MZ  D LOTE 7                _', '1', '-', '-', '-', 'A'),</v>
      </c>
      <c r="Y158" s="24" t="str">
        <f t="shared" si="16"/>
        <v>('0101157', '1', '29247524', 'A'),</v>
      </c>
      <c r="Z158" s="24" t="str">
        <f t="shared" si="17"/>
        <v>('0101157', '2', '', 'A'),</v>
      </c>
    </row>
    <row r="159" spans="1:26" x14ac:dyDescent="0.25">
      <c r="A159" s="15" t="s">
        <v>247</v>
      </c>
      <c r="B159" s="28">
        <f t="shared" si="12"/>
        <v>1</v>
      </c>
      <c r="C159" s="27">
        <f xml:space="preserve"> IFERROR(INDEX(DATOS_GENERALES!$L$16:$L$20,MATCH($D159,DATOS_GENERALES!$M$16:$M$20,0),1),"###")</f>
        <v>1</v>
      </c>
      <c r="D159" s="25" t="s">
        <v>1641</v>
      </c>
      <c r="E159" s="27">
        <f xml:space="preserve"> IFERROR(INDEX(DATOS_GENERALES!$A$16:$A$25,MATCH($F159,DATOS_GENERALES!$B$16:$B$25,0),1),"###")</f>
        <v>1</v>
      </c>
      <c r="F159" s="25" t="s">
        <v>18</v>
      </c>
      <c r="G159" s="25" t="s">
        <v>1802</v>
      </c>
      <c r="H159" s="15" t="s">
        <v>1018</v>
      </c>
      <c r="I159" s="15"/>
      <c r="J159" s="25" t="s">
        <v>2593</v>
      </c>
      <c r="K159" s="25">
        <f t="shared" si="13"/>
        <v>34</v>
      </c>
      <c r="L159" s="25" t="s">
        <v>15</v>
      </c>
      <c r="M159" s="25" t="s">
        <v>15</v>
      </c>
      <c r="N159" s="25" t="s">
        <v>15</v>
      </c>
      <c r="O159" s="4" t="str">
        <f>IFERROR(INDEX(DATOS_GENERALES!$F$11:$F$13,MATCH($P159,DATOS_GENERALES!$G$11:$G$13,0),1),"###")</f>
        <v>N</v>
      </c>
      <c r="P159" s="25" t="s">
        <v>40</v>
      </c>
      <c r="Q159" s="4">
        <f>IFERROR(INDEX(DATOS_GENERALES!$I$3:$I$7,MATCH($R159,DATOS_GENERALES!$J$3:$J$7,0),1),"###")</f>
        <v>1</v>
      </c>
      <c r="R159" s="25" t="s">
        <v>36</v>
      </c>
      <c r="S159" s="25" t="s">
        <v>15</v>
      </c>
      <c r="T159" s="25" t="s">
        <v>15</v>
      </c>
      <c r="U159" s="25" t="s">
        <v>15</v>
      </c>
      <c r="V159" s="24"/>
      <c r="W159" s="24" t="str">
        <f t="shared" si="14"/>
        <v>AV. JORGE CHAVEZ 109 IV CENTENARIO     _</v>
      </c>
      <c r="X159" s="24" t="str">
        <f t="shared" si="15"/>
        <v>('0101158', '1', '1', 'GHERSI DIAZ LAURA ELISA', 'GHERSI DIAZ LAURA ELISA', 'AV. JORGE CHAVEZ 109 IV CENTENARIO     _', '-', '-', '-', 'N', 'AV. JORGE CHAVEZ 109 IV CENTENARIO     _', '1', '-', '-', '-', 'A'),</v>
      </c>
      <c r="Y159" s="24" t="str">
        <f t="shared" si="16"/>
        <v>('0101158', '1', '29247711', 'A'),</v>
      </c>
      <c r="Z159" s="24" t="str">
        <f t="shared" si="17"/>
        <v>('0101158', '2', '', 'A'),</v>
      </c>
    </row>
    <row r="160" spans="1:26" x14ac:dyDescent="0.25">
      <c r="A160" s="15" t="s">
        <v>404</v>
      </c>
      <c r="B160" s="28">
        <f t="shared" si="12"/>
        <v>1</v>
      </c>
      <c r="C160" s="27">
        <f xml:space="preserve"> IFERROR(INDEX(DATOS_GENERALES!$L$16:$L$20,MATCH($D160,DATOS_GENERALES!$M$16:$M$20,0),1),"###")</f>
        <v>1</v>
      </c>
      <c r="D160" s="25" t="s">
        <v>1641</v>
      </c>
      <c r="E160" s="27">
        <f xml:space="preserve"> IFERROR(INDEX(DATOS_GENERALES!$A$16:$A$25,MATCH($F160,DATOS_GENERALES!$B$16:$B$25,0),1),"###")</f>
        <v>1</v>
      </c>
      <c r="F160" s="25" t="s">
        <v>18</v>
      </c>
      <c r="G160" s="25" t="s">
        <v>1803</v>
      </c>
      <c r="H160" s="15" t="s">
        <v>1019</v>
      </c>
      <c r="I160" s="15"/>
      <c r="J160" s="25" t="s">
        <v>2594</v>
      </c>
      <c r="K160" s="25">
        <f t="shared" si="13"/>
        <v>29</v>
      </c>
      <c r="L160" s="25" t="s">
        <v>15</v>
      </c>
      <c r="M160" s="25" t="s">
        <v>15</v>
      </c>
      <c r="N160" s="25" t="s">
        <v>15</v>
      </c>
      <c r="O160" s="4" t="str">
        <f>IFERROR(INDEX(DATOS_GENERALES!$F$11:$F$13,MATCH($P160,DATOS_GENERALES!$G$11:$G$13,0),1),"###")</f>
        <v>N</v>
      </c>
      <c r="P160" s="25" t="s">
        <v>40</v>
      </c>
      <c r="Q160" s="4">
        <f>IFERROR(INDEX(DATOS_GENERALES!$I$3:$I$7,MATCH($R160,DATOS_GENERALES!$J$3:$J$7,0),1),"###")</f>
        <v>1</v>
      </c>
      <c r="R160" s="25" t="s">
        <v>36</v>
      </c>
      <c r="S160" s="25" t="s">
        <v>15</v>
      </c>
      <c r="T160" s="25" t="s">
        <v>15</v>
      </c>
      <c r="U160" s="25" t="s">
        <v>15</v>
      </c>
      <c r="V160" s="24"/>
      <c r="W160" s="24" t="str">
        <f t="shared" si="14"/>
        <v>URB. LAS ORQUIDEAS ASVEA B-32          _</v>
      </c>
      <c r="X160" s="24" t="str">
        <f t="shared" si="15"/>
        <v>('0101159', '1', '1', 'ARIAS ALLENDE EDWIN HUGO', 'ARIAS ALLENDE EDWIN HUGO', 'URB. LAS ORQUIDEAS ASVEA B-32          _', '-', '-', '-', 'N', 'URB. LAS ORQUIDEAS ASVEA B-32          _', '1', '-', '-', '-', 'A'),</v>
      </c>
      <c r="Y160" s="24" t="str">
        <f t="shared" si="16"/>
        <v>('0101159', '1', '29248778', 'A'),</v>
      </c>
      <c r="Z160" s="24" t="str">
        <f t="shared" si="17"/>
        <v>('0101159', '2', '', 'A'),</v>
      </c>
    </row>
    <row r="161" spans="1:26" x14ac:dyDescent="0.25">
      <c r="A161" s="15" t="s">
        <v>438</v>
      </c>
      <c r="B161" s="28">
        <f t="shared" si="12"/>
        <v>1</v>
      </c>
      <c r="C161" s="27">
        <f xml:space="preserve"> IFERROR(INDEX(DATOS_GENERALES!$L$16:$L$20,MATCH($D161,DATOS_GENERALES!$M$16:$M$20,0),1),"###")</f>
        <v>1</v>
      </c>
      <c r="D161" s="25" t="s">
        <v>1641</v>
      </c>
      <c r="E161" s="27">
        <f xml:space="preserve"> IFERROR(INDEX(DATOS_GENERALES!$A$16:$A$25,MATCH($F161,DATOS_GENERALES!$B$16:$B$25,0),1),"###")</f>
        <v>1</v>
      </c>
      <c r="F161" s="25" t="s">
        <v>18</v>
      </c>
      <c r="G161" s="25" t="s">
        <v>1804</v>
      </c>
      <c r="H161" s="15" t="s">
        <v>1020</v>
      </c>
      <c r="I161" s="15"/>
      <c r="J161" s="25" t="s">
        <v>2595</v>
      </c>
      <c r="K161" s="25">
        <f t="shared" si="13"/>
        <v>28</v>
      </c>
      <c r="L161" s="25" t="s">
        <v>15</v>
      </c>
      <c r="M161" s="25" t="s">
        <v>15</v>
      </c>
      <c r="N161" s="25" t="s">
        <v>15</v>
      </c>
      <c r="O161" s="4" t="str">
        <f>IFERROR(INDEX(DATOS_GENERALES!$F$11:$F$13,MATCH($P161,DATOS_GENERALES!$G$11:$G$13,0),1),"###")</f>
        <v>N</v>
      </c>
      <c r="P161" s="25" t="s">
        <v>40</v>
      </c>
      <c r="Q161" s="4">
        <f>IFERROR(INDEX(DATOS_GENERALES!$I$3:$I$7,MATCH($R161,DATOS_GENERALES!$J$3:$J$7,0),1),"###")</f>
        <v>1</v>
      </c>
      <c r="R161" s="25" t="s">
        <v>36</v>
      </c>
      <c r="S161" s="25" t="s">
        <v>15</v>
      </c>
      <c r="T161" s="25" t="s">
        <v>15</v>
      </c>
      <c r="U161" s="25" t="s">
        <v>15</v>
      </c>
      <c r="V161" s="24"/>
      <c r="W161" s="24" t="str">
        <f t="shared" si="14"/>
        <v>URB.SAN PEDRO C-23 YANAHUARA           _</v>
      </c>
      <c r="X161" s="24" t="str">
        <f t="shared" si="15"/>
        <v>('0101160', '1', '1', 'MORVELI ROJAS JOSE LUIS', 'MORVELI ROJAS JOSE LUIS', 'URB.SAN PEDRO C-23 YANAHUARA           _', '-', '-', '-', 'N', 'URB.SAN PEDRO C-23 YANAHUARA           _', '1', '-', '-', '-', 'A'),</v>
      </c>
      <c r="Y161" s="24" t="str">
        <f t="shared" si="16"/>
        <v>('0101160', '1', '29249533', 'A'),</v>
      </c>
      <c r="Z161" s="24" t="str">
        <f t="shared" si="17"/>
        <v>('0101160', '2', '', 'A'),</v>
      </c>
    </row>
    <row r="162" spans="1:26" x14ac:dyDescent="0.25">
      <c r="A162" s="15" t="s">
        <v>374</v>
      </c>
      <c r="B162" s="28">
        <f t="shared" si="12"/>
        <v>1</v>
      </c>
      <c r="C162" s="27">
        <f xml:space="preserve"> IFERROR(INDEX(DATOS_GENERALES!$L$16:$L$20,MATCH($D162,DATOS_GENERALES!$M$16:$M$20,0),1),"###")</f>
        <v>1</v>
      </c>
      <c r="D162" s="25" t="s">
        <v>1641</v>
      </c>
      <c r="E162" s="27">
        <f xml:space="preserve"> IFERROR(INDEX(DATOS_GENERALES!$A$16:$A$25,MATCH($F162,DATOS_GENERALES!$B$16:$B$25,0),1),"###")</f>
        <v>1</v>
      </c>
      <c r="F162" s="25" t="s">
        <v>18</v>
      </c>
      <c r="G162" s="25" t="s">
        <v>1805</v>
      </c>
      <c r="H162" s="15" t="s">
        <v>1021</v>
      </c>
      <c r="I162" s="15"/>
      <c r="J162" s="25" t="s">
        <v>2596</v>
      </c>
      <c r="K162" s="25">
        <f t="shared" si="13"/>
        <v>30</v>
      </c>
      <c r="L162" s="25" t="s">
        <v>15</v>
      </c>
      <c r="M162" s="25" t="s">
        <v>15</v>
      </c>
      <c r="N162" s="25" t="s">
        <v>15</v>
      </c>
      <c r="O162" s="4" t="str">
        <f>IFERROR(INDEX(DATOS_GENERALES!$F$11:$F$13,MATCH($P162,DATOS_GENERALES!$G$11:$G$13,0),1),"###")</f>
        <v>N</v>
      </c>
      <c r="P162" s="25" t="s">
        <v>40</v>
      </c>
      <c r="Q162" s="4">
        <f>IFERROR(INDEX(DATOS_GENERALES!$I$3:$I$7,MATCH($R162,DATOS_GENERALES!$J$3:$J$7,0),1),"###")</f>
        <v>1</v>
      </c>
      <c r="R162" s="25" t="s">
        <v>36</v>
      </c>
      <c r="S162" s="25" t="s">
        <v>15</v>
      </c>
      <c r="T162" s="25" t="s">
        <v>15</v>
      </c>
      <c r="U162" s="25" t="s">
        <v>15</v>
      </c>
      <c r="V162" s="24"/>
      <c r="W162" s="24" t="str">
        <f t="shared" si="14"/>
        <v>URB.COLEGIO DE INGENIEROS C-12         _</v>
      </c>
      <c r="X162" s="24" t="str">
        <f t="shared" si="15"/>
        <v>('0101161', '1', '1', 'RODRIGUEZ FERNANDEZ MARTHA', 'RODRIGUEZ FERNANDEZ MARTHA', 'URB.COLEGIO DE INGENIEROS C-12         _', '-', '-', '-', 'N', 'URB.COLEGIO DE INGENIEROS C-12         _', '1', '-', '-', '-', 'A'),</v>
      </c>
      <c r="Y162" s="24" t="str">
        <f t="shared" si="16"/>
        <v>('0101161', '1', '29251749', 'A'),</v>
      </c>
      <c r="Z162" s="24" t="str">
        <f t="shared" si="17"/>
        <v>('0101161', '2', '', 'A'),</v>
      </c>
    </row>
    <row r="163" spans="1:26" x14ac:dyDescent="0.25">
      <c r="A163" s="15" t="s">
        <v>405</v>
      </c>
      <c r="B163" s="28">
        <f t="shared" si="12"/>
        <v>1</v>
      </c>
      <c r="C163" s="27">
        <f xml:space="preserve"> IFERROR(INDEX(DATOS_GENERALES!$L$16:$L$20,MATCH($D163,DATOS_GENERALES!$M$16:$M$20,0),1),"###")</f>
        <v>1</v>
      </c>
      <c r="D163" s="25" t="s">
        <v>1641</v>
      </c>
      <c r="E163" s="27">
        <f xml:space="preserve"> IFERROR(INDEX(DATOS_GENERALES!$A$16:$A$25,MATCH($F163,DATOS_GENERALES!$B$16:$B$25,0),1),"###")</f>
        <v>1</v>
      </c>
      <c r="F163" s="25" t="s">
        <v>18</v>
      </c>
      <c r="G163" s="25" t="s">
        <v>1806</v>
      </c>
      <c r="H163" s="15" t="s">
        <v>1022</v>
      </c>
      <c r="I163" s="15"/>
      <c r="J163" s="25" t="s">
        <v>2597</v>
      </c>
      <c r="K163" s="25">
        <f t="shared" si="13"/>
        <v>29</v>
      </c>
      <c r="L163" s="25" t="s">
        <v>15</v>
      </c>
      <c r="M163" s="25" t="s">
        <v>15</v>
      </c>
      <c r="N163" s="25" t="s">
        <v>15</v>
      </c>
      <c r="O163" s="4" t="str">
        <f>IFERROR(INDEX(DATOS_GENERALES!$F$11:$F$13,MATCH($P163,DATOS_GENERALES!$G$11:$G$13,0),1),"###")</f>
        <v>N</v>
      </c>
      <c r="P163" s="25" t="s">
        <v>40</v>
      </c>
      <c r="Q163" s="4">
        <f>IFERROR(INDEX(DATOS_GENERALES!$I$3:$I$7,MATCH($R163,DATOS_GENERALES!$J$3:$J$7,0),1),"###")</f>
        <v>1</v>
      </c>
      <c r="R163" s="25" t="s">
        <v>36</v>
      </c>
      <c r="S163" s="25" t="s">
        <v>15</v>
      </c>
      <c r="T163" s="25" t="s">
        <v>15</v>
      </c>
      <c r="U163" s="25" t="s">
        <v>15</v>
      </c>
      <c r="V163" s="24"/>
      <c r="W163" s="24" t="str">
        <f t="shared" si="14"/>
        <v>URB. SAN ISIDRO A-9 VALLECITO          _</v>
      </c>
      <c r="X163" s="24" t="str">
        <f t="shared" si="15"/>
        <v>('0101162', '1', '1', 'DEL CARPIO MILON JAVIER', 'DEL CARPIO MILON JAVIER', 'URB. SAN ISIDRO A-9 VALLECITO          _', '-', '-', '-', 'N', 'URB. SAN ISIDRO A-9 VALLECITO          _', '1', '-', '-', '-', 'A'),</v>
      </c>
      <c r="Y163" s="24" t="str">
        <f t="shared" si="16"/>
        <v>('0101162', '1', '29255397', 'A'),</v>
      </c>
      <c r="Z163" s="24" t="str">
        <f t="shared" si="17"/>
        <v>('0101162', '2', '', 'A'),</v>
      </c>
    </row>
    <row r="164" spans="1:26" x14ac:dyDescent="0.25">
      <c r="A164" s="15" t="s">
        <v>858</v>
      </c>
      <c r="B164" s="28">
        <f t="shared" si="12"/>
        <v>1</v>
      </c>
      <c r="C164" s="27">
        <f xml:space="preserve"> IFERROR(INDEX(DATOS_GENERALES!$L$16:$L$20,MATCH($D164,DATOS_GENERALES!$M$16:$M$20,0),1),"###")</f>
        <v>1</v>
      </c>
      <c r="D164" s="25" t="s">
        <v>1641</v>
      </c>
      <c r="E164" s="27">
        <f xml:space="preserve"> IFERROR(INDEX(DATOS_GENERALES!$A$16:$A$25,MATCH($F164,DATOS_GENERALES!$B$16:$B$25,0),1),"###")</f>
        <v>1</v>
      </c>
      <c r="F164" s="25" t="s">
        <v>18</v>
      </c>
      <c r="G164" s="25" t="s">
        <v>1807</v>
      </c>
      <c r="H164" s="15" t="s">
        <v>1023</v>
      </c>
      <c r="I164" s="15"/>
      <c r="J164" s="25" t="s">
        <v>2598</v>
      </c>
      <c r="K164" s="25">
        <f t="shared" si="13"/>
        <v>3</v>
      </c>
      <c r="L164" s="25" t="s">
        <v>15</v>
      </c>
      <c r="M164" s="25" t="s">
        <v>15</v>
      </c>
      <c r="N164" s="25" t="s">
        <v>15</v>
      </c>
      <c r="O164" s="4" t="str">
        <f>IFERROR(INDEX(DATOS_GENERALES!$F$11:$F$13,MATCH($P164,DATOS_GENERALES!$G$11:$G$13,0),1),"###")</f>
        <v>N</v>
      </c>
      <c r="P164" s="25" t="s">
        <v>40</v>
      </c>
      <c r="Q164" s="4">
        <f>IFERROR(INDEX(DATOS_GENERALES!$I$3:$I$7,MATCH($R164,DATOS_GENERALES!$J$3:$J$7,0),1),"###")</f>
        <v>1</v>
      </c>
      <c r="R164" s="25" t="s">
        <v>36</v>
      </c>
      <c r="S164" s="25" t="s">
        <v>15</v>
      </c>
      <c r="T164" s="25" t="s">
        <v>15</v>
      </c>
      <c r="U164" s="25" t="s">
        <v>15</v>
      </c>
      <c r="V164" s="24"/>
      <c r="W164" s="24" t="str">
        <f t="shared" si="14"/>
        <v>AQP                                    _</v>
      </c>
      <c r="X164" s="24" t="str">
        <f t="shared" si="15"/>
        <v>('0101163', '1', '1', 'OVIEDO ALARCON GORKY', 'OVIEDO ALARCON GORKY', 'AQP                                    _', '-', '-', '-', 'N', 'AQP                                    _', '1', '-', '-', '-', 'A'),</v>
      </c>
      <c r="Y164" s="24" t="str">
        <f t="shared" si="16"/>
        <v>('0101163', '1', '29255703', 'A'),</v>
      </c>
      <c r="Z164" s="24" t="str">
        <f t="shared" si="17"/>
        <v>('0101163', '2', '', 'A'),</v>
      </c>
    </row>
    <row r="165" spans="1:26" x14ac:dyDescent="0.25">
      <c r="A165" s="15" t="s">
        <v>90</v>
      </c>
      <c r="B165" s="28">
        <f t="shared" si="12"/>
        <v>1</v>
      </c>
      <c r="C165" s="27">
        <f xml:space="preserve"> IFERROR(INDEX(DATOS_GENERALES!$L$16:$L$20,MATCH($D165,DATOS_GENERALES!$M$16:$M$20,0),1),"###")</f>
        <v>1</v>
      </c>
      <c r="D165" s="25" t="s">
        <v>1641</v>
      </c>
      <c r="E165" s="27">
        <f xml:space="preserve"> IFERROR(INDEX(DATOS_GENERALES!$A$16:$A$25,MATCH($F165,DATOS_GENERALES!$B$16:$B$25,0),1),"###")</f>
        <v>1</v>
      </c>
      <c r="F165" s="25" t="s">
        <v>18</v>
      </c>
      <c r="G165" s="25" t="s">
        <v>1808</v>
      </c>
      <c r="H165" s="15" t="s">
        <v>1024</v>
      </c>
      <c r="I165" s="15"/>
      <c r="J165" s="25" t="s">
        <v>2599</v>
      </c>
      <c r="K165" s="25">
        <f t="shared" si="13"/>
        <v>40</v>
      </c>
      <c r="L165" s="25" t="s">
        <v>15</v>
      </c>
      <c r="M165" s="25" t="s">
        <v>15</v>
      </c>
      <c r="N165" s="25" t="s">
        <v>15</v>
      </c>
      <c r="O165" s="4" t="str">
        <f>IFERROR(INDEX(DATOS_GENERALES!$F$11:$F$13,MATCH($P165,DATOS_GENERALES!$G$11:$G$13,0),1),"###")</f>
        <v>N</v>
      </c>
      <c r="P165" s="25" t="s">
        <v>40</v>
      </c>
      <c r="Q165" s="4">
        <f>IFERROR(INDEX(DATOS_GENERALES!$I$3:$I$7,MATCH($R165,DATOS_GENERALES!$J$3:$J$7,0),1),"###")</f>
        <v>1</v>
      </c>
      <c r="R165" s="25" t="s">
        <v>36</v>
      </c>
      <c r="S165" s="25" t="s">
        <v>15</v>
      </c>
      <c r="T165" s="25" t="s">
        <v>15</v>
      </c>
      <c r="U165" s="25" t="s">
        <v>15</v>
      </c>
      <c r="V165" s="24"/>
      <c r="W165" s="24" t="str">
        <f t="shared" si="14"/>
        <v>CALLE TABOADA 103-C -  YANAHUARA  - AREQ</v>
      </c>
      <c r="X165" s="24" t="str">
        <f t="shared" si="15"/>
        <v>('0101164', '1', '1', 'POZO GONZALES FERNANDO JOSE', 'POZO GONZALES FERNANDO JOSE', 'CALLE TABOADA 103-C -  YANAHUARA  - AREQ', '-', '-', '-', 'N', 'CALLE TABOADA 103-C -  YANAHUARA  - AREQ', '1', '-', '-', '-', 'A'),</v>
      </c>
      <c r="Y165" s="24" t="str">
        <f t="shared" si="16"/>
        <v>('0101164', '1', '29257072', 'A'),</v>
      </c>
      <c r="Z165" s="24" t="str">
        <f t="shared" si="17"/>
        <v>('0101164', '2', '', 'A'),</v>
      </c>
    </row>
    <row r="166" spans="1:26" x14ac:dyDescent="0.25">
      <c r="A166" s="15" t="s">
        <v>439</v>
      </c>
      <c r="B166" s="28">
        <f t="shared" si="12"/>
        <v>1</v>
      </c>
      <c r="C166" s="27">
        <f xml:space="preserve"> IFERROR(INDEX(DATOS_GENERALES!$L$16:$L$20,MATCH($D166,DATOS_GENERALES!$M$16:$M$20,0),1),"###")</f>
        <v>1</v>
      </c>
      <c r="D166" s="25" t="s">
        <v>1641</v>
      </c>
      <c r="E166" s="27">
        <f xml:space="preserve"> IFERROR(INDEX(DATOS_GENERALES!$A$16:$A$25,MATCH($F166,DATOS_GENERALES!$B$16:$B$25,0),1),"###")</f>
        <v>1</v>
      </c>
      <c r="F166" s="25" t="s">
        <v>18</v>
      </c>
      <c r="G166" s="25" t="s">
        <v>1809</v>
      </c>
      <c r="H166" s="15" t="s">
        <v>1025</v>
      </c>
      <c r="I166" s="15"/>
      <c r="J166" s="25" t="s">
        <v>2600</v>
      </c>
      <c r="K166" s="25">
        <f t="shared" si="13"/>
        <v>28</v>
      </c>
      <c r="L166" s="25" t="s">
        <v>15</v>
      </c>
      <c r="M166" s="25" t="s">
        <v>15</v>
      </c>
      <c r="N166" s="25" t="s">
        <v>15</v>
      </c>
      <c r="O166" s="4" t="str">
        <f>IFERROR(INDEX(DATOS_GENERALES!$F$11:$F$13,MATCH($P166,DATOS_GENERALES!$G$11:$G$13,0),1),"###")</f>
        <v>N</v>
      </c>
      <c r="P166" s="25" t="s">
        <v>40</v>
      </c>
      <c r="Q166" s="4">
        <f>IFERROR(INDEX(DATOS_GENERALES!$I$3:$I$7,MATCH($R166,DATOS_GENERALES!$J$3:$J$7,0),1),"###")</f>
        <v>1</v>
      </c>
      <c r="R166" s="25" t="s">
        <v>36</v>
      </c>
      <c r="S166" s="25" t="s">
        <v>15</v>
      </c>
      <c r="T166" s="25" t="s">
        <v>15</v>
      </c>
      <c r="U166" s="25" t="s">
        <v>15</v>
      </c>
      <c r="V166" s="24"/>
      <c r="W166" s="24" t="str">
        <f t="shared" si="14"/>
        <v>URB.LOS ANGELES SAN FERN.319           _</v>
      </c>
      <c r="X166" s="24" t="str">
        <f t="shared" si="15"/>
        <v>('0101165', '1', '1', 'ZEBALLOS RIVERA VERONICA ROSARIO', 'ZEBALLOS RIVERA VERONICA ROSARIO', 'URB.LOS ANGELES SAN FERN.319           _', '-', '-', '-', 'N', 'URB.LOS ANGELES SAN FERN.319           _', '1', '-', '-', '-', 'A'),</v>
      </c>
      <c r="Y166" s="24" t="str">
        <f t="shared" si="16"/>
        <v>('0101165', '1', '29257152', 'A'),</v>
      </c>
      <c r="Z166" s="24" t="str">
        <f t="shared" si="17"/>
        <v>('0101165', '2', '', 'A'),</v>
      </c>
    </row>
    <row r="167" spans="1:26" x14ac:dyDescent="0.25">
      <c r="A167" s="15" t="s">
        <v>375</v>
      </c>
      <c r="B167" s="28">
        <f t="shared" si="12"/>
        <v>1</v>
      </c>
      <c r="C167" s="27">
        <f xml:space="preserve"> IFERROR(INDEX(DATOS_GENERALES!$L$16:$L$20,MATCH($D167,DATOS_GENERALES!$M$16:$M$20,0),1),"###")</f>
        <v>1</v>
      </c>
      <c r="D167" s="25" t="s">
        <v>1641</v>
      </c>
      <c r="E167" s="27">
        <f xml:space="preserve"> IFERROR(INDEX(DATOS_GENERALES!$A$16:$A$25,MATCH($F167,DATOS_GENERALES!$B$16:$B$25,0),1),"###")</f>
        <v>1</v>
      </c>
      <c r="F167" s="25" t="s">
        <v>18</v>
      </c>
      <c r="G167" s="25" t="s">
        <v>1810</v>
      </c>
      <c r="H167" s="15" t="s">
        <v>1026</v>
      </c>
      <c r="I167" s="15"/>
      <c r="J167" s="25" t="s">
        <v>2601</v>
      </c>
      <c r="K167" s="25">
        <f t="shared" si="13"/>
        <v>30</v>
      </c>
      <c r="L167" s="25" t="s">
        <v>15</v>
      </c>
      <c r="M167" s="25" t="s">
        <v>15</v>
      </c>
      <c r="N167" s="25" t="s">
        <v>15</v>
      </c>
      <c r="O167" s="4" t="str">
        <f>IFERROR(INDEX(DATOS_GENERALES!$F$11:$F$13,MATCH($P167,DATOS_GENERALES!$G$11:$G$13,0),1),"###")</f>
        <v>N</v>
      </c>
      <c r="P167" s="25" t="s">
        <v>40</v>
      </c>
      <c r="Q167" s="4">
        <f>IFERROR(INDEX(DATOS_GENERALES!$I$3:$I$7,MATCH($R167,DATOS_GENERALES!$J$3:$J$7,0),1),"###")</f>
        <v>1</v>
      </c>
      <c r="R167" s="25" t="s">
        <v>36</v>
      </c>
      <c r="S167" s="25" t="s">
        <v>15</v>
      </c>
      <c r="T167" s="25" t="s">
        <v>15</v>
      </c>
      <c r="U167" s="25" t="s">
        <v>15</v>
      </c>
      <c r="V167" s="24"/>
      <c r="W167" s="24" t="str">
        <f t="shared" si="14"/>
        <v>QUINTA LAS FORALES CASA 4 CAYM         _</v>
      </c>
      <c r="X167" s="24" t="str">
        <f t="shared" si="15"/>
        <v>('0101166', '1', '1', 'ROSAS CATERIANO CARMEN SILVANA', 'ROSAS CATERIANO CARMEN SILVANA', 'QUINTA LAS FORALES CASA 4 CAYM         _', '-', '-', '-', 'N', 'QUINTA LAS FORALES CASA 4 CAYM         _', '1', '-', '-', '-', 'A'),</v>
      </c>
      <c r="Y167" s="24" t="str">
        <f t="shared" si="16"/>
        <v>('0101166', '1', '29257985', 'A'),</v>
      </c>
      <c r="Z167" s="24" t="str">
        <f t="shared" si="17"/>
        <v>('0101166', '2', '', 'A'),</v>
      </c>
    </row>
    <row r="168" spans="1:26" x14ac:dyDescent="0.25">
      <c r="A168" s="15" t="s">
        <v>91</v>
      </c>
      <c r="B168" s="28">
        <f t="shared" si="12"/>
        <v>1</v>
      </c>
      <c r="C168" s="27">
        <f xml:space="preserve"> IFERROR(INDEX(DATOS_GENERALES!$L$16:$L$20,MATCH($D168,DATOS_GENERALES!$M$16:$M$20,0),1),"###")</f>
        <v>1</v>
      </c>
      <c r="D168" s="25" t="s">
        <v>1641</v>
      </c>
      <c r="E168" s="27">
        <f xml:space="preserve"> IFERROR(INDEX(DATOS_GENERALES!$A$16:$A$25,MATCH($F168,DATOS_GENERALES!$B$16:$B$25,0),1),"###")</f>
        <v>1</v>
      </c>
      <c r="F168" s="25" t="s">
        <v>18</v>
      </c>
      <c r="G168" s="25" t="s">
        <v>1811</v>
      </c>
      <c r="H168" s="15" t="s">
        <v>1027</v>
      </c>
      <c r="I168" s="15"/>
      <c r="J168" s="25" t="s">
        <v>2602</v>
      </c>
      <c r="K168" s="25">
        <f t="shared" si="13"/>
        <v>40</v>
      </c>
      <c r="L168" s="25" t="s">
        <v>15</v>
      </c>
      <c r="M168" s="25" t="s">
        <v>15</v>
      </c>
      <c r="N168" s="25" t="s">
        <v>15</v>
      </c>
      <c r="O168" s="4" t="str">
        <f>IFERROR(INDEX(DATOS_GENERALES!$F$11:$F$13,MATCH($P168,DATOS_GENERALES!$G$11:$G$13,0),1),"###")</f>
        <v>N</v>
      </c>
      <c r="P168" s="25" t="s">
        <v>40</v>
      </c>
      <c r="Q168" s="4">
        <f>IFERROR(INDEX(DATOS_GENERALES!$I$3:$I$7,MATCH($R168,DATOS_GENERALES!$J$3:$J$7,0),1),"###")</f>
        <v>1</v>
      </c>
      <c r="R168" s="25" t="s">
        <v>36</v>
      </c>
      <c r="S168" s="25" t="s">
        <v>15</v>
      </c>
      <c r="T168" s="25" t="s">
        <v>15</v>
      </c>
      <c r="U168" s="25" t="s">
        <v>15</v>
      </c>
      <c r="V168" s="24"/>
      <c r="W168" s="24" t="str">
        <f t="shared" si="14"/>
        <v>EL PALACIO PRIMERA ETAPA L9 DEP C 2 SACH</v>
      </c>
      <c r="X168" s="24" t="str">
        <f t="shared" si="15"/>
        <v>('0101167', '1', '1', 'TEJADA ASCUÑA ANA LOURDES', 'TEJADA ASCUÑA ANA LOURDES', 'EL PALACIO PRIMERA ETAPA L9 DEP C 2 SACH', '-', '-', '-', 'N', 'EL PALACIO PRIMERA ETAPA L9 DEP C 2 SACH', '1', '-', '-', '-', 'A'),</v>
      </c>
      <c r="Y168" s="24" t="str">
        <f t="shared" si="16"/>
        <v>('0101167', '1', '29258034', 'A'),</v>
      </c>
      <c r="Z168" s="24" t="str">
        <f t="shared" si="17"/>
        <v>('0101167', '2', '', 'A'),</v>
      </c>
    </row>
    <row r="169" spans="1:26" x14ac:dyDescent="0.25">
      <c r="A169" s="15" t="s">
        <v>190</v>
      </c>
      <c r="B169" s="28">
        <f t="shared" si="12"/>
        <v>1</v>
      </c>
      <c r="C169" s="27">
        <f xml:space="preserve"> IFERROR(INDEX(DATOS_GENERALES!$L$16:$L$20,MATCH($D169,DATOS_GENERALES!$M$16:$M$20,0),1),"###")</f>
        <v>1</v>
      </c>
      <c r="D169" s="25" t="s">
        <v>1641</v>
      </c>
      <c r="E169" s="27">
        <f xml:space="preserve"> IFERROR(INDEX(DATOS_GENERALES!$A$16:$A$25,MATCH($F169,DATOS_GENERALES!$B$16:$B$25,0),1),"###")</f>
        <v>1</v>
      </c>
      <c r="F169" s="25" t="s">
        <v>18</v>
      </c>
      <c r="G169" s="25" t="s">
        <v>1812</v>
      </c>
      <c r="H169" s="15" t="s">
        <v>1028</v>
      </c>
      <c r="I169" s="15"/>
      <c r="J169" s="25" t="s">
        <v>2603</v>
      </c>
      <c r="K169" s="25">
        <f t="shared" si="13"/>
        <v>38</v>
      </c>
      <c r="L169" s="25" t="s">
        <v>15</v>
      </c>
      <c r="M169" s="25" t="s">
        <v>15</v>
      </c>
      <c r="N169" s="25" t="s">
        <v>15</v>
      </c>
      <c r="O169" s="4" t="str">
        <f>IFERROR(INDEX(DATOS_GENERALES!$F$11:$F$13,MATCH($P169,DATOS_GENERALES!$G$11:$G$13,0),1),"###")</f>
        <v>N</v>
      </c>
      <c r="P169" s="25" t="s">
        <v>40</v>
      </c>
      <c r="Q169" s="4">
        <f>IFERROR(INDEX(DATOS_GENERALES!$I$3:$I$7,MATCH($R169,DATOS_GENERALES!$J$3:$J$7,0),1),"###")</f>
        <v>1</v>
      </c>
      <c r="R169" s="25" t="s">
        <v>36</v>
      </c>
      <c r="S169" s="25" t="s">
        <v>15</v>
      </c>
      <c r="T169" s="25" t="s">
        <v>15</v>
      </c>
      <c r="U169" s="25" t="s">
        <v>15</v>
      </c>
      <c r="V169" s="24"/>
      <c r="W169" s="24" t="str">
        <f t="shared" si="14"/>
        <v>URB. SAN LORENZO PSJE. SAN LORENZO 106 _</v>
      </c>
      <c r="X169" s="24" t="str">
        <f t="shared" si="15"/>
        <v>('0101168', '1', '1', 'ZAMBRANO PACHECO ANA MARIA', 'ZAMBRANO PACHECO ANA MARIA', 'URB. SAN LORENZO PSJE. SAN LORENZO 106 _', '-', '-', '-', 'N', 'URB. SAN LORENZO PSJE. SAN LORENZO 106 _', '1', '-', '-', '-', 'A'),</v>
      </c>
      <c r="Y169" s="24" t="str">
        <f t="shared" si="16"/>
        <v>('0101168', '1', '29258725', 'A'),</v>
      </c>
      <c r="Z169" s="24" t="str">
        <f t="shared" si="17"/>
        <v>('0101168', '2', '', 'A'),</v>
      </c>
    </row>
    <row r="170" spans="1:26" x14ac:dyDescent="0.25">
      <c r="A170" s="15" t="s">
        <v>828</v>
      </c>
      <c r="B170" s="28">
        <f t="shared" si="12"/>
        <v>1</v>
      </c>
      <c r="C170" s="27">
        <f xml:space="preserve"> IFERROR(INDEX(DATOS_GENERALES!$L$16:$L$20,MATCH($D170,DATOS_GENERALES!$M$16:$M$20,0),1),"###")</f>
        <v>1</v>
      </c>
      <c r="D170" s="25" t="s">
        <v>1641</v>
      </c>
      <c r="E170" s="27">
        <f xml:space="preserve"> IFERROR(INDEX(DATOS_GENERALES!$A$16:$A$25,MATCH($F170,DATOS_GENERALES!$B$16:$B$25,0),1),"###")</f>
        <v>1</v>
      </c>
      <c r="F170" s="25" t="s">
        <v>18</v>
      </c>
      <c r="G170" s="25" t="s">
        <v>1813</v>
      </c>
      <c r="H170" s="15" t="s">
        <v>1029</v>
      </c>
      <c r="I170" s="15"/>
      <c r="J170" s="25" t="s">
        <v>2604</v>
      </c>
      <c r="K170" s="25">
        <f t="shared" si="13"/>
        <v>13</v>
      </c>
      <c r="L170" s="25" t="s">
        <v>15</v>
      </c>
      <c r="M170" s="25" t="s">
        <v>15</v>
      </c>
      <c r="N170" s="25" t="s">
        <v>15</v>
      </c>
      <c r="O170" s="4" t="str">
        <f>IFERROR(INDEX(DATOS_GENERALES!$F$11:$F$13,MATCH($P170,DATOS_GENERALES!$G$11:$G$13,0),1),"###")</f>
        <v>N</v>
      </c>
      <c r="P170" s="25" t="s">
        <v>40</v>
      </c>
      <c r="Q170" s="4">
        <f>IFERROR(INDEX(DATOS_GENERALES!$I$3:$I$7,MATCH($R170,DATOS_GENERALES!$J$3:$J$7,0),1),"###")</f>
        <v>1</v>
      </c>
      <c r="R170" s="25" t="s">
        <v>36</v>
      </c>
      <c r="S170" s="25" t="s">
        <v>15</v>
      </c>
      <c r="T170" s="25" t="s">
        <v>15</v>
      </c>
      <c r="U170" s="25" t="s">
        <v>15</v>
      </c>
      <c r="V170" s="24"/>
      <c r="W170" s="24" t="str">
        <f t="shared" si="14"/>
        <v>AV. PARRA 302                          _</v>
      </c>
      <c r="X170" s="24" t="str">
        <f t="shared" si="15"/>
        <v>('0101169', '1', '1', 'DIAZ LAZO JUANA ATENAIDA', 'DIAZ LAZO JUANA ATENAIDA', 'AV. PARRA 302                          _', '-', '-', '-', 'N', 'AV. PARRA 302                          _', '1', '-', '-', '-', 'A'),</v>
      </c>
      <c r="Y170" s="24" t="str">
        <f t="shared" si="16"/>
        <v>('0101169', '1', '29259812', 'A'),</v>
      </c>
      <c r="Z170" s="24" t="str">
        <f t="shared" si="17"/>
        <v>('0101169', '2', '', 'A'),</v>
      </c>
    </row>
    <row r="171" spans="1:26" x14ac:dyDescent="0.25">
      <c r="A171" s="15" t="s">
        <v>530</v>
      </c>
      <c r="B171" s="28">
        <f t="shared" si="12"/>
        <v>1</v>
      </c>
      <c r="C171" s="27">
        <f xml:space="preserve"> IFERROR(INDEX(DATOS_GENERALES!$L$16:$L$20,MATCH($D171,DATOS_GENERALES!$M$16:$M$20,0),1),"###")</f>
        <v>1</v>
      </c>
      <c r="D171" s="25" t="s">
        <v>1641</v>
      </c>
      <c r="E171" s="27">
        <f xml:space="preserve"> IFERROR(INDEX(DATOS_GENERALES!$A$16:$A$25,MATCH($F171,DATOS_GENERALES!$B$16:$B$25,0),1),"###")</f>
        <v>1</v>
      </c>
      <c r="F171" s="25" t="s">
        <v>18</v>
      </c>
      <c r="G171" s="25" t="s">
        <v>1814</v>
      </c>
      <c r="H171" s="15" t="s">
        <v>1030</v>
      </c>
      <c r="I171" s="15"/>
      <c r="J171" s="25" t="s">
        <v>2605</v>
      </c>
      <c r="K171" s="25">
        <f t="shared" si="13"/>
        <v>25</v>
      </c>
      <c r="L171" s="25" t="s">
        <v>15</v>
      </c>
      <c r="M171" s="25" t="s">
        <v>15</v>
      </c>
      <c r="N171" s="25" t="s">
        <v>15</v>
      </c>
      <c r="O171" s="4" t="str">
        <f>IFERROR(INDEX(DATOS_GENERALES!$F$11:$F$13,MATCH($P171,DATOS_GENERALES!$G$11:$G$13,0),1),"###")</f>
        <v>N</v>
      </c>
      <c r="P171" s="25" t="s">
        <v>40</v>
      </c>
      <c r="Q171" s="4">
        <f>IFERROR(INDEX(DATOS_GENERALES!$I$3:$I$7,MATCH($R171,DATOS_GENERALES!$J$3:$J$7,0),1),"###")</f>
        <v>1</v>
      </c>
      <c r="R171" s="25" t="s">
        <v>36</v>
      </c>
      <c r="S171" s="25" t="s">
        <v>15</v>
      </c>
      <c r="T171" s="25" t="s">
        <v>15</v>
      </c>
      <c r="U171" s="25" t="s">
        <v>15</v>
      </c>
      <c r="V171" s="24"/>
      <c r="W171" s="24" t="str">
        <f t="shared" si="14"/>
        <v>J.S. CHOCANO 313 UMACOLLO              _</v>
      </c>
      <c r="X171" s="24" t="str">
        <f t="shared" si="15"/>
        <v>('0101170', '1', '1', 'TEJADA BERNAL JORGE', 'TEJADA BERNAL JORGE', 'J.S. CHOCANO 313 UMACOLLO              _', '-', '-', '-', 'N', 'J.S. CHOCANO 313 UMACOLLO              _', '1', '-', '-', '-', 'A'),</v>
      </c>
      <c r="Y171" s="24" t="str">
        <f t="shared" si="16"/>
        <v>('0101170', '1', '29262147', 'A'),</v>
      </c>
      <c r="Z171" s="24" t="str">
        <f t="shared" si="17"/>
        <v>('0101170', '2', '', 'A'),</v>
      </c>
    </row>
    <row r="172" spans="1:26" x14ac:dyDescent="0.25">
      <c r="A172" s="15" t="s">
        <v>829</v>
      </c>
      <c r="B172" s="28">
        <f t="shared" si="12"/>
        <v>1</v>
      </c>
      <c r="C172" s="27">
        <f xml:space="preserve"> IFERROR(INDEX(DATOS_GENERALES!$L$16:$L$20,MATCH($D172,DATOS_GENERALES!$M$16:$M$20,0),1),"###")</f>
        <v>1</v>
      </c>
      <c r="D172" s="25" t="s">
        <v>1641</v>
      </c>
      <c r="E172" s="27">
        <f xml:space="preserve"> IFERROR(INDEX(DATOS_GENERALES!$A$16:$A$25,MATCH($F172,DATOS_GENERALES!$B$16:$B$25,0),1),"###")</f>
        <v>1</v>
      </c>
      <c r="F172" s="25" t="s">
        <v>18</v>
      </c>
      <c r="G172" s="25" t="s">
        <v>1815</v>
      </c>
      <c r="H172" s="15" t="s">
        <v>1031</v>
      </c>
      <c r="I172" s="15"/>
      <c r="J172" s="25" t="s">
        <v>2606</v>
      </c>
      <c r="K172" s="25">
        <f t="shared" si="13"/>
        <v>13</v>
      </c>
      <c r="L172" s="25" t="s">
        <v>15</v>
      </c>
      <c r="M172" s="25" t="s">
        <v>15</v>
      </c>
      <c r="N172" s="25" t="s">
        <v>15</v>
      </c>
      <c r="O172" s="4" t="str">
        <f>IFERROR(INDEX(DATOS_GENERALES!$F$11:$F$13,MATCH($P172,DATOS_GENERALES!$G$11:$G$13,0),1),"###")</f>
        <v>N</v>
      </c>
      <c r="P172" s="25" t="s">
        <v>40</v>
      </c>
      <c r="Q172" s="4">
        <f>IFERROR(INDEX(DATOS_GENERALES!$I$3:$I$7,MATCH($R172,DATOS_GENERALES!$J$3:$J$7,0),1),"###")</f>
        <v>1</v>
      </c>
      <c r="R172" s="25" t="s">
        <v>36</v>
      </c>
      <c r="S172" s="25" t="s">
        <v>15</v>
      </c>
      <c r="T172" s="25" t="s">
        <v>15</v>
      </c>
      <c r="U172" s="25" t="s">
        <v>15</v>
      </c>
      <c r="V172" s="24"/>
      <c r="W172" s="24" t="str">
        <f t="shared" si="14"/>
        <v>ARRAYANES B-2                          _</v>
      </c>
      <c r="X172" s="24" t="str">
        <f t="shared" si="15"/>
        <v>('0101171', '1', '1', 'AMES PALACIOS ELIANO JIMMI', 'AMES PALACIOS ELIANO JIMMI', 'ARRAYANES B-2                          _', '-', '-', '-', 'N', 'ARRAYANES B-2                          _', '1', '-', '-', '-', 'A'),</v>
      </c>
      <c r="Y172" s="24" t="str">
        <f t="shared" si="16"/>
        <v>('0101171', '1', '29265555', 'A'),</v>
      </c>
      <c r="Z172" s="24" t="str">
        <f t="shared" si="17"/>
        <v>('0101171', '2', '', 'A'),</v>
      </c>
    </row>
    <row r="173" spans="1:26" x14ac:dyDescent="0.25">
      <c r="A173" s="15" t="s">
        <v>557</v>
      </c>
      <c r="B173" s="28">
        <f t="shared" si="12"/>
        <v>1</v>
      </c>
      <c r="C173" s="27">
        <f xml:space="preserve"> IFERROR(INDEX(DATOS_GENERALES!$L$16:$L$20,MATCH($D173,DATOS_GENERALES!$M$16:$M$20,0),1),"###")</f>
        <v>1</v>
      </c>
      <c r="D173" s="25" t="s">
        <v>1641</v>
      </c>
      <c r="E173" s="27">
        <f xml:space="preserve"> IFERROR(INDEX(DATOS_GENERALES!$A$16:$A$25,MATCH($F173,DATOS_GENERALES!$B$16:$B$25,0),1),"###")</f>
        <v>1</v>
      </c>
      <c r="F173" s="25" t="s">
        <v>18</v>
      </c>
      <c r="G173" s="25" t="s">
        <v>1816</v>
      </c>
      <c r="H173" s="15" t="s">
        <v>1032</v>
      </c>
      <c r="I173" s="15"/>
      <c r="J173" s="25" t="s">
        <v>2607</v>
      </c>
      <c r="K173" s="25">
        <f t="shared" si="13"/>
        <v>24</v>
      </c>
      <c r="L173" s="25" t="s">
        <v>15</v>
      </c>
      <c r="M173" s="25" t="s">
        <v>15</v>
      </c>
      <c r="N173" s="25" t="s">
        <v>15</v>
      </c>
      <c r="O173" s="4" t="str">
        <f>IFERROR(INDEX(DATOS_GENERALES!$F$11:$F$13,MATCH($P173,DATOS_GENERALES!$G$11:$G$13,0),1),"###")</f>
        <v>N</v>
      </c>
      <c r="P173" s="25" t="s">
        <v>40</v>
      </c>
      <c r="Q173" s="4">
        <f>IFERROR(INDEX(DATOS_GENERALES!$I$3:$I$7,MATCH($R173,DATOS_GENERALES!$J$3:$J$7,0),1),"###")</f>
        <v>1</v>
      </c>
      <c r="R173" s="25" t="s">
        <v>36</v>
      </c>
      <c r="S173" s="25" t="s">
        <v>15</v>
      </c>
      <c r="T173" s="25" t="s">
        <v>15</v>
      </c>
      <c r="U173" s="25" t="s">
        <v>15</v>
      </c>
      <c r="V173" s="24"/>
      <c r="W173" s="24" t="str">
        <f t="shared" si="14"/>
        <v>ALCANFORES 555 DPTO. 402               _</v>
      </c>
      <c r="X173" s="24" t="str">
        <f t="shared" si="15"/>
        <v>('0101172', '1', '1', 'GUTIERREZ DE CASABONNE MARIA TERESA', 'GUTIERREZ DE CASABONNE MARIA TERESA', 'ALCANFORES 555 DPTO. 402               _', '-', '-', '-', 'N', 'ALCANFORES 555 DPTO. 402               _', '1', '-', '-', '-', 'A'),</v>
      </c>
      <c r="Y173" s="24" t="str">
        <f t="shared" si="16"/>
        <v>('0101172', '1', '29267248', 'A'),</v>
      </c>
      <c r="Z173" s="24" t="str">
        <f t="shared" si="17"/>
        <v>('0101172', '2', '', 'A'),</v>
      </c>
    </row>
    <row r="174" spans="1:26" x14ac:dyDescent="0.25">
      <c r="A174" s="15" t="s">
        <v>594</v>
      </c>
      <c r="B174" s="28">
        <f t="shared" si="12"/>
        <v>1</v>
      </c>
      <c r="C174" s="27">
        <f xml:space="preserve"> IFERROR(INDEX(DATOS_GENERALES!$L$16:$L$20,MATCH($D174,DATOS_GENERALES!$M$16:$M$20,0),1),"###")</f>
        <v>1</v>
      </c>
      <c r="D174" s="25" t="s">
        <v>1641</v>
      </c>
      <c r="E174" s="27">
        <f xml:space="preserve"> IFERROR(INDEX(DATOS_GENERALES!$A$16:$A$25,MATCH($F174,DATOS_GENERALES!$B$16:$B$25,0),1),"###")</f>
        <v>1</v>
      </c>
      <c r="F174" s="25" t="s">
        <v>18</v>
      </c>
      <c r="G174" s="25" t="s">
        <v>1817</v>
      </c>
      <c r="H174" s="15" t="s">
        <v>1033</v>
      </c>
      <c r="I174" s="15"/>
      <c r="J174" s="25" t="s">
        <v>2608</v>
      </c>
      <c r="K174" s="25">
        <f t="shared" si="13"/>
        <v>23</v>
      </c>
      <c r="L174" s="25" t="s">
        <v>15</v>
      </c>
      <c r="M174" s="25" t="s">
        <v>15</v>
      </c>
      <c r="N174" s="25" t="s">
        <v>15</v>
      </c>
      <c r="O174" s="4" t="str">
        <f>IFERROR(INDEX(DATOS_GENERALES!$F$11:$F$13,MATCH($P174,DATOS_GENERALES!$G$11:$G$13,0),1),"###")</f>
        <v>N</v>
      </c>
      <c r="P174" s="25" t="s">
        <v>40</v>
      </c>
      <c r="Q174" s="4">
        <f>IFERROR(INDEX(DATOS_GENERALES!$I$3:$I$7,MATCH($R174,DATOS_GENERALES!$J$3:$J$7,0),1),"###")</f>
        <v>1</v>
      </c>
      <c r="R174" s="25" t="s">
        <v>36</v>
      </c>
      <c r="S174" s="25" t="s">
        <v>15</v>
      </c>
      <c r="T174" s="25" t="s">
        <v>15</v>
      </c>
      <c r="U174" s="25" t="s">
        <v>15</v>
      </c>
      <c r="V174" s="24"/>
      <c r="W174" s="24" t="str">
        <f t="shared" si="14"/>
        <v>AV. PARRA 370 A CERCADO                _</v>
      </c>
      <c r="X174" s="24" t="str">
        <f t="shared" si="15"/>
        <v>('0101173', '1', '1', 'MACEDO DIAZ GONZALO ANTONIO', 'MACEDO DIAZ GONZALO ANTONIO', 'AV. PARRA 370 A CERCADO                _', '-', '-', '-', 'N', 'AV. PARRA 370 A CERCADO                _', '1', '-', '-', '-', 'A'),</v>
      </c>
      <c r="Y174" s="24" t="str">
        <f t="shared" si="16"/>
        <v>('0101173', '1', '29270243', 'A'),</v>
      </c>
      <c r="Z174" s="24" t="str">
        <f t="shared" si="17"/>
        <v>('0101173', '2', '', 'A'),</v>
      </c>
    </row>
    <row r="175" spans="1:26" x14ac:dyDescent="0.25">
      <c r="A175" s="15" t="s">
        <v>376</v>
      </c>
      <c r="B175" s="28">
        <f t="shared" si="12"/>
        <v>1</v>
      </c>
      <c r="C175" s="27">
        <f xml:space="preserve"> IFERROR(INDEX(DATOS_GENERALES!$L$16:$L$20,MATCH($D175,DATOS_GENERALES!$M$16:$M$20,0),1),"###")</f>
        <v>1</v>
      </c>
      <c r="D175" s="25" t="s">
        <v>1641</v>
      </c>
      <c r="E175" s="27">
        <f xml:space="preserve"> IFERROR(INDEX(DATOS_GENERALES!$A$16:$A$25,MATCH($F175,DATOS_GENERALES!$B$16:$B$25,0),1),"###")</f>
        <v>1</v>
      </c>
      <c r="F175" s="25" t="s">
        <v>18</v>
      </c>
      <c r="G175" s="25" t="s">
        <v>1818</v>
      </c>
      <c r="H175" s="15" t="s">
        <v>1034</v>
      </c>
      <c r="I175" s="15"/>
      <c r="J175" s="25" t="s">
        <v>2609</v>
      </c>
      <c r="K175" s="25">
        <f t="shared" si="13"/>
        <v>30</v>
      </c>
      <c r="L175" s="25" t="s">
        <v>15</v>
      </c>
      <c r="M175" s="25" t="s">
        <v>15</v>
      </c>
      <c r="N175" s="25" t="s">
        <v>15</v>
      </c>
      <c r="O175" s="4" t="str">
        <f>IFERROR(INDEX(DATOS_GENERALES!$F$11:$F$13,MATCH($P175,DATOS_GENERALES!$G$11:$G$13,0),1),"###")</f>
        <v>N</v>
      </c>
      <c r="P175" s="25" t="s">
        <v>40</v>
      </c>
      <c r="Q175" s="4">
        <f>IFERROR(INDEX(DATOS_GENERALES!$I$3:$I$7,MATCH($R175,DATOS_GENERALES!$J$3:$J$7,0),1),"###")</f>
        <v>1</v>
      </c>
      <c r="R175" s="25" t="s">
        <v>36</v>
      </c>
      <c r="S175" s="25" t="s">
        <v>15</v>
      </c>
      <c r="T175" s="25" t="s">
        <v>15</v>
      </c>
      <c r="U175" s="25" t="s">
        <v>15</v>
      </c>
      <c r="V175" s="24"/>
      <c r="W175" s="24" t="str">
        <f t="shared" si="14"/>
        <v>URB.REAL FELIPE D-6 C.COLORADO         _</v>
      </c>
      <c r="X175" s="24" t="str">
        <f t="shared" si="15"/>
        <v>('0101174', '1', '1', 'RIVERA PICARDO CARLOS ALFREDO', 'RIVERA PICARDO CARLOS ALFREDO', 'URB.REAL FELIPE D-6 C.COLORADO         _', '-', '-', '-', 'N', 'URB.REAL FELIPE D-6 C.COLORADO         _', '1', '-', '-', '-', 'A'),</v>
      </c>
      <c r="Y175" s="24" t="str">
        <f t="shared" si="16"/>
        <v>('0101174', '1', '29271667', 'A'),</v>
      </c>
      <c r="Z175" s="24" t="str">
        <f t="shared" si="17"/>
        <v>('0101174', '2', '', 'A'),</v>
      </c>
    </row>
    <row r="176" spans="1:26" x14ac:dyDescent="0.25">
      <c r="A176" s="15" t="s">
        <v>92</v>
      </c>
      <c r="B176" s="28">
        <f t="shared" si="12"/>
        <v>1</v>
      </c>
      <c r="C176" s="27">
        <f xml:space="preserve"> IFERROR(INDEX(DATOS_GENERALES!$L$16:$L$20,MATCH($D176,DATOS_GENERALES!$M$16:$M$20,0),1),"###")</f>
        <v>1</v>
      </c>
      <c r="D176" s="25" t="s">
        <v>1641</v>
      </c>
      <c r="E176" s="27">
        <f xml:space="preserve"> IFERROR(INDEX(DATOS_GENERALES!$A$16:$A$25,MATCH($F176,DATOS_GENERALES!$B$16:$B$25,0),1),"###")</f>
        <v>1</v>
      </c>
      <c r="F176" s="25" t="s">
        <v>18</v>
      </c>
      <c r="G176" s="25" t="s">
        <v>1819</v>
      </c>
      <c r="H176" s="15" t="s">
        <v>1035</v>
      </c>
      <c r="I176" s="15"/>
      <c r="J176" s="25" t="s">
        <v>2610</v>
      </c>
      <c r="K176" s="25">
        <f t="shared" si="13"/>
        <v>40</v>
      </c>
      <c r="L176" s="25" t="s">
        <v>15</v>
      </c>
      <c r="M176" s="25" t="s">
        <v>15</v>
      </c>
      <c r="N176" s="25" t="s">
        <v>15</v>
      </c>
      <c r="O176" s="4" t="str">
        <f>IFERROR(INDEX(DATOS_GENERALES!$F$11:$F$13,MATCH($P176,DATOS_GENERALES!$G$11:$G$13,0),1),"###")</f>
        <v>N</v>
      </c>
      <c r="P176" s="25" t="s">
        <v>40</v>
      </c>
      <c r="Q176" s="4">
        <f>IFERROR(INDEX(DATOS_GENERALES!$I$3:$I$7,MATCH($R176,DATOS_GENERALES!$J$3:$J$7,0),1),"###")</f>
        <v>1</v>
      </c>
      <c r="R176" s="25" t="s">
        <v>36</v>
      </c>
      <c r="S176" s="25" t="s">
        <v>15</v>
      </c>
      <c r="T176" s="25" t="s">
        <v>15</v>
      </c>
      <c r="U176" s="25" t="s">
        <v>15</v>
      </c>
      <c r="V176" s="24"/>
      <c r="W176" s="24" t="str">
        <f t="shared" si="14"/>
        <v>CALLE JOSE SANTOS CHOCANO 171 URB. LA QU</v>
      </c>
      <c r="X176" s="24" t="str">
        <f t="shared" si="15"/>
        <v>('0101175', '1', '1', 'BARREDA SOLORZANO LUIZ FEDERICO', 'BARREDA SOLORZANO LUIZ FEDERICO', 'CALLE JOSE SANTOS CHOCANO 171 URB. LA QU', '-', '-', '-', 'N', 'CALLE JOSE SANTOS CHOCANO 171 URB. LA QU', '1', '-', '-', '-', 'A'),</v>
      </c>
      <c r="Y176" s="24" t="str">
        <f t="shared" si="16"/>
        <v>('0101175', '1', '29272511', 'A'),</v>
      </c>
      <c r="Z176" s="24" t="str">
        <f t="shared" si="17"/>
        <v>('0101175', '2', '', 'A'),</v>
      </c>
    </row>
    <row r="177" spans="1:26" x14ac:dyDescent="0.25">
      <c r="A177" s="15" t="s">
        <v>595</v>
      </c>
      <c r="B177" s="28">
        <f t="shared" si="12"/>
        <v>1</v>
      </c>
      <c r="C177" s="27">
        <f xml:space="preserve"> IFERROR(INDEX(DATOS_GENERALES!$L$16:$L$20,MATCH($D177,DATOS_GENERALES!$M$16:$M$20,0),1),"###")</f>
        <v>1</v>
      </c>
      <c r="D177" s="25" t="s">
        <v>1641</v>
      </c>
      <c r="E177" s="27">
        <f xml:space="preserve"> IFERROR(INDEX(DATOS_GENERALES!$A$16:$A$25,MATCH($F177,DATOS_GENERALES!$B$16:$B$25,0),1),"###")</f>
        <v>1</v>
      </c>
      <c r="F177" s="25" t="s">
        <v>18</v>
      </c>
      <c r="G177" s="25" t="s">
        <v>1820</v>
      </c>
      <c r="H177" s="15" t="s">
        <v>1036</v>
      </c>
      <c r="I177" s="15"/>
      <c r="J177" s="25" t="s">
        <v>2611</v>
      </c>
      <c r="K177" s="25">
        <f t="shared" si="13"/>
        <v>23</v>
      </c>
      <c r="L177" s="25" t="s">
        <v>15</v>
      </c>
      <c r="M177" s="25" t="s">
        <v>15</v>
      </c>
      <c r="N177" s="25" t="s">
        <v>15</v>
      </c>
      <c r="O177" s="4" t="str">
        <f>IFERROR(INDEX(DATOS_GENERALES!$F$11:$F$13,MATCH($P177,DATOS_GENERALES!$G$11:$G$13,0),1),"###")</f>
        <v>N</v>
      </c>
      <c r="P177" s="25" t="s">
        <v>40</v>
      </c>
      <c r="Q177" s="4">
        <f>IFERROR(INDEX(DATOS_GENERALES!$I$3:$I$7,MATCH($R177,DATOS_GENERALES!$J$3:$J$7,0),1),"###")</f>
        <v>1</v>
      </c>
      <c r="R177" s="25" t="s">
        <v>36</v>
      </c>
      <c r="S177" s="25" t="s">
        <v>15</v>
      </c>
      <c r="T177" s="25" t="s">
        <v>15</v>
      </c>
      <c r="U177" s="25" t="s">
        <v>15</v>
      </c>
      <c r="V177" s="24"/>
      <c r="W177" s="24" t="str">
        <f t="shared" si="14"/>
        <v>UPIS SANTA LOURDES B-10                _</v>
      </c>
      <c r="X177" s="24" t="str">
        <f t="shared" si="15"/>
        <v>('0101176', '1', '1', 'MANSILLA DIAZ ERNESTO VALENTIN', 'MANSILLA DIAZ ERNESTO VALENTIN', 'UPIS SANTA LOURDES B-10                _', '-', '-', '-', 'N', 'UPIS SANTA LOURDES B-10                _', '1', '-', '-', '-', 'A'),</v>
      </c>
      <c r="Y177" s="24" t="str">
        <f t="shared" si="16"/>
        <v>('0101176', '1', '29273596', 'A'),</v>
      </c>
      <c r="Z177" s="24" t="str">
        <f t="shared" si="17"/>
        <v>('0101176', '2', '', 'A'),</v>
      </c>
    </row>
    <row r="178" spans="1:26" x14ac:dyDescent="0.25">
      <c r="A178" s="15" t="s">
        <v>226</v>
      </c>
      <c r="B178" s="28">
        <f t="shared" si="12"/>
        <v>1</v>
      </c>
      <c r="C178" s="27">
        <f xml:space="preserve"> IFERROR(INDEX(DATOS_GENERALES!$L$16:$L$20,MATCH($D178,DATOS_GENERALES!$M$16:$M$20,0),1),"###")</f>
        <v>1</v>
      </c>
      <c r="D178" s="25" t="s">
        <v>1641</v>
      </c>
      <c r="E178" s="27">
        <f xml:space="preserve"> IFERROR(INDEX(DATOS_GENERALES!$A$16:$A$25,MATCH($F178,DATOS_GENERALES!$B$16:$B$25,0),1),"###")</f>
        <v>1</v>
      </c>
      <c r="F178" s="25" t="s">
        <v>18</v>
      </c>
      <c r="G178" s="25" t="s">
        <v>1821</v>
      </c>
      <c r="H178" s="15" t="s">
        <v>1037</v>
      </c>
      <c r="I178" s="15"/>
      <c r="J178" s="25" t="s">
        <v>2612</v>
      </c>
      <c r="K178" s="25">
        <f t="shared" si="13"/>
        <v>35</v>
      </c>
      <c r="L178" s="25" t="s">
        <v>15</v>
      </c>
      <c r="M178" s="25" t="s">
        <v>15</v>
      </c>
      <c r="N178" s="25" t="s">
        <v>15</v>
      </c>
      <c r="O178" s="4" t="str">
        <f>IFERROR(INDEX(DATOS_GENERALES!$F$11:$F$13,MATCH($P178,DATOS_GENERALES!$G$11:$G$13,0),1),"###")</f>
        <v>N</v>
      </c>
      <c r="P178" s="25" t="s">
        <v>40</v>
      </c>
      <c r="Q178" s="4">
        <f>IFERROR(INDEX(DATOS_GENERALES!$I$3:$I$7,MATCH($R178,DATOS_GENERALES!$J$3:$J$7,0),1),"###")</f>
        <v>1</v>
      </c>
      <c r="R178" s="25" t="s">
        <v>36</v>
      </c>
      <c r="S178" s="25" t="s">
        <v>15</v>
      </c>
      <c r="T178" s="25" t="s">
        <v>15</v>
      </c>
      <c r="U178" s="25" t="s">
        <v>15</v>
      </c>
      <c r="V178" s="24"/>
      <c r="W178" s="24" t="str">
        <f t="shared" si="14"/>
        <v>AV. ALCIDES CARRION 101 LA PAMPILLA    _</v>
      </c>
      <c r="X178" s="24" t="str">
        <f t="shared" si="15"/>
        <v>('0101177', '1', '1', 'BUSTAMANTE BEDOYA BETZABET', 'BUSTAMANTE BEDOYA BETZABET', 'AV. ALCIDES CARRION 101 LA PAMPILLA    _', '-', '-', '-', 'N', 'AV. ALCIDES CARRION 101 LA PAMPILLA    _', '1', '-', '-', '-', 'A'),</v>
      </c>
      <c r="Y178" s="24" t="str">
        <f t="shared" si="16"/>
        <v>('0101177', '1', '29273748', 'A'),</v>
      </c>
      <c r="Z178" s="24" t="str">
        <f t="shared" si="17"/>
        <v>('0101177', '2', '', 'A'),</v>
      </c>
    </row>
    <row r="179" spans="1:26" x14ac:dyDescent="0.25">
      <c r="A179" s="15" t="s">
        <v>191</v>
      </c>
      <c r="B179" s="28">
        <f t="shared" si="12"/>
        <v>1</v>
      </c>
      <c r="C179" s="27">
        <f xml:space="preserve"> IFERROR(INDEX(DATOS_GENERALES!$L$16:$L$20,MATCH($D179,DATOS_GENERALES!$M$16:$M$20,0),1),"###")</f>
        <v>1</v>
      </c>
      <c r="D179" s="25" t="s">
        <v>1641</v>
      </c>
      <c r="E179" s="27">
        <f xml:space="preserve"> IFERROR(INDEX(DATOS_GENERALES!$A$16:$A$25,MATCH($F179,DATOS_GENERALES!$B$16:$B$25,0),1),"###")</f>
        <v>1</v>
      </c>
      <c r="F179" s="25" t="s">
        <v>18</v>
      </c>
      <c r="G179" s="25" t="s">
        <v>1822</v>
      </c>
      <c r="H179" s="15" t="s">
        <v>1038</v>
      </c>
      <c r="I179" s="15"/>
      <c r="J179" s="25" t="s">
        <v>2613</v>
      </c>
      <c r="K179" s="25">
        <f t="shared" si="13"/>
        <v>38</v>
      </c>
      <c r="L179" s="25" t="s">
        <v>15</v>
      </c>
      <c r="M179" s="25" t="s">
        <v>15</v>
      </c>
      <c r="N179" s="25" t="s">
        <v>15</v>
      </c>
      <c r="O179" s="4" t="str">
        <f>IFERROR(INDEX(DATOS_GENERALES!$F$11:$F$13,MATCH($P179,DATOS_GENERALES!$G$11:$G$13,0),1),"###")</f>
        <v>N</v>
      </c>
      <c r="P179" s="25" t="s">
        <v>40</v>
      </c>
      <c r="Q179" s="4">
        <f>IFERROR(INDEX(DATOS_GENERALES!$I$3:$I$7,MATCH($R179,DATOS_GENERALES!$J$3:$J$7,0),1),"###")</f>
        <v>1</v>
      </c>
      <c r="R179" s="25" t="s">
        <v>36</v>
      </c>
      <c r="S179" s="25" t="s">
        <v>15</v>
      </c>
      <c r="T179" s="25" t="s">
        <v>15</v>
      </c>
      <c r="U179" s="25" t="s">
        <v>15</v>
      </c>
      <c r="V179" s="24"/>
      <c r="W179" s="24" t="str">
        <f t="shared" si="14"/>
        <v>URB. ALTO DE LA LUNA F-11 JLB Y RIVERO _</v>
      </c>
      <c r="X179" s="24" t="str">
        <f t="shared" si="15"/>
        <v>('0101178', '1', '1', 'LEON DE CHAPOÑAN JUDITH', 'LEON DE CHAPOÑAN JUDITH', 'URB. ALTO DE LA LUNA F-11 JLB Y RIVERO _', '-', '-', '-', 'N', 'URB. ALTO DE LA LUNA F-11 JLB Y RIVERO _', '1', '-', '-', '-', 'A'),</v>
      </c>
      <c r="Y179" s="24" t="str">
        <f t="shared" si="16"/>
        <v>('0101178', '1', '29275215', 'A'),</v>
      </c>
      <c r="Z179" s="24" t="str">
        <f t="shared" si="17"/>
        <v>('0101178', '2', '', 'A'),</v>
      </c>
    </row>
    <row r="180" spans="1:26" x14ac:dyDescent="0.25">
      <c r="A180" s="15" t="s">
        <v>757</v>
      </c>
      <c r="B180" s="28">
        <f t="shared" si="12"/>
        <v>1</v>
      </c>
      <c r="C180" s="27">
        <f xml:space="preserve"> IFERROR(INDEX(DATOS_GENERALES!$L$16:$L$20,MATCH($D180,DATOS_GENERALES!$M$16:$M$20,0),1),"###")</f>
        <v>1</v>
      </c>
      <c r="D180" s="25" t="s">
        <v>1641</v>
      </c>
      <c r="E180" s="27">
        <f xml:space="preserve"> IFERROR(INDEX(DATOS_GENERALES!$A$16:$A$25,MATCH($F180,DATOS_GENERALES!$B$16:$B$25,0),1),"###")</f>
        <v>1</v>
      </c>
      <c r="F180" s="25" t="s">
        <v>18</v>
      </c>
      <c r="G180" s="25" t="s">
        <v>1823</v>
      </c>
      <c r="H180" s="15" t="s">
        <v>1039</v>
      </c>
      <c r="I180" s="15"/>
      <c r="J180" s="25" t="s">
        <v>2614</v>
      </c>
      <c r="K180" s="25">
        <f t="shared" si="13"/>
        <v>17</v>
      </c>
      <c r="L180" s="25" t="s">
        <v>15</v>
      </c>
      <c r="M180" s="25" t="s">
        <v>15</v>
      </c>
      <c r="N180" s="25" t="s">
        <v>15</v>
      </c>
      <c r="O180" s="4" t="str">
        <f>IFERROR(INDEX(DATOS_GENERALES!$F$11:$F$13,MATCH($P180,DATOS_GENERALES!$G$11:$G$13,0),1),"###")</f>
        <v>N</v>
      </c>
      <c r="P180" s="25" t="s">
        <v>40</v>
      </c>
      <c r="Q180" s="4">
        <f>IFERROR(INDEX(DATOS_GENERALES!$I$3:$I$7,MATCH($R180,DATOS_GENERALES!$J$3:$J$7,0),1),"###")</f>
        <v>1</v>
      </c>
      <c r="R180" s="25" t="s">
        <v>36</v>
      </c>
      <c r="S180" s="25" t="s">
        <v>15</v>
      </c>
      <c r="T180" s="25" t="s">
        <v>15</v>
      </c>
      <c r="U180" s="25" t="s">
        <v>15</v>
      </c>
      <c r="V180" s="24"/>
      <c r="W180" s="24" t="str">
        <f t="shared" si="14"/>
        <v>CALLE AMERICA 902                      _</v>
      </c>
      <c r="X180" s="24" t="str">
        <f t="shared" si="15"/>
        <v>('0101179', '1', '1', 'TORRES DE PAREDES INES AURORA', 'TORRES DE PAREDES INES AURORA', 'CALLE AMERICA 902                      _', '-', '-', '-', 'N', 'CALLE AMERICA 902                      _', '1', '-', '-', '-', 'A'),</v>
      </c>
      <c r="Y180" s="24" t="str">
        <f t="shared" si="16"/>
        <v>('0101179', '1', '29276112', 'A'),</v>
      </c>
      <c r="Z180" s="24" t="str">
        <f t="shared" si="17"/>
        <v>('0101179', '2', '', 'A'),</v>
      </c>
    </row>
    <row r="181" spans="1:26" x14ac:dyDescent="0.25">
      <c r="A181" s="15" t="s">
        <v>377</v>
      </c>
      <c r="B181" s="28">
        <f t="shared" si="12"/>
        <v>1</v>
      </c>
      <c r="C181" s="27">
        <f xml:space="preserve"> IFERROR(INDEX(DATOS_GENERALES!$L$16:$L$20,MATCH($D181,DATOS_GENERALES!$M$16:$M$20,0),1),"###")</f>
        <v>1</v>
      </c>
      <c r="D181" s="25" t="s">
        <v>1641</v>
      </c>
      <c r="E181" s="27">
        <f xml:space="preserve"> IFERROR(INDEX(DATOS_GENERALES!$A$16:$A$25,MATCH($F181,DATOS_GENERALES!$B$16:$B$25,0),1),"###")</f>
        <v>1</v>
      </c>
      <c r="F181" s="25" t="s">
        <v>18</v>
      </c>
      <c r="G181" s="25" t="s">
        <v>1824</v>
      </c>
      <c r="H181" s="15" t="s">
        <v>1040</v>
      </c>
      <c r="I181" s="15"/>
      <c r="J181" s="25" t="s">
        <v>2615</v>
      </c>
      <c r="K181" s="25">
        <f t="shared" si="13"/>
        <v>30</v>
      </c>
      <c r="L181" s="25" t="s">
        <v>15</v>
      </c>
      <c r="M181" s="25" t="s">
        <v>15</v>
      </c>
      <c r="N181" s="25" t="s">
        <v>15</v>
      </c>
      <c r="O181" s="4" t="str">
        <f>IFERROR(INDEX(DATOS_GENERALES!$F$11:$F$13,MATCH($P181,DATOS_GENERALES!$G$11:$G$13,0),1),"###")</f>
        <v>N</v>
      </c>
      <c r="P181" s="25" t="s">
        <v>40</v>
      </c>
      <c r="Q181" s="4">
        <f>IFERROR(INDEX(DATOS_GENERALES!$I$3:$I$7,MATCH($R181,DATOS_GENERALES!$J$3:$J$7,0),1),"###")</f>
        <v>1</v>
      </c>
      <c r="R181" s="25" t="s">
        <v>36</v>
      </c>
      <c r="S181" s="25" t="s">
        <v>15</v>
      </c>
      <c r="T181" s="25" t="s">
        <v>15</v>
      </c>
      <c r="U181" s="25" t="s">
        <v>15</v>
      </c>
      <c r="V181" s="24"/>
      <c r="W181" s="24" t="str">
        <f t="shared" si="14"/>
        <v>EDIFICIO VINATEA REYNOSO H-101         _</v>
      </c>
      <c r="X181" s="24" t="str">
        <f t="shared" si="15"/>
        <v>('0101180', '1', '1', 'JIMENEZ MEDINA CESAR ALBERTO', 'JIMENEZ MEDINA CESAR ALBERTO', 'EDIFICIO VINATEA REYNOSO H-101         _', '-', '-', '-', 'N', 'EDIFICIO VINATEA REYNOSO H-101         _', '1', '-', '-', '-', 'A'),</v>
      </c>
      <c r="Y181" s="24" t="str">
        <f t="shared" si="16"/>
        <v>('0101180', '1', '29276331', 'A'),</v>
      </c>
      <c r="Z181" s="24" t="str">
        <f t="shared" si="17"/>
        <v>('0101180', '2', '', 'A'),</v>
      </c>
    </row>
    <row r="182" spans="1:26" x14ac:dyDescent="0.25">
      <c r="A182" s="15" t="s">
        <v>558</v>
      </c>
      <c r="B182" s="28">
        <f t="shared" si="12"/>
        <v>1</v>
      </c>
      <c r="C182" s="27">
        <f xml:space="preserve"> IFERROR(INDEX(DATOS_GENERALES!$L$16:$L$20,MATCH($D182,DATOS_GENERALES!$M$16:$M$20,0),1),"###")</f>
        <v>1</v>
      </c>
      <c r="D182" s="25" t="s">
        <v>1641</v>
      </c>
      <c r="E182" s="27">
        <f xml:space="preserve"> IFERROR(INDEX(DATOS_GENERALES!$A$16:$A$25,MATCH($F182,DATOS_GENERALES!$B$16:$B$25,0),1),"###")</f>
        <v>1</v>
      </c>
      <c r="F182" s="25" t="s">
        <v>18</v>
      </c>
      <c r="G182" s="25" t="s">
        <v>1825</v>
      </c>
      <c r="H182" s="15" t="s">
        <v>1041</v>
      </c>
      <c r="I182" s="15"/>
      <c r="J182" s="25" t="s">
        <v>2616</v>
      </c>
      <c r="K182" s="25">
        <f t="shared" si="13"/>
        <v>24</v>
      </c>
      <c r="L182" s="25" t="s">
        <v>15</v>
      </c>
      <c r="M182" s="25" t="s">
        <v>15</v>
      </c>
      <c r="N182" s="25" t="s">
        <v>15</v>
      </c>
      <c r="O182" s="4" t="str">
        <f>IFERROR(INDEX(DATOS_GENERALES!$F$11:$F$13,MATCH($P182,DATOS_GENERALES!$G$11:$G$13,0),1),"###")</f>
        <v>N</v>
      </c>
      <c r="P182" s="25" t="s">
        <v>40</v>
      </c>
      <c r="Q182" s="4">
        <f>IFERROR(INDEX(DATOS_GENERALES!$I$3:$I$7,MATCH($R182,DATOS_GENERALES!$J$3:$J$7,0),1),"###")</f>
        <v>1</v>
      </c>
      <c r="R182" s="25" t="s">
        <v>36</v>
      </c>
      <c r="S182" s="25" t="s">
        <v>15</v>
      </c>
      <c r="T182" s="25" t="s">
        <v>15</v>
      </c>
      <c r="U182" s="25" t="s">
        <v>15</v>
      </c>
      <c r="V182" s="24"/>
      <c r="W182" s="24" t="str">
        <f t="shared" si="14"/>
        <v>URB. COLEGIO DE ING. C-2               _</v>
      </c>
      <c r="X182" s="24" t="str">
        <f t="shared" si="15"/>
        <v>('0101181', '1', '1', 'SALAS OBRIEN JESUS EDGARDO', 'SALAS OBRIEN JESUS EDGARDO', 'URB. COLEGIO DE ING. C-2               _', '-', '-', '-', 'N', 'URB. COLEGIO DE ING. C-2               _', '1', '-', '-', '-', 'A'),</v>
      </c>
      <c r="Y182" s="24" t="str">
        <f t="shared" si="16"/>
        <v>('0101181', '1', '29276360', 'A'),</v>
      </c>
      <c r="Z182" s="24" t="str">
        <f t="shared" si="17"/>
        <v>('0101181', '2', '', 'A'),</v>
      </c>
    </row>
    <row r="183" spans="1:26" x14ac:dyDescent="0.25">
      <c r="A183" s="15" t="s">
        <v>758</v>
      </c>
      <c r="B183" s="28">
        <f t="shared" si="12"/>
        <v>1</v>
      </c>
      <c r="C183" s="27">
        <f xml:space="preserve"> IFERROR(INDEX(DATOS_GENERALES!$L$16:$L$20,MATCH($D183,DATOS_GENERALES!$M$16:$M$20,0),1),"###")</f>
        <v>1</v>
      </c>
      <c r="D183" s="25" t="s">
        <v>1641</v>
      </c>
      <c r="E183" s="27">
        <f xml:space="preserve"> IFERROR(INDEX(DATOS_GENERALES!$A$16:$A$25,MATCH($F183,DATOS_GENERALES!$B$16:$B$25,0),1),"###")</f>
        <v>1</v>
      </c>
      <c r="F183" s="25" t="s">
        <v>18</v>
      </c>
      <c r="G183" s="25" t="s">
        <v>1826</v>
      </c>
      <c r="H183" s="15" t="s">
        <v>1042</v>
      </c>
      <c r="I183" s="15"/>
      <c r="J183" s="25" t="s">
        <v>2617</v>
      </c>
      <c r="K183" s="25">
        <f t="shared" si="13"/>
        <v>17</v>
      </c>
      <c r="L183" s="25" t="s">
        <v>15</v>
      </c>
      <c r="M183" s="25" t="s">
        <v>15</v>
      </c>
      <c r="N183" s="25" t="s">
        <v>15</v>
      </c>
      <c r="O183" s="4" t="str">
        <f>IFERROR(INDEX(DATOS_GENERALES!$F$11:$F$13,MATCH($P183,DATOS_GENERALES!$G$11:$G$13,0),1),"###")</f>
        <v>N</v>
      </c>
      <c r="P183" s="25" t="s">
        <v>40</v>
      </c>
      <c r="Q183" s="4">
        <f>IFERROR(INDEX(DATOS_GENERALES!$I$3:$I$7,MATCH($R183,DATOS_GENERALES!$J$3:$J$7,0),1),"###")</f>
        <v>1</v>
      </c>
      <c r="R183" s="25" t="s">
        <v>36</v>
      </c>
      <c r="S183" s="25" t="s">
        <v>15</v>
      </c>
      <c r="T183" s="25" t="s">
        <v>15</v>
      </c>
      <c r="U183" s="25" t="s">
        <v>15</v>
      </c>
      <c r="V183" s="24"/>
      <c r="W183" s="24" t="str">
        <f t="shared" si="14"/>
        <v>URB. LA ENCANTADA                      _</v>
      </c>
      <c r="X183" s="24" t="str">
        <f t="shared" si="15"/>
        <v>('0101182', '1', '1', 'ZAMALLOA TORRES YBARBURI', 'ZAMALLOA TORRES YBARBURI', 'URB. LA ENCANTADA                      _', '-', '-', '-', 'N', 'URB. LA ENCANTADA                      _', '1', '-', '-', '-', 'A'),</v>
      </c>
      <c r="Y183" s="24" t="str">
        <f t="shared" si="16"/>
        <v>('0101182', '1', '29276459', 'A'),</v>
      </c>
      <c r="Z183" s="24" t="str">
        <f t="shared" si="17"/>
        <v>('0101182', '2', '', 'A'),</v>
      </c>
    </row>
    <row r="184" spans="1:26" x14ac:dyDescent="0.25">
      <c r="A184" s="15" t="s">
        <v>734</v>
      </c>
      <c r="B184" s="28">
        <f t="shared" si="12"/>
        <v>1</v>
      </c>
      <c r="C184" s="27">
        <f xml:space="preserve"> IFERROR(INDEX(DATOS_GENERALES!$L$16:$L$20,MATCH($D184,DATOS_GENERALES!$M$16:$M$20,0),1),"###")</f>
        <v>1</v>
      </c>
      <c r="D184" s="25" t="s">
        <v>1641</v>
      </c>
      <c r="E184" s="27">
        <f xml:space="preserve"> IFERROR(INDEX(DATOS_GENERALES!$A$16:$A$25,MATCH($F184,DATOS_GENERALES!$B$16:$B$25,0),1),"###")</f>
        <v>1</v>
      </c>
      <c r="F184" s="25" t="s">
        <v>18</v>
      </c>
      <c r="G184" s="25" t="s">
        <v>1827</v>
      </c>
      <c r="H184" s="15" t="s">
        <v>1043</v>
      </c>
      <c r="I184" s="15"/>
      <c r="J184" s="25" t="s">
        <v>2618</v>
      </c>
      <c r="K184" s="25">
        <f t="shared" si="13"/>
        <v>18</v>
      </c>
      <c r="L184" s="25" t="s">
        <v>15</v>
      </c>
      <c r="M184" s="25" t="s">
        <v>15</v>
      </c>
      <c r="N184" s="25" t="s">
        <v>15</v>
      </c>
      <c r="O184" s="4" t="str">
        <f>IFERROR(INDEX(DATOS_GENERALES!$F$11:$F$13,MATCH($P184,DATOS_GENERALES!$G$11:$G$13,0),1),"###")</f>
        <v>N</v>
      </c>
      <c r="P184" s="25" t="s">
        <v>40</v>
      </c>
      <c r="Q184" s="4">
        <f>IFERROR(INDEX(DATOS_GENERALES!$I$3:$I$7,MATCH($R184,DATOS_GENERALES!$J$3:$J$7,0),1),"###")</f>
        <v>1</v>
      </c>
      <c r="R184" s="25" t="s">
        <v>36</v>
      </c>
      <c r="S184" s="25" t="s">
        <v>15</v>
      </c>
      <c r="T184" s="25" t="s">
        <v>15</v>
      </c>
      <c r="U184" s="25" t="s">
        <v>15</v>
      </c>
      <c r="V184" s="24"/>
      <c r="W184" s="24" t="str">
        <f t="shared" si="14"/>
        <v>ALFONSO UGARTE 143                     _</v>
      </c>
      <c r="X184" s="24" t="str">
        <f t="shared" si="15"/>
        <v>('0101183', '1', '1', 'OJEDA TORRES MARIA JESUS', 'OJEDA TORRES MARIA JESUS', 'ALFONSO UGARTE 143                     _', '-', '-', '-', 'N', 'ALFONSO UGARTE 143                     _', '1', '-', '-', '-', 'A'),</v>
      </c>
      <c r="Y184" s="24" t="str">
        <f t="shared" si="16"/>
        <v>('0101183', '1', '29276537', 'A'),</v>
      </c>
      <c r="Z184" s="24" t="str">
        <f t="shared" si="17"/>
        <v>('0101183', '2', '', 'A'),</v>
      </c>
    </row>
    <row r="185" spans="1:26" x14ac:dyDescent="0.25">
      <c r="A185" s="15" t="s">
        <v>93</v>
      </c>
      <c r="B185" s="28">
        <f t="shared" si="12"/>
        <v>1</v>
      </c>
      <c r="C185" s="27">
        <f xml:space="preserve"> IFERROR(INDEX(DATOS_GENERALES!$L$16:$L$20,MATCH($D185,DATOS_GENERALES!$M$16:$M$20,0),1),"###")</f>
        <v>1</v>
      </c>
      <c r="D185" s="25" t="s">
        <v>1641</v>
      </c>
      <c r="E185" s="27">
        <f xml:space="preserve"> IFERROR(INDEX(DATOS_GENERALES!$A$16:$A$25,MATCH($F185,DATOS_GENERALES!$B$16:$B$25,0),1),"###")</f>
        <v>1</v>
      </c>
      <c r="F185" s="25" t="s">
        <v>18</v>
      </c>
      <c r="G185" s="25" t="s">
        <v>1828</v>
      </c>
      <c r="H185" s="15" t="s">
        <v>1044</v>
      </c>
      <c r="I185" s="15"/>
      <c r="J185" s="25" t="s">
        <v>2619</v>
      </c>
      <c r="K185" s="25">
        <f t="shared" si="13"/>
        <v>40</v>
      </c>
      <c r="L185" s="25" t="s">
        <v>15</v>
      </c>
      <c r="M185" s="25" t="s">
        <v>15</v>
      </c>
      <c r="N185" s="25" t="s">
        <v>15</v>
      </c>
      <c r="O185" s="4" t="str">
        <f>IFERROR(INDEX(DATOS_GENERALES!$F$11:$F$13,MATCH($P185,DATOS_GENERALES!$G$11:$G$13,0),1),"###")</f>
        <v>N</v>
      </c>
      <c r="P185" s="25" t="s">
        <v>40</v>
      </c>
      <c r="Q185" s="4">
        <f>IFERROR(INDEX(DATOS_GENERALES!$I$3:$I$7,MATCH($R185,DATOS_GENERALES!$J$3:$J$7,0),1),"###")</f>
        <v>1</v>
      </c>
      <c r="R185" s="25" t="s">
        <v>36</v>
      </c>
      <c r="S185" s="25" t="s">
        <v>15</v>
      </c>
      <c r="T185" s="25" t="s">
        <v>15</v>
      </c>
      <c r="U185" s="25" t="s">
        <v>15</v>
      </c>
      <c r="V185" s="24"/>
      <c r="W185" s="24" t="str">
        <f t="shared" si="14"/>
        <v>AV. VILLA HERMOSA 911 LA LIBERTAD C. COL</v>
      </c>
      <c r="X185" s="24" t="str">
        <f t="shared" si="15"/>
        <v>('0101184', '1', '1', 'HERRERA VELARDE ENRIQUE JOAQUIN', 'HERRERA VELARDE ENRIQUE JOAQUIN', 'AV. VILLA HERMOSA 911 LA LIBERTAD C. COL', '-', '-', '-', 'N', 'AV. VILLA HERMOSA 911 LA LIBERTAD C. COL', '1', '-', '-', '-', 'A'),</v>
      </c>
      <c r="Y185" s="24" t="str">
        <f t="shared" si="16"/>
        <v>('0101184', '1', '29276860', 'A'),</v>
      </c>
      <c r="Z185" s="24" t="str">
        <f t="shared" si="17"/>
        <v>('0101184', '2', '', 'A'),</v>
      </c>
    </row>
    <row r="186" spans="1:26" x14ac:dyDescent="0.25">
      <c r="A186" s="15" t="s">
        <v>819</v>
      </c>
      <c r="B186" s="28">
        <f t="shared" si="12"/>
        <v>1</v>
      </c>
      <c r="C186" s="27">
        <f xml:space="preserve"> IFERROR(INDEX(DATOS_GENERALES!$L$16:$L$20,MATCH($D186,DATOS_GENERALES!$M$16:$M$20,0),1),"###")</f>
        <v>1</v>
      </c>
      <c r="D186" s="25" t="s">
        <v>1641</v>
      </c>
      <c r="E186" s="27">
        <f xml:space="preserve"> IFERROR(INDEX(DATOS_GENERALES!$A$16:$A$25,MATCH($F186,DATOS_GENERALES!$B$16:$B$25,0),1),"###")</f>
        <v>1</v>
      </c>
      <c r="F186" s="25" t="s">
        <v>18</v>
      </c>
      <c r="G186" s="25" t="s">
        <v>1829</v>
      </c>
      <c r="H186" s="15" t="s">
        <v>1045</v>
      </c>
      <c r="I186" s="15"/>
      <c r="J186" s="25" t="s">
        <v>2620</v>
      </c>
      <c r="K186" s="25">
        <f t="shared" si="13"/>
        <v>14</v>
      </c>
      <c r="L186" s="25" t="s">
        <v>15</v>
      </c>
      <c r="M186" s="25" t="s">
        <v>15</v>
      </c>
      <c r="N186" s="25" t="s">
        <v>15</v>
      </c>
      <c r="O186" s="4" t="str">
        <f>IFERROR(INDEX(DATOS_GENERALES!$F$11:$F$13,MATCH($P186,DATOS_GENERALES!$G$11:$G$13,0),1),"###")</f>
        <v>N</v>
      </c>
      <c r="P186" s="25" t="s">
        <v>40</v>
      </c>
      <c r="Q186" s="4">
        <f>IFERROR(INDEX(DATOS_GENERALES!$I$3:$I$7,MATCH($R186,DATOS_GENERALES!$J$3:$J$7,0),1),"###")</f>
        <v>1</v>
      </c>
      <c r="R186" s="25" t="s">
        <v>36</v>
      </c>
      <c r="S186" s="25" t="s">
        <v>15</v>
      </c>
      <c r="T186" s="25" t="s">
        <v>15</v>
      </c>
      <c r="U186" s="25" t="s">
        <v>15</v>
      </c>
      <c r="V186" s="24"/>
      <c r="W186" s="24" t="str">
        <f t="shared" si="14"/>
        <v>EL DORADO Ñ-10                         _</v>
      </c>
      <c r="X186" s="24" t="str">
        <f t="shared" si="15"/>
        <v>('0101185', '1', '1', 'CHIRE BANDA YURY EGBERTO', 'CHIRE BANDA YURY EGBERTO', 'EL DORADO Ñ-10                         _', '-', '-', '-', 'N', 'EL DORADO Ñ-10                         _', '1', '-', '-', '-', 'A'),</v>
      </c>
      <c r="Y186" s="24" t="str">
        <f t="shared" si="16"/>
        <v>('0101185', '1', '29278330', 'A'),</v>
      </c>
      <c r="Z186" s="24" t="str">
        <f t="shared" si="17"/>
        <v>('0101185', '2', '', 'A'),</v>
      </c>
    </row>
    <row r="187" spans="1:26" x14ac:dyDescent="0.25">
      <c r="A187" s="15" t="s">
        <v>335</v>
      </c>
      <c r="B187" s="28">
        <f t="shared" si="12"/>
        <v>1</v>
      </c>
      <c r="C187" s="27">
        <f xml:space="preserve"> IFERROR(INDEX(DATOS_GENERALES!$L$16:$L$20,MATCH($D187,DATOS_GENERALES!$M$16:$M$20,0),1),"###")</f>
        <v>1</v>
      </c>
      <c r="D187" s="25" t="s">
        <v>1641</v>
      </c>
      <c r="E187" s="27">
        <f xml:space="preserve"> IFERROR(INDEX(DATOS_GENERALES!$A$16:$A$25,MATCH($F187,DATOS_GENERALES!$B$16:$B$25,0),1),"###")</f>
        <v>1</v>
      </c>
      <c r="F187" s="25" t="s">
        <v>18</v>
      </c>
      <c r="G187" s="25" t="s">
        <v>1830</v>
      </c>
      <c r="H187" s="15" t="s">
        <v>1046</v>
      </c>
      <c r="I187" s="15"/>
      <c r="J187" s="25" t="s">
        <v>2621</v>
      </c>
      <c r="K187" s="25">
        <f t="shared" si="13"/>
        <v>31</v>
      </c>
      <c r="L187" s="25" t="s">
        <v>15</v>
      </c>
      <c r="M187" s="25" t="s">
        <v>15</v>
      </c>
      <c r="N187" s="25" t="s">
        <v>15</v>
      </c>
      <c r="O187" s="4" t="str">
        <f>IFERROR(INDEX(DATOS_GENERALES!$F$11:$F$13,MATCH($P187,DATOS_GENERALES!$G$11:$G$13,0),1),"###")</f>
        <v>N</v>
      </c>
      <c r="P187" s="25" t="s">
        <v>40</v>
      </c>
      <c r="Q187" s="4">
        <f>IFERROR(INDEX(DATOS_GENERALES!$I$3:$I$7,MATCH($R187,DATOS_GENERALES!$J$3:$J$7,0),1),"###")</f>
        <v>1</v>
      </c>
      <c r="R187" s="25" t="s">
        <v>36</v>
      </c>
      <c r="S187" s="25" t="s">
        <v>15</v>
      </c>
      <c r="T187" s="25" t="s">
        <v>15</v>
      </c>
      <c r="U187" s="25" t="s">
        <v>15</v>
      </c>
      <c r="V187" s="24"/>
      <c r="W187" s="24" t="str">
        <f t="shared" si="14"/>
        <v>COOP. COLEGIO DE INGENIEROS C-7        _</v>
      </c>
      <c r="X187" s="24" t="str">
        <f t="shared" si="15"/>
        <v>('0101186', '1', '1', 'ARCE GAMARRA ABEL AUGUSTO', 'ARCE GAMARRA ABEL AUGUSTO', 'COOP. COLEGIO DE INGENIEROS C-7        _', '-', '-', '-', 'N', 'COOP. COLEGIO DE INGENIEROS C-7        _', '1', '-', '-', '-', 'A'),</v>
      </c>
      <c r="Y187" s="24" t="str">
        <f t="shared" si="16"/>
        <v>('0101186', '1', '29279770', 'A'),</v>
      </c>
      <c r="Z187" s="24" t="str">
        <f t="shared" si="17"/>
        <v>('0101186', '2', '', 'A'),</v>
      </c>
    </row>
    <row r="188" spans="1:26" x14ac:dyDescent="0.25">
      <c r="A188" s="15" t="s">
        <v>378</v>
      </c>
      <c r="B188" s="28">
        <f t="shared" si="12"/>
        <v>1</v>
      </c>
      <c r="C188" s="27">
        <f xml:space="preserve"> IFERROR(INDEX(DATOS_GENERALES!$L$16:$L$20,MATCH($D188,DATOS_GENERALES!$M$16:$M$20,0),1),"###")</f>
        <v>1</v>
      </c>
      <c r="D188" s="25" t="s">
        <v>1641</v>
      </c>
      <c r="E188" s="27">
        <f xml:space="preserve"> IFERROR(INDEX(DATOS_GENERALES!$A$16:$A$25,MATCH($F188,DATOS_GENERALES!$B$16:$B$25,0),1),"###")</f>
        <v>1</v>
      </c>
      <c r="F188" s="25" t="s">
        <v>18</v>
      </c>
      <c r="G188" s="25" t="s">
        <v>1831</v>
      </c>
      <c r="H188" s="15" t="s">
        <v>1047</v>
      </c>
      <c r="I188" s="15"/>
      <c r="J188" s="25" t="s">
        <v>2622</v>
      </c>
      <c r="K188" s="25">
        <f t="shared" si="13"/>
        <v>30</v>
      </c>
      <c r="L188" s="25" t="s">
        <v>15</v>
      </c>
      <c r="M188" s="25" t="s">
        <v>15</v>
      </c>
      <c r="N188" s="25" t="s">
        <v>15</v>
      </c>
      <c r="O188" s="4" t="str">
        <f>IFERROR(INDEX(DATOS_GENERALES!$F$11:$F$13,MATCH($P188,DATOS_GENERALES!$G$11:$G$13,0),1),"###")</f>
        <v>N</v>
      </c>
      <c r="P188" s="25" t="s">
        <v>40</v>
      </c>
      <c r="Q188" s="4">
        <f>IFERROR(INDEX(DATOS_GENERALES!$I$3:$I$7,MATCH($R188,DATOS_GENERALES!$J$3:$J$7,0),1),"###")</f>
        <v>1</v>
      </c>
      <c r="R188" s="25" t="s">
        <v>36</v>
      </c>
      <c r="S188" s="25" t="s">
        <v>15</v>
      </c>
      <c r="T188" s="25" t="s">
        <v>15</v>
      </c>
      <c r="U188" s="25" t="s">
        <v>15</v>
      </c>
      <c r="V188" s="24"/>
      <c r="W188" s="24" t="str">
        <f t="shared" si="14"/>
        <v>CALLE MANUEL BELGRANO G-2 URB.         _</v>
      </c>
      <c r="X188" s="24" t="str">
        <f t="shared" si="15"/>
        <v>('0101187', '1', '1', 'YAMIL HUMBERTO GAMARRA CATEP', 'YAMIL HUMBERTO GAMARRA CATEP', 'CALLE MANUEL BELGRANO G-2 URB.         _', '-', '-', '-', 'N', 'CALLE MANUEL BELGRANO G-2 URB.         _', '1', '-', '-', '-', 'A'),</v>
      </c>
      <c r="Y188" s="24" t="str">
        <f t="shared" si="16"/>
        <v>('0101187', '1', '29281102', 'A'),</v>
      </c>
      <c r="Z188" s="24" t="str">
        <f t="shared" si="17"/>
        <v>('0101187', '2', '', 'A'),</v>
      </c>
    </row>
    <row r="189" spans="1:26" x14ac:dyDescent="0.25">
      <c r="A189" s="15" t="s">
        <v>709</v>
      </c>
      <c r="B189" s="28">
        <f t="shared" si="12"/>
        <v>1</v>
      </c>
      <c r="C189" s="27">
        <f xml:space="preserve"> IFERROR(INDEX(DATOS_GENERALES!$L$16:$L$20,MATCH($D189,DATOS_GENERALES!$M$16:$M$20,0),1),"###")</f>
        <v>1</v>
      </c>
      <c r="D189" s="25" t="s">
        <v>1641</v>
      </c>
      <c r="E189" s="27">
        <f xml:space="preserve"> IFERROR(INDEX(DATOS_GENERALES!$A$16:$A$25,MATCH($F189,DATOS_GENERALES!$B$16:$B$25,0),1),"###")</f>
        <v>1</v>
      </c>
      <c r="F189" s="25" t="s">
        <v>18</v>
      </c>
      <c r="G189" s="25" t="s">
        <v>1832</v>
      </c>
      <c r="H189" s="15" t="s">
        <v>1048</v>
      </c>
      <c r="I189" s="15"/>
      <c r="J189" s="25" t="s">
        <v>2623</v>
      </c>
      <c r="K189" s="25">
        <f t="shared" si="13"/>
        <v>19</v>
      </c>
      <c r="L189" s="25" t="s">
        <v>15</v>
      </c>
      <c r="M189" s="25" t="s">
        <v>15</v>
      </c>
      <c r="N189" s="25" t="s">
        <v>15</v>
      </c>
      <c r="O189" s="4" t="str">
        <f>IFERROR(INDEX(DATOS_GENERALES!$F$11:$F$13,MATCH($P189,DATOS_GENERALES!$G$11:$G$13,0),1),"###")</f>
        <v>N</v>
      </c>
      <c r="P189" s="25" t="s">
        <v>40</v>
      </c>
      <c r="Q189" s="4">
        <f>IFERROR(INDEX(DATOS_GENERALES!$I$3:$I$7,MATCH($R189,DATOS_GENERALES!$J$3:$J$7,0),1),"###")</f>
        <v>1</v>
      </c>
      <c r="R189" s="25" t="s">
        <v>36</v>
      </c>
      <c r="S189" s="25" t="s">
        <v>15</v>
      </c>
      <c r="T189" s="25" t="s">
        <v>15</v>
      </c>
      <c r="U189" s="25" t="s">
        <v>15</v>
      </c>
      <c r="V189" s="24"/>
      <c r="W189" s="24" t="str">
        <f t="shared" si="14"/>
        <v>URB. EL ROSARIO B-7                    _</v>
      </c>
      <c r="X189" s="24" t="str">
        <f t="shared" si="15"/>
        <v>('0101188', '1', '1', 'DIAZ BASURCO LUIS FERNANDO', 'DIAZ BASURCO LUIS FERNANDO', 'URB. EL ROSARIO B-7                    _', '-', '-', '-', 'N', 'URB. EL ROSARIO B-7                    _', '1', '-', '-', '-', 'A'),</v>
      </c>
      <c r="Y189" s="24" t="str">
        <f t="shared" si="16"/>
        <v>('0101188', '1', '29281453', 'A'),</v>
      </c>
      <c r="Z189" s="24" t="str">
        <f t="shared" si="17"/>
        <v>('0101188', '2', '', 'A'),</v>
      </c>
    </row>
    <row r="190" spans="1:26" x14ac:dyDescent="0.25">
      <c r="A190" s="15" t="s">
        <v>406</v>
      </c>
      <c r="B190" s="28">
        <f t="shared" si="12"/>
        <v>1</v>
      </c>
      <c r="C190" s="27">
        <f xml:space="preserve"> IFERROR(INDEX(DATOS_GENERALES!$L$16:$L$20,MATCH($D190,DATOS_GENERALES!$M$16:$M$20,0),1),"###")</f>
        <v>1</v>
      </c>
      <c r="D190" s="25" t="s">
        <v>1641</v>
      </c>
      <c r="E190" s="27">
        <f xml:space="preserve"> IFERROR(INDEX(DATOS_GENERALES!$A$16:$A$25,MATCH($F190,DATOS_GENERALES!$B$16:$B$25,0),1),"###")</f>
        <v>1</v>
      </c>
      <c r="F190" s="25" t="s">
        <v>18</v>
      </c>
      <c r="G190" s="25" t="s">
        <v>1833</v>
      </c>
      <c r="H190" s="15" t="s">
        <v>1049</v>
      </c>
      <c r="I190" s="15"/>
      <c r="J190" s="25" t="s">
        <v>2624</v>
      </c>
      <c r="K190" s="25">
        <f t="shared" si="13"/>
        <v>29</v>
      </c>
      <c r="L190" s="25" t="s">
        <v>15</v>
      </c>
      <c r="M190" s="25" t="s">
        <v>15</v>
      </c>
      <c r="N190" s="25" t="s">
        <v>15</v>
      </c>
      <c r="O190" s="4" t="str">
        <f>IFERROR(INDEX(DATOS_GENERALES!$F$11:$F$13,MATCH($P190,DATOS_GENERALES!$G$11:$G$13,0),1),"###")</f>
        <v>N</v>
      </c>
      <c r="P190" s="25" t="s">
        <v>40</v>
      </c>
      <c r="Q190" s="4">
        <f>IFERROR(INDEX(DATOS_GENERALES!$I$3:$I$7,MATCH($R190,DATOS_GENERALES!$J$3:$J$7,0),1),"###")</f>
        <v>1</v>
      </c>
      <c r="R190" s="25" t="s">
        <v>36</v>
      </c>
      <c r="S190" s="25" t="s">
        <v>15</v>
      </c>
      <c r="T190" s="25" t="s">
        <v>15</v>
      </c>
      <c r="U190" s="25" t="s">
        <v>15</v>
      </c>
      <c r="V190" s="24"/>
      <c r="W190" s="24" t="str">
        <f t="shared" si="14"/>
        <v>FRANCISCO IBAÑEZ 104 UMACOLLO          _</v>
      </c>
      <c r="X190" s="24" t="str">
        <f t="shared" si="15"/>
        <v>('0101189', '1', '1', 'PEÑARANDA GOMEZ JESUS ERNESTO', 'PEÑARANDA GOMEZ JESUS ERNESTO', 'FRANCISCO IBAÑEZ 104 UMACOLLO          _', '-', '-', '-', 'N', 'FRANCISCO IBAÑEZ 104 UMACOLLO          _', '1', '-', '-', '-', 'A'),</v>
      </c>
      <c r="Y190" s="24" t="str">
        <f t="shared" si="16"/>
        <v>('0101189', '1', '29284411', 'A'),</v>
      </c>
      <c r="Z190" s="24" t="str">
        <f t="shared" si="17"/>
        <v>('0101189', '2', '', 'A'),</v>
      </c>
    </row>
    <row r="191" spans="1:26" x14ac:dyDescent="0.25">
      <c r="A191" s="15" t="s">
        <v>269</v>
      </c>
      <c r="B191" s="28">
        <f t="shared" si="12"/>
        <v>1</v>
      </c>
      <c r="C191" s="27">
        <f xml:space="preserve"> IFERROR(INDEX(DATOS_GENERALES!$L$16:$L$20,MATCH($D191,DATOS_GENERALES!$M$16:$M$20,0),1),"###")</f>
        <v>1</v>
      </c>
      <c r="D191" s="25" t="s">
        <v>1641</v>
      </c>
      <c r="E191" s="27">
        <f xml:space="preserve"> IFERROR(INDEX(DATOS_GENERALES!$A$16:$A$25,MATCH($F191,DATOS_GENERALES!$B$16:$B$25,0),1),"###")</f>
        <v>1</v>
      </c>
      <c r="F191" s="25" t="s">
        <v>18</v>
      </c>
      <c r="G191" s="25" t="s">
        <v>1834</v>
      </c>
      <c r="H191" s="15" t="s">
        <v>1050</v>
      </c>
      <c r="I191" s="15"/>
      <c r="J191" s="25" t="s">
        <v>2625</v>
      </c>
      <c r="K191" s="25">
        <f t="shared" si="13"/>
        <v>33</v>
      </c>
      <c r="L191" s="25" t="s">
        <v>15</v>
      </c>
      <c r="M191" s="25" t="s">
        <v>15</v>
      </c>
      <c r="N191" s="25" t="s">
        <v>15</v>
      </c>
      <c r="O191" s="4" t="str">
        <f>IFERROR(INDEX(DATOS_GENERALES!$F$11:$F$13,MATCH($P191,DATOS_GENERALES!$G$11:$G$13,0),1),"###")</f>
        <v>N</v>
      </c>
      <c r="P191" s="25" t="s">
        <v>40</v>
      </c>
      <c r="Q191" s="4">
        <f>IFERROR(INDEX(DATOS_GENERALES!$I$3:$I$7,MATCH($R191,DATOS_GENERALES!$J$3:$J$7,0),1),"###")</f>
        <v>1</v>
      </c>
      <c r="R191" s="25" t="s">
        <v>36</v>
      </c>
      <c r="S191" s="25" t="s">
        <v>15</v>
      </c>
      <c r="T191" s="25" t="s">
        <v>15</v>
      </c>
      <c r="U191" s="25" t="s">
        <v>15</v>
      </c>
      <c r="V191" s="24"/>
      <c r="W191" s="24" t="str">
        <f t="shared" si="14"/>
        <v>PSJE SANTA ROSA 154 URB. ORRANTIA      _</v>
      </c>
      <c r="X191" s="24" t="str">
        <f t="shared" si="15"/>
        <v>('0101190', '1', '1', 'INFANTE LUNA RODDY EDUARDO', 'INFANTE LUNA RODDY EDUARDO', 'PSJE SANTA ROSA 154 URB. ORRANTIA      _', '-', '-', '-', 'N', 'PSJE SANTA ROSA 154 URB. ORRANTIA      _', '1', '-', '-', '-', 'A'),</v>
      </c>
      <c r="Y191" s="24" t="str">
        <f t="shared" si="16"/>
        <v>('0101190', '1', '29286558', 'A'),</v>
      </c>
      <c r="Z191" s="24" t="str">
        <f t="shared" si="17"/>
        <v>('0101190', '2', '', 'A'),</v>
      </c>
    </row>
    <row r="192" spans="1:26" x14ac:dyDescent="0.25">
      <c r="A192" s="15" t="s">
        <v>165</v>
      </c>
      <c r="B192" s="28">
        <f t="shared" si="12"/>
        <v>1</v>
      </c>
      <c r="C192" s="27">
        <f xml:space="preserve"> IFERROR(INDEX(DATOS_GENERALES!$L$16:$L$20,MATCH($D192,DATOS_GENERALES!$M$16:$M$20,0),1),"###")</f>
        <v>1</v>
      </c>
      <c r="D192" s="25" t="s">
        <v>1641</v>
      </c>
      <c r="E192" s="27">
        <f xml:space="preserve"> IFERROR(INDEX(DATOS_GENERALES!$A$16:$A$25,MATCH($F192,DATOS_GENERALES!$B$16:$B$25,0),1),"###")</f>
        <v>1</v>
      </c>
      <c r="F192" s="25" t="s">
        <v>18</v>
      </c>
      <c r="G192" s="25" t="s">
        <v>1835</v>
      </c>
      <c r="H192" s="15" t="s">
        <v>1051</v>
      </c>
      <c r="I192" s="15"/>
      <c r="J192" s="25" t="s">
        <v>2626</v>
      </c>
      <c r="K192" s="25">
        <f t="shared" si="13"/>
        <v>39</v>
      </c>
      <c r="L192" s="25" t="s">
        <v>15</v>
      </c>
      <c r="M192" s="25" t="s">
        <v>15</v>
      </c>
      <c r="N192" s="25" t="s">
        <v>15</v>
      </c>
      <c r="O192" s="4" t="str">
        <f>IFERROR(INDEX(DATOS_GENERALES!$F$11:$F$13,MATCH($P192,DATOS_GENERALES!$G$11:$G$13,0),1),"###")</f>
        <v>N</v>
      </c>
      <c r="P192" s="25" t="s">
        <v>40</v>
      </c>
      <c r="Q192" s="4">
        <f>IFERROR(INDEX(DATOS_GENERALES!$I$3:$I$7,MATCH($R192,DATOS_GENERALES!$J$3:$J$7,0),1),"###")</f>
        <v>1</v>
      </c>
      <c r="R192" s="25" t="s">
        <v>36</v>
      </c>
      <c r="S192" s="25" t="s">
        <v>15</v>
      </c>
      <c r="T192" s="25" t="s">
        <v>15</v>
      </c>
      <c r="U192" s="25" t="s">
        <v>15</v>
      </c>
      <c r="V192" s="24"/>
      <c r="W192" s="24" t="str">
        <f t="shared" si="14"/>
        <v>MZA. A LOTE. 2 URB. SANTA ANITA TACNA -_</v>
      </c>
      <c r="X192" s="24" t="str">
        <f t="shared" si="15"/>
        <v>('0101191', '1', '1', 'SIMONI FLORES ALDO DANTE', 'SIMONI FLORES ALDO DANTE', 'MZA. A LOTE. 2 URB. SANTA ANITA TACNA -_', '-', '-', '-', 'N', 'MZA. A LOTE. 2 URB. SANTA ANITA TACNA -_', '1', '-', '-', '-', 'A'),</v>
      </c>
      <c r="Y192" s="24" t="str">
        <f t="shared" si="16"/>
        <v>('0101191', '1', '29288466', 'A'),</v>
      </c>
      <c r="Z192" s="24" t="str">
        <f t="shared" si="17"/>
        <v>('0101191', '2', '', 'A'),</v>
      </c>
    </row>
    <row r="193" spans="1:26" x14ac:dyDescent="0.25">
      <c r="A193" s="15" t="s">
        <v>735</v>
      </c>
      <c r="B193" s="28">
        <f t="shared" si="12"/>
        <v>1</v>
      </c>
      <c r="C193" s="27">
        <f xml:space="preserve"> IFERROR(INDEX(DATOS_GENERALES!$L$16:$L$20,MATCH($D193,DATOS_GENERALES!$M$16:$M$20,0),1),"###")</f>
        <v>1</v>
      </c>
      <c r="D193" s="25" t="s">
        <v>1641</v>
      </c>
      <c r="E193" s="27">
        <f xml:space="preserve"> IFERROR(INDEX(DATOS_GENERALES!$A$16:$A$25,MATCH($F193,DATOS_GENERALES!$B$16:$B$25,0),1),"###")</f>
        <v>1</v>
      </c>
      <c r="F193" s="25" t="s">
        <v>18</v>
      </c>
      <c r="G193" s="25" t="s">
        <v>1836</v>
      </c>
      <c r="H193" s="15" t="s">
        <v>1052</v>
      </c>
      <c r="I193" s="15"/>
      <c r="J193" s="25" t="s">
        <v>2627</v>
      </c>
      <c r="K193" s="25">
        <f t="shared" si="13"/>
        <v>18</v>
      </c>
      <c r="L193" s="25" t="s">
        <v>15</v>
      </c>
      <c r="M193" s="25" t="s">
        <v>15</v>
      </c>
      <c r="N193" s="25" t="s">
        <v>15</v>
      </c>
      <c r="O193" s="4" t="str">
        <f>IFERROR(INDEX(DATOS_GENERALES!$F$11:$F$13,MATCH($P193,DATOS_GENERALES!$G$11:$G$13,0),1),"###")</f>
        <v>N</v>
      </c>
      <c r="P193" s="25" t="s">
        <v>40</v>
      </c>
      <c r="Q193" s="4">
        <f>IFERROR(INDEX(DATOS_GENERALES!$I$3:$I$7,MATCH($R193,DATOS_GENERALES!$J$3:$J$7,0),1),"###")</f>
        <v>1</v>
      </c>
      <c r="R193" s="25" t="s">
        <v>36</v>
      </c>
      <c r="S193" s="25" t="s">
        <v>15</v>
      </c>
      <c r="T193" s="25" t="s">
        <v>15</v>
      </c>
      <c r="U193" s="25" t="s">
        <v>15</v>
      </c>
      <c r="V193" s="24"/>
      <c r="W193" s="24" t="str">
        <f t="shared" si="14"/>
        <v>CALLE RECOLETA 210                     _</v>
      </c>
      <c r="X193" s="24" t="str">
        <f t="shared" si="15"/>
        <v>('0101192', '1', '1', 'LAZO PINTO JOSE ANTONIO', 'LAZO PINTO JOSE ANTONIO', 'CALLE RECOLETA 210                     _', '-', '-', '-', 'N', 'CALLE RECOLETA 210                     _', '1', '-', '-', '-', 'A'),</v>
      </c>
      <c r="Y193" s="24" t="str">
        <f t="shared" si="16"/>
        <v>('0101192', '1', '29288653', 'A'),</v>
      </c>
      <c r="Z193" s="24" t="str">
        <f t="shared" si="17"/>
        <v>('0101192', '2', '', 'A'),</v>
      </c>
    </row>
    <row r="194" spans="1:26" x14ac:dyDescent="0.25">
      <c r="A194" s="15" t="s">
        <v>297</v>
      </c>
      <c r="B194" s="28">
        <f t="shared" ref="B194:B257" si="18">COUNTIF($A$2:$A$800,A194)</f>
        <v>1</v>
      </c>
      <c r="C194" s="27">
        <f xml:space="preserve"> IFERROR(INDEX(DATOS_GENERALES!$L$16:$L$20,MATCH($D194,DATOS_GENERALES!$M$16:$M$20,0),1),"###")</f>
        <v>1</v>
      </c>
      <c r="D194" s="25" t="s">
        <v>1641</v>
      </c>
      <c r="E194" s="27">
        <f xml:space="preserve"> IFERROR(INDEX(DATOS_GENERALES!$A$16:$A$25,MATCH($F194,DATOS_GENERALES!$B$16:$B$25,0),1),"###")</f>
        <v>1</v>
      </c>
      <c r="F194" s="25" t="s">
        <v>18</v>
      </c>
      <c r="G194" s="25" t="s">
        <v>1837</v>
      </c>
      <c r="H194" s="15" t="s">
        <v>1053</v>
      </c>
      <c r="I194" s="15"/>
      <c r="J194" s="25" t="s">
        <v>2628</v>
      </c>
      <c r="K194" s="25">
        <f t="shared" ref="K194:K257" si="19">LEN(J194)</f>
        <v>32</v>
      </c>
      <c r="L194" s="25" t="s">
        <v>15</v>
      </c>
      <c r="M194" s="25" t="s">
        <v>15</v>
      </c>
      <c r="N194" s="25" t="s">
        <v>15</v>
      </c>
      <c r="O194" s="4" t="str">
        <f>IFERROR(INDEX(DATOS_GENERALES!$F$11:$F$13,MATCH($P194,DATOS_GENERALES!$G$11:$G$13,0),1),"###")</f>
        <v>N</v>
      </c>
      <c r="P194" s="25" t="s">
        <v>40</v>
      </c>
      <c r="Q194" s="4">
        <f>IFERROR(INDEX(DATOS_GENERALES!$I$3:$I$7,MATCH($R194,DATOS_GENERALES!$J$3:$J$7,0),1),"###")</f>
        <v>1</v>
      </c>
      <c r="R194" s="25" t="s">
        <v>36</v>
      </c>
      <c r="S194" s="25" t="s">
        <v>15</v>
      </c>
      <c r="T194" s="25" t="s">
        <v>15</v>
      </c>
      <c r="U194" s="25" t="s">
        <v>15</v>
      </c>
      <c r="V194" s="24"/>
      <c r="W194" s="24" t="str">
        <f t="shared" si="14"/>
        <v>CARLOS AREVALO 30 URB. MUNICIPAL       _</v>
      </c>
      <c r="X194" s="24" t="str">
        <f t="shared" si="15"/>
        <v>('0101193', '1', '1', 'ALPACA ESQUIVEL CESAR GUILLERMO', 'ALPACA ESQUIVEL CESAR GUILLERMO', 'CARLOS AREVALO 30 URB. MUNICIPAL       _', '-', '-', '-', 'N', 'CARLOS AREVALO 30 URB. MUNICIPAL       _', '1', '-', '-', '-', 'A'),</v>
      </c>
      <c r="Y194" s="24" t="str">
        <f t="shared" si="16"/>
        <v>('0101193', '1', '29292791', 'A'),</v>
      </c>
      <c r="Z194" s="24" t="str">
        <f t="shared" si="17"/>
        <v>('0101193', '2', '', 'A'),</v>
      </c>
    </row>
    <row r="195" spans="1:26" x14ac:dyDescent="0.25">
      <c r="A195" s="15" t="s">
        <v>298</v>
      </c>
      <c r="B195" s="28">
        <f t="shared" si="18"/>
        <v>1</v>
      </c>
      <c r="C195" s="27">
        <f xml:space="preserve"> IFERROR(INDEX(DATOS_GENERALES!$L$16:$L$20,MATCH($D195,DATOS_GENERALES!$M$16:$M$20,0),1),"###")</f>
        <v>1</v>
      </c>
      <c r="D195" s="25" t="s">
        <v>1641</v>
      </c>
      <c r="E195" s="27">
        <f xml:space="preserve"> IFERROR(INDEX(DATOS_GENERALES!$A$16:$A$25,MATCH($F195,DATOS_GENERALES!$B$16:$B$25,0),1),"###")</f>
        <v>1</v>
      </c>
      <c r="F195" s="25" t="s">
        <v>18</v>
      </c>
      <c r="G195" s="25" t="s">
        <v>1838</v>
      </c>
      <c r="H195" s="15" t="s">
        <v>1054</v>
      </c>
      <c r="I195" s="15"/>
      <c r="J195" s="25" t="s">
        <v>2629</v>
      </c>
      <c r="K195" s="25">
        <f t="shared" si="19"/>
        <v>32</v>
      </c>
      <c r="L195" s="25" t="s">
        <v>15</v>
      </c>
      <c r="M195" s="25" t="s">
        <v>15</v>
      </c>
      <c r="N195" s="25" t="s">
        <v>15</v>
      </c>
      <c r="O195" s="4" t="str">
        <f>IFERROR(INDEX(DATOS_GENERALES!$F$11:$F$13,MATCH($P195,DATOS_GENERALES!$G$11:$G$13,0),1),"###")</f>
        <v>N</v>
      </c>
      <c r="P195" s="25" t="s">
        <v>40</v>
      </c>
      <c r="Q195" s="4">
        <f>IFERROR(INDEX(DATOS_GENERALES!$I$3:$I$7,MATCH($R195,DATOS_GENERALES!$J$3:$J$7,0),1),"###")</f>
        <v>1</v>
      </c>
      <c r="R195" s="25" t="s">
        <v>36</v>
      </c>
      <c r="S195" s="25" t="s">
        <v>15</v>
      </c>
      <c r="T195" s="25" t="s">
        <v>15</v>
      </c>
      <c r="U195" s="25" t="s">
        <v>15</v>
      </c>
      <c r="V195" s="24"/>
      <c r="W195" s="24" t="str">
        <f t="shared" ref="W195:W258" si="20">IF(K195&lt;40,J195 &amp; REPT(" ",40-K195-1) &amp; "_", J195)</f>
        <v>AV. BRASIL 206 ALTO SELVA ALEGRE       _</v>
      </c>
      <c r="X195" s="24" t="str">
        <f t="shared" ref="X195:X258" si="21">"('"&amp;A195&amp;"', '"&amp;C195&amp;"', '"&amp;E195&amp;"', '"&amp;G195&amp;"', '"&amp;G195&amp;"', '"&amp;W195&amp;"', '"&amp;L195&amp;"', '"&amp;M195&amp;"', '"&amp;N195&amp;"', '"&amp;O195&amp;"', '"&amp;W195&amp;"', '"&amp;Q195&amp;"', '"&amp;S195&amp;"', '"&amp;T195&amp;"', '"&amp;U195&amp;"', 'A'),"</f>
        <v>('0101194', '1', '1', 'MUÑOZ CANO RAUL', 'MUÑOZ CANO RAUL', 'AV. BRASIL 206 ALTO SELVA ALEGRE       _', '-', '-', '-', 'N', 'AV. BRASIL 206 ALTO SELVA ALEGRE       _', '1', '-', '-', '-', 'A'),</v>
      </c>
      <c r="Y195" s="24" t="str">
        <f t="shared" ref="Y195:Y258" si="22">"('"&amp;A195&amp;"', '"&amp;1&amp;"', '"&amp;H195&amp;"', 'A'),"</f>
        <v>('0101194', '1', '29293178', 'A'),</v>
      </c>
      <c r="Z195" s="24" t="str">
        <f t="shared" ref="Z195:Z258" si="23">"('"&amp;A195&amp;"', '"&amp;2&amp;"', '"&amp;I195&amp;"', 'A'),"</f>
        <v>('0101194', '2', '', 'A'),</v>
      </c>
    </row>
    <row r="196" spans="1:26" x14ac:dyDescent="0.25">
      <c r="A196" s="15" t="s">
        <v>804</v>
      </c>
      <c r="B196" s="28">
        <f t="shared" si="18"/>
        <v>1</v>
      </c>
      <c r="C196" s="27">
        <f xml:space="preserve"> IFERROR(INDEX(DATOS_GENERALES!$L$16:$L$20,MATCH($D196,DATOS_GENERALES!$M$16:$M$20,0),1),"###")</f>
        <v>1</v>
      </c>
      <c r="D196" s="25" t="s">
        <v>1641</v>
      </c>
      <c r="E196" s="27">
        <f xml:space="preserve"> IFERROR(INDEX(DATOS_GENERALES!$A$16:$A$25,MATCH($F196,DATOS_GENERALES!$B$16:$B$25,0),1),"###")</f>
        <v>1</v>
      </c>
      <c r="F196" s="25" t="s">
        <v>18</v>
      </c>
      <c r="G196" s="25" t="s">
        <v>1839</v>
      </c>
      <c r="H196" s="15" t="s">
        <v>1055</v>
      </c>
      <c r="I196" s="15"/>
      <c r="J196" s="25" t="s">
        <v>2630</v>
      </c>
      <c r="K196" s="25">
        <f t="shared" si="19"/>
        <v>15</v>
      </c>
      <c r="L196" s="25" t="s">
        <v>15</v>
      </c>
      <c r="M196" s="25" t="s">
        <v>15</v>
      </c>
      <c r="N196" s="25" t="s">
        <v>15</v>
      </c>
      <c r="O196" s="4" t="str">
        <f>IFERROR(INDEX(DATOS_GENERALES!$F$11:$F$13,MATCH($P196,DATOS_GENERALES!$G$11:$G$13,0),1),"###")</f>
        <v>N</v>
      </c>
      <c r="P196" s="25" t="s">
        <v>40</v>
      </c>
      <c r="Q196" s="4">
        <f>IFERROR(INDEX(DATOS_GENERALES!$I$3:$I$7,MATCH($R196,DATOS_GENERALES!$J$3:$J$7,0),1),"###")</f>
        <v>1</v>
      </c>
      <c r="R196" s="25" t="s">
        <v>36</v>
      </c>
      <c r="S196" s="25" t="s">
        <v>15</v>
      </c>
      <c r="T196" s="25" t="s">
        <v>15</v>
      </c>
      <c r="U196" s="25" t="s">
        <v>15</v>
      </c>
      <c r="V196" s="24"/>
      <c r="W196" s="24" t="str">
        <f t="shared" si="20"/>
        <v>LOS MOLLES NRO9                        _</v>
      </c>
      <c r="X196" s="24" t="str">
        <f t="shared" si="21"/>
        <v>('0101195', '1', '1', 'TAPIA CONCHA NOEMI', 'TAPIA CONCHA NOEMI', 'LOS MOLLES NRO9                        _', '-', '-', '-', 'N', 'LOS MOLLES NRO9                        _', '1', '-', '-', '-', 'A'),</v>
      </c>
      <c r="Y196" s="24" t="str">
        <f t="shared" si="22"/>
        <v>('0101195', '1', '29293512', 'A'),</v>
      </c>
      <c r="Z196" s="24" t="str">
        <f t="shared" si="23"/>
        <v>('0101195', '2', '', 'A'),</v>
      </c>
    </row>
    <row r="197" spans="1:26" x14ac:dyDescent="0.25">
      <c r="A197" s="15" t="s">
        <v>94</v>
      </c>
      <c r="B197" s="28">
        <f t="shared" si="18"/>
        <v>1</v>
      </c>
      <c r="C197" s="27">
        <f xml:space="preserve"> IFERROR(INDEX(DATOS_GENERALES!$L$16:$L$20,MATCH($D197,DATOS_GENERALES!$M$16:$M$20,0),1),"###")</f>
        <v>1</v>
      </c>
      <c r="D197" s="25" t="s">
        <v>1641</v>
      </c>
      <c r="E197" s="27">
        <f xml:space="preserve"> IFERROR(INDEX(DATOS_GENERALES!$A$16:$A$25,MATCH($F197,DATOS_GENERALES!$B$16:$B$25,0),1),"###")</f>
        <v>1</v>
      </c>
      <c r="F197" s="25" t="s">
        <v>18</v>
      </c>
      <c r="G197" s="25" t="s">
        <v>1840</v>
      </c>
      <c r="H197" s="15" t="s">
        <v>1056</v>
      </c>
      <c r="I197" s="15"/>
      <c r="J197" s="25" t="s">
        <v>2631</v>
      </c>
      <c r="K197" s="25">
        <f t="shared" si="19"/>
        <v>40</v>
      </c>
      <c r="L197" s="25" t="s">
        <v>15</v>
      </c>
      <c r="M197" s="25" t="s">
        <v>15</v>
      </c>
      <c r="N197" s="25" t="s">
        <v>15</v>
      </c>
      <c r="O197" s="4" t="str">
        <f>IFERROR(INDEX(DATOS_GENERALES!$F$11:$F$13,MATCH($P197,DATOS_GENERALES!$G$11:$G$13,0),1),"###")</f>
        <v>N</v>
      </c>
      <c r="P197" s="25" t="s">
        <v>40</v>
      </c>
      <c r="Q197" s="4">
        <f>IFERROR(INDEX(DATOS_GENERALES!$I$3:$I$7,MATCH($R197,DATOS_GENERALES!$J$3:$J$7,0),1),"###")</f>
        <v>1</v>
      </c>
      <c r="R197" s="25" t="s">
        <v>36</v>
      </c>
      <c r="S197" s="25" t="s">
        <v>15</v>
      </c>
      <c r="T197" s="25" t="s">
        <v>15</v>
      </c>
      <c r="U197" s="25" t="s">
        <v>15</v>
      </c>
      <c r="V197" s="24"/>
      <c r="W197" s="24" t="str">
        <f t="shared" si="20"/>
        <v>CAL. JERUSALEN NRO. 606 AREQUIPA - AREQU</v>
      </c>
      <c r="X197" s="24" t="str">
        <f t="shared" si="21"/>
        <v>('0101196', '1', '1', 'PEREZ WICHT SAN ROMAN IGNACIO', 'PEREZ WICHT SAN ROMAN IGNACIO', 'CAL. JERUSALEN NRO. 606 AREQUIPA - AREQU', '-', '-', '-', 'N', 'CAL. JERUSALEN NRO. 606 AREQUIPA - AREQU', '1', '-', '-', '-', 'A'),</v>
      </c>
      <c r="Y197" s="24" t="str">
        <f t="shared" si="22"/>
        <v>('0101196', '1', '29299716', 'A'),</v>
      </c>
      <c r="Z197" s="24" t="str">
        <f t="shared" si="23"/>
        <v>('0101196', '2', '', 'A'),</v>
      </c>
    </row>
    <row r="198" spans="1:26" x14ac:dyDescent="0.25">
      <c r="A198" s="15" t="s">
        <v>628</v>
      </c>
      <c r="B198" s="28">
        <f t="shared" si="18"/>
        <v>1</v>
      </c>
      <c r="C198" s="27">
        <f xml:space="preserve"> IFERROR(INDEX(DATOS_GENERALES!$L$16:$L$20,MATCH($D198,DATOS_GENERALES!$M$16:$M$20,0),1),"###")</f>
        <v>1</v>
      </c>
      <c r="D198" s="25" t="s">
        <v>1641</v>
      </c>
      <c r="E198" s="27">
        <f xml:space="preserve"> IFERROR(INDEX(DATOS_GENERALES!$A$16:$A$25,MATCH($F198,DATOS_GENERALES!$B$16:$B$25,0),1),"###")</f>
        <v>1</v>
      </c>
      <c r="F198" s="25" t="s">
        <v>18</v>
      </c>
      <c r="G198" s="25" t="s">
        <v>1841</v>
      </c>
      <c r="H198" s="15" t="s">
        <v>1057</v>
      </c>
      <c r="I198" s="15"/>
      <c r="J198" s="25" t="s">
        <v>2632</v>
      </c>
      <c r="K198" s="25">
        <f t="shared" si="19"/>
        <v>22</v>
      </c>
      <c r="L198" s="25" t="s">
        <v>15</v>
      </c>
      <c r="M198" s="25" t="s">
        <v>15</v>
      </c>
      <c r="N198" s="25" t="s">
        <v>15</v>
      </c>
      <c r="O198" s="4" t="str">
        <f>IFERROR(INDEX(DATOS_GENERALES!$F$11:$F$13,MATCH($P198,DATOS_GENERALES!$G$11:$G$13,0),1),"###")</f>
        <v>N</v>
      </c>
      <c r="P198" s="25" t="s">
        <v>40</v>
      </c>
      <c r="Q198" s="4">
        <f>IFERROR(INDEX(DATOS_GENERALES!$I$3:$I$7,MATCH($R198,DATOS_GENERALES!$J$3:$J$7,0),1),"###")</f>
        <v>1</v>
      </c>
      <c r="R198" s="25" t="s">
        <v>36</v>
      </c>
      <c r="S198" s="25" t="s">
        <v>15</v>
      </c>
      <c r="T198" s="25" t="s">
        <v>15</v>
      </c>
      <c r="U198" s="25" t="s">
        <v>15</v>
      </c>
      <c r="V198" s="24"/>
      <c r="W198" s="24" t="str">
        <f t="shared" si="20"/>
        <v>URB. PUERTA DEL SOL A1                 _</v>
      </c>
      <c r="X198" s="24" t="str">
        <f t="shared" si="21"/>
        <v>('0101197', '1', '1', 'VELASQUEZ GAMBARINI MARITA BEATRIZ', 'VELASQUEZ GAMBARINI MARITA BEATRIZ', 'URB. PUERTA DEL SOL A1                 _', '-', '-', '-', 'N', 'URB. PUERTA DEL SOL A1                 _', '1', '-', '-', '-', 'A'),</v>
      </c>
      <c r="Y198" s="24" t="str">
        <f t="shared" si="22"/>
        <v>('0101197', '1', '29301340', 'A'),</v>
      </c>
      <c r="Z198" s="24" t="str">
        <f t="shared" si="23"/>
        <v>('0101197', '2', '', 'A'),</v>
      </c>
    </row>
    <row r="199" spans="1:26" x14ac:dyDescent="0.25">
      <c r="A199" s="15" t="s">
        <v>440</v>
      </c>
      <c r="B199" s="28">
        <f t="shared" si="18"/>
        <v>1</v>
      </c>
      <c r="C199" s="27">
        <f xml:space="preserve"> IFERROR(INDEX(DATOS_GENERALES!$L$16:$L$20,MATCH($D199,DATOS_GENERALES!$M$16:$M$20,0),1),"###")</f>
        <v>1</v>
      </c>
      <c r="D199" s="25" t="s">
        <v>1641</v>
      </c>
      <c r="E199" s="27">
        <f xml:space="preserve"> IFERROR(INDEX(DATOS_GENERALES!$A$16:$A$25,MATCH($F199,DATOS_GENERALES!$B$16:$B$25,0),1),"###")</f>
        <v>1</v>
      </c>
      <c r="F199" s="25" t="s">
        <v>18</v>
      </c>
      <c r="G199" s="25" t="s">
        <v>1842</v>
      </c>
      <c r="H199" s="15" t="s">
        <v>1058</v>
      </c>
      <c r="I199" s="15"/>
      <c r="J199" s="25" t="s">
        <v>2633</v>
      </c>
      <c r="K199" s="25">
        <f t="shared" si="19"/>
        <v>28</v>
      </c>
      <c r="L199" s="25" t="s">
        <v>15</v>
      </c>
      <c r="M199" s="25" t="s">
        <v>15</v>
      </c>
      <c r="N199" s="25" t="s">
        <v>15</v>
      </c>
      <c r="O199" s="4" t="str">
        <f>IFERROR(INDEX(DATOS_GENERALES!$F$11:$F$13,MATCH($P199,DATOS_GENERALES!$G$11:$G$13,0),1),"###")</f>
        <v>N</v>
      </c>
      <c r="P199" s="25" t="s">
        <v>40</v>
      </c>
      <c r="Q199" s="4">
        <f>IFERROR(INDEX(DATOS_GENERALES!$I$3:$I$7,MATCH($R199,DATOS_GENERALES!$J$3:$J$7,0),1),"###")</f>
        <v>1</v>
      </c>
      <c r="R199" s="25" t="s">
        <v>36</v>
      </c>
      <c r="S199" s="25" t="s">
        <v>15</v>
      </c>
      <c r="T199" s="25" t="s">
        <v>15</v>
      </c>
      <c r="U199" s="25" t="s">
        <v>15</v>
      </c>
      <c r="V199" s="24"/>
      <c r="W199" s="24" t="str">
        <f t="shared" si="20"/>
        <v>SOSA RUIZ 321 CERRO COLORADO           _</v>
      </c>
      <c r="X199" s="24" t="str">
        <f t="shared" si="21"/>
        <v>('0101198', '1', '1', 'PAREDES CHACON OSCAR FELIPE', 'PAREDES CHACON OSCAR FELIPE', 'SOSA RUIZ 321 CERRO COLORADO           _', '-', '-', '-', 'N', 'SOSA RUIZ 321 CERRO COLORADO           _', '1', '-', '-', '-', 'A'),</v>
      </c>
      <c r="Y199" s="24" t="str">
        <f t="shared" si="22"/>
        <v>('0101198', '1', '29302260', 'A'),</v>
      </c>
      <c r="Z199" s="24" t="str">
        <f t="shared" si="23"/>
        <v>('0101198', '2', '', 'A'),</v>
      </c>
    </row>
    <row r="200" spans="1:26" x14ac:dyDescent="0.25">
      <c r="A200" s="15" t="s">
        <v>501</v>
      </c>
      <c r="B200" s="28">
        <f t="shared" si="18"/>
        <v>1</v>
      </c>
      <c r="C200" s="27">
        <f xml:space="preserve"> IFERROR(INDEX(DATOS_GENERALES!$L$16:$L$20,MATCH($D200,DATOS_GENERALES!$M$16:$M$20,0),1),"###")</f>
        <v>1</v>
      </c>
      <c r="D200" s="25" t="s">
        <v>1641</v>
      </c>
      <c r="E200" s="27">
        <f xml:space="preserve"> IFERROR(INDEX(DATOS_GENERALES!$A$16:$A$25,MATCH($F200,DATOS_GENERALES!$B$16:$B$25,0),1),"###")</f>
        <v>1</v>
      </c>
      <c r="F200" s="25" t="s">
        <v>18</v>
      </c>
      <c r="G200" s="25" t="s">
        <v>1843</v>
      </c>
      <c r="H200" s="15" t="s">
        <v>1059</v>
      </c>
      <c r="I200" s="15"/>
      <c r="J200" s="25" t="s">
        <v>2634</v>
      </c>
      <c r="K200" s="25">
        <f t="shared" si="19"/>
        <v>26</v>
      </c>
      <c r="L200" s="25" t="s">
        <v>15</v>
      </c>
      <c r="M200" s="25" t="s">
        <v>15</v>
      </c>
      <c r="N200" s="25" t="s">
        <v>15</v>
      </c>
      <c r="O200" s="4" t="str">
        <f>IFERROR(INDEX(DATOS_GENERALES!$F$11:$F$13,MATCH($P200,DATOS_GENERALES!$G$11:$G$13,0),1),"###")</f>
        <v>N</v>
      </c>
      <c r="P200" s="25" t="s">
        <v>40</v>
      </c>
      <c r="Q200" s="4">
        <f>IFERROR(INDEX(DATOS_GENERALES!$I$3:$I$7,MATCH($R200,DATOS_GENERALES!$J$3:$J$7,0),1),"###")</f>
        <v>1</v>
      </c>
      <c r="R200" s="25" t="s">
        <v>36</v>
      </c>
      <c r="S200" s="25" t="s">
        <v>15</v>
      </c>
      <c r="T200" s="25" t="s">
        <v>15</v>
      </c>
      <c r="U200" s="25" t="s">
        <v>15</v>
      </c>
      <c r="V200" s="24"/>
      <c r="W200" s="24" t="str">
        <f t="shared" si="20"/>
        <v>LA ALBORADA E-12 VALLECITO             _</v>
      </c>
      <c r="X200" s="24" t="str">
        <f t="shared" si="21"/>
        <v>('0101199', '1', '1', 'TEJADA BENAVENTE PEDRO', 'TEJADA BENAVENTE PEDRO', 'LA ALBORADA E-12 VALLECITO             _', '-', '-', '-', 'N', 'LA ALBORADA E-12 VALLECITO             _', '1', '-', '-', '-', 'A'),</v>
      </c>
      <c r="Y200" s="24" t="str">
        <f t="shared" si="22"/>
        <v>('0101199', '1', '29304755', 'A'),</v>
      </c>
      <c r="Z200" s="24" t="str">
        <f t="shared" si="23"/>
        <v>('0101199', '2', '', 'A'),</v>
      </c>
    </row>
    <row r="201" spans="1:26" x14ac:dyDescent="0.25">
      <c r="A201" s="15" t="s">
        <v>781</v>
      </c>
      <c r="B201" s="28">
        <f t="shared" si="18"/>
        <v>1</v>
      </c>
      <c r="C201" s="27">
        <f xml:space="preserve"> IFERROR(INDEX(DATOS_GENERALES!$L$16:$L$20,MATCH($D201,DATOS_GENERALES!$M$16:$M$20,0),1),"###")</f>
        <v>1</v>
      </c>
      <c r="D201" s="25" t="s">
        <v>1641</v>
      </c>
      <c r="E201" s="27">
        <f xml:space="preserve"> IFERROR(INDEX(DATOS_GENERALES!$A$16:$A$25,MATCH($F201,DATOS_GENERALES!$B$16:$B$25,0),1),"###")</f>
        <v>1</v>
      </c>
      <c r="F201" s="25" t="s">
        <v>18</v>
      </c>
      <c r="G201" s="25" t="s">
        <v>1844</v>
      </c>
      <c r="H201" s="15" t="s">
        <v>1060</v>
      </c>
      <c r="I201" s="15"/>
      <c r="J201" s="25" t="s">
        <v>2635</v>
      </c>
      <c r="K201" s="25">
        <f t="shared" si="19"/>
        <v>16</v>
      </c>
      <c r="L201" s="25" t="s">
        <v>15</v>
      </c>
      <c r="M201" s="25" t="s">
        <v>15</v>
      </c>
      <c r="N201" s="25" t="s">
        <v>15</v>
      </c>
      <c r="O201" s="4" t="str">
        <f>IFERROR(INDEX(DATOS_GENERALES!$F$11:$F$13,MATCH($P201,DATOS_GENERALES!$G$11:$G$13,0),1),"###")</f>
        <v>N</v>
      </c>
      <c r="P201" s="25" t="s">
        <v>40</v>
      </c>
      <c r="Q201" s="4">
        <f>IFERROR(INDEX(DATOS_GENERALES!$I$3:$I$7,MATCH($R201,DATOS_GENERALES!$J$3:$J$7,0),1),"###")</f>
        <v>1</v>
      </c>
      <c r="R201" s="25" t="s">
        <v>36</v>
      </c>
      <c r="S201" s="25" t="s">
        <v>15</v>
      </c>
      <c r="T201" s="25" t="s">
        <v>15</v>
      </c>
      <c r="U201" s="25" t="s">
        <v>15</v>
      </c>
      <c r="V201" s="24"/>
      <c r="W201" s="24" t="str">
        <f t="shared" si="20"/>
        <v>AV. CHACHANI 240                       _</v>
      </c>
      <c r="X201" s="24" t="str">
        <f t="shared" si="21"/>
        <v>('0101200', '1', '1', 'ALVAREZ NAVARRO GRISELDA ROSARIO', 'ALVAREZ NAVARRO GRISELDA ROSARIO', 'AV. CHACHANI 240                       _', '-', '-', '-', 'N', 'AV. CHACHANI 240                       _', '1', '-', '-', '-', 'A'),</v>
      </c>
      <c r="Y201" s="24" t="str">
        <f t="shared" si="22"/>
        <v>('0101200', '1', '29305833', 'A'),</v>
      </c>
      <c r="Z201" s="24" t="str">
        <f t="shared" si="23"/>
        <v>('0101200', '2', '', 'A'),</v>
      </c>
    </row>
    <row r="202" spans="1:26" x14ac:dyDescent="0.25">
      <c r="A202" s="15" t="s">
        <v>782</v>
      </c>
      <c r="B202" s="28">
        <f t="shared" si="18"/>
        <v>1</v>
      </c>
      <c r="C202" s="27">
        <f xml:space="preserve"> IFERROR(INDEX(DATOS_GENERALES!$L$16:$L$20,MATCH($D202,DATOS_GENERALES!$M$16:$M$20,0),1),"###")</f>
        <v>1</v>
      </c>
      <c r="D202" s="25" t="s">
        <v>1641</v>
      </c>
      <c r="E202" s="27">
        <f xml:space="preserve"> IFERROR(INDEX(DATOS_GENERALES!$A$16:$A$25,MATCH($F202,DATOS_GENERALES!$B$16:$B$25,0),1),"###")</f>
        <v>1</v>
      </c>
      <c r="F202" s="25" t="s">
        <v>18</v>
      </c>
      <c r="G202" s="25" t="s">
        <v>1845</v>
      </c>
      <c r="H202" s="15" t="s">
        <v>1061</v>
      </c>
      <c r="I202" s="15"/>
      <c r="J202" s="25" t="s">
        <v>2636</v>
      </c>
      <c r="K202" s="25">
        <f t="shared" si="19"/>
        <v>16</v>
      </c>
      <c r="L202" s="25" t="s">
        <v>15</v>
      </c>
      <c r="M202" s="25" t="s">
        <v>15</v>
      </c>
      <c r="N202" s="25" t="s">
        <v>15</v>
      </c>
      <c r="O202" s="4" t="str">
        <f>IFERROR(INDEX(DATOS_GENERALES!$F$11:$F$13,MATCH($P202,DATOS_GENERALES!$G$11:$G$13,0),1),"###")</f>
        <v>N</v>
      </c>
      <c r="P202" s="25" t="s">
        <v>40</v>
      </c>
      <c r="Q202" s="4">
        <f>IFERROR(INDEX(DATOS_GENERALES!$I$3:$I$7,MATCH($R202,DATOS_GENERALES!$J$3:$J$7,0),1),"###")</f>
        <v>1</v>
      </c>
      <c r="R202" s="25" t="s">
        <v>36</v>
      </c>
      <c r="S202" s="25" t="s">
        <v>15</v>
      </c>
      <c r="T202" s="25" t="s">
        <v>15</v>
      </c>
      <c r="U202" s="25" t="s">
        <v>15</v>
      </c>
      <c r="V202" s="24"/>
      <c r="W202" s="24" t="str">
        <f t="shared" si="20"/>
        <v>M. UGARTECHE 118                       _</v>
      </c>
      <c r="X202" s="24" t="str">
        <f t="shared" si="21"/>
        <v>('0101201', '1', '1', 'SALAS VALENZUELA RENATO', 'SALAS VALENZUELA RENATO', 'M. UGARTECHE 118                       _', '-', '-', '-', 'N', 'M. UGARTECHE 118                       _', '1', '-', '-', '-', 'A'),</v>
      </c>
      <c r="Y202" s="24" t="str">
        <f t="shared" si="22"/>
        <v>('0101201', '1', '29310129', 'A'),</v>
      </c>
      <c r="Z202" s="24" t="str">
        <f t="shared" si="23"/>
        <v>('0101201', '2', '', 'A'),</v>
      </c>
    </row>
    <row r="203" spans="1:26" x14ac:dyDescent="0.25">
      <c r="A203" s="15" t="s">
        <v>660</v>
      </c>
      <c r="B203" s="28">
        <f t="shared" si="18"/>
        <v>1</v>
      </c>
      <c r="C203" s="27">
        <f xml:space="preserve"> IFERROR(INDEX(DATOS_GENERALES!$L$16:$L$20,MATCH($D203,DATOS_GENERALES!$M$16:$M$20,0),1),"###")</f>
        <v>1</v>
      </c>
      <c r="D203" s="25" t="s">
        <v>1641</v>
      </c>
      <c r="E203" s="27">
        <f xml:space="preserve"> IFERROR(INDEX(DATOS_GENERALES!$A$16:$A$25,MATCH($F203,DATOS_GENERALES!$B$16:$B$25,0),1),"###")</f>
        <v>1</v>
      </c>
      <c r="F203" s="25" t="s">
        <v>18</v>
      </c>
      <c r="G203" s="25" t="s">
        <v>1846</v>
      </c>
      <c r="H203" s="15" t="s">
        <v>1062</v>
      </c>
      <c r="I203" s="15"/>
      <c r="J203" s="25" t="s">
        <v>2637</v>
      </c>
      <c r="K203" s="25">
        <f t="shared" si="19"/>
        <v>21</v>
      </c>
      <c r="L203" s="25" t="s">
        <v>15</v>
      </c>
      <c r="M203" s="25" t="s">
        <v>15</v>
      </c>
      <c r="N203" s="25" t="s">
        <v>15</v>
      </c>
      <c r="O203" s="4" t="str">
        <f>IFERROR(INDEX(DATOS_GENERALES!$F$11:$F$13,MATCH($P203,DATOS_GENERALES!$G$11:$G$13,0),1),"###")</f>
        <v>N</v>
      </c>
      <c r="P203" s="25" t="s">
        <v>40</v>
      </c>
      <c r="Q203" s="4">
        <f>IFERROR(INDEX(DATOS_GENERALES!$I$3:$I$7,MATCH($R203,DATOS_GENERALES!$J$3:$J$7,0),1),"###")</f>
        <v>1</v>
      </c>
      <c r="R203" s="25" t="s">
        <v>36</v>
      </c>
      <c r="S203" s="25" t="s">
        <v>15</v>
      </c>
      <c r="T203" s="25" t="s">
        <v>15</v>
      </c>
      <c r="U203" s="25" t="s">
        <v>15</v>
      </c>
      <c r="V203" s="24"/>
      <c r="W203" s="24" t="str">
        <f t="shared" si="20"/>
        <v>VILLA EL MIRADOR B-14                  _</v>
      </c>
      <c r="X203" s="24" t="str">
        <f t="shared" si="21"/>
        <v>('0101202', '1', '1', 'QUISPE HUAYHUA HILDA', 'QUISPE HUAYHUA HILDA', 'VILLA EL MIRADOR B-14                  _', '-', '-', '-', 'N', 'VILLA EL MIRADOR B-14                  _', '1', '-', '-', '-', 'A'),</v>
      </c>
      <c r="Y203" s="24" t="str">
        <f t="shared" si="22"/>
        <v>('0101202', '1', '29310673', 'A'),</v>
      </c>
      <c r="Z203" s="24" t="str">
        <f t="shared" si="23"/>
        <v>('0101202', '2', '', 'A'),</v>
      </c>
    </row>
    <row r="204" spans="1:26" x14ac:dyDescent="0.25">
      <c r="A204" s="15" t="s">
        <v>502</v>
      </c>
      <c r="B204" s="28">
        <f t="shared" si="18"/>
        <v>1</v>
      </c>
      <c r="C204" s="27">
        <f xml:space="preserve"> IFERROR(INDEX(DATOS_GENERALES!$L$16:$L$20,MATCH($D204,DATOS_GENERALES!$M$16:$M$20,0),1),"###")</f>
        <v>1</v>
      </c>
      <c r="D204" s="25" t="s">
        <v>1641</v>
      </c>
      <c r="E204" s="27">
        <f xml:space="preserve"> IFERROR(INDEX(DATOS_GENERALES!$A$16:$A$25,MATCH($F204,DATOS_GENERALES!$B$16:$B$25,0),1),"###")</f>
        <v>1</v>
      </c>
      <c r="F204" s="25" t="s">
        <v>18</v>
      </c>
      <c r="G204" s="25" t="s">
        <v>1847</v>
      </c>
      <c r="H204" s="15" t="s">
        <v>1063</v>
      </c>
      <c r="I204" s="15"/>
      <c r="J204" s="25" t="s">
        <v>2638</v>
      </c>
      <c r="K204" s="25">
        <f t="shared" si="19"/>
        <v>26</v>
      </c>
      <c r="L204" s="25" t="s">
        <v>15</v>
      </c>
      <c r="M204" s="25" t="s">
        <v>15</v>
      </c>
      <c r="N204" s="25" t="s">
        <v>15</v>
      </c>
      <c r="O204" s="4" t="str">
        <f>IFERROR(INDEX(DATOS_GENERALES!$F$11:$F$13,MATCH($P204,DATOS_GENERALES!$G$11:$G$13,0),1),"###")</f>
        <v>N</v>
      </c>
      <c r="P204" s="25" t="s">
        <v>40</v>
      </c>
      <c r="Q204" s="4">
        <f>IFERROR(INDEX(DATOS_GENERALES!$I$3:$I$7,MATCH($R204,DATOS_GENERALES!$J$3:$J$7,0),1),"###")</f>
        <v>1</v>
      </c>
      <c r="R204" s="25" t="s">
        <v>36</v>
      </c>
      <c r="S204" s="25" t="s">
        <v>15</v>
      </c>
      <c r="T204" s="25" t="s">
        <v>15</v>
      </c>
      <c r="U204" s="25" t="s">
        <v>15</v>
      </c>
      <c r="V204" s="24"/>
      <c r="W204" s="24" t="str">
        <f t="shared" si="20"/>
        <v>AV. BOLOGNESI 329 DPTO 101             _</v>
      </c>
      <c r="X204" s="24" t="str">
        <f t="shared" si="21"/>
        <v>('0101203', '1', '1', 'PEREYRA PACHECO ARTURO', 'PEREYRA PACHECO ARTURO', 'AV. BOLOGNESI 329 DPTO 101             _', '-', '-', '-', 'N', 'AV. BOLOGNESI 329 DPTO 101             _', '1', '-', '-', '-', 'A'),</v>
      </c>
      <c r="Y204" s="24" t="str">
        <f t="shared" si="22"/>
        <v>('0101203', '1', '29311583', 'A'),</v>
      </c>
      <c r="Z204" s="24" t="str">
        <f t="shared" si="23"/>
        <v>('0101203', '2', '', 'A'),</v>
      </c>
    </row>
    <row r="205" spans="1:26" x14ac:dyDescent="0.25">
      <c r="A205" s="15" t="s">
        <v>559</v>
      </c>
      <c r="B205" s="28">
        <f t="shared" si="18"/>
        <v>1</v>
      </c>
      <c r="C205" s="27">
        <f xml:space="preserve"> IFERROR(INDEX(DATOS_GENERALES!$L$16:$L$20,MATCH($D205,DATOS_GENERALES!$M$16:$M$20,0),1),"###")</f>
        <v>1</v>
      </c>
      <c r="D205" s="25" t="s">
        <v>1641</v>
      </c>
      <c r="E205" s="27">
        <f xml:space="preserve"> IFERROR(INDEX(DATOS_GENERALES!$A$16:$A$25,MATCH($F205,DATOS_GENERALES!$B$16:$B$25,0),1),"###")</f>
        <v>1</v>
      </c>
      <c r="F205" s="25" t="s">
        <v>18</v>
      </c>
      <c r="G205" s="25" t="s">
        <v>1848</v>
      </c>
      <c r="H205" s="15" t="s">
        <v>1063</v>
      </c>
      <c r="I205" s="15"/>
      <c r="J205" s="25" t="s">
        <v>2639</v>
      </c>
      <c r="K205" s="25">
        <f t="shared" si="19"/>
        <v>24</v>
      </c>
      <c r="L205" s="25" t="s">
        <v>15</v>
      </c>
      <c r="M205" s="25" t="s">
        <v>15</v>
      </c>
      <c r="N205" s="25" t="s">
        <v>15</v>
      </c>
      <c r="O205" s="4" t="str">
        <f>IFERROR(INDEX(DATOS_GENERALES!$F$11:$F$13,MATCH($P205,DATOS_GENERALES!$G$11:$G$13,0),1),"###")</f>
        <v>N</v>
      </c>
      <c r="P205" s="25" t="s">
        <v>40</v>
      </c>
      <c r="Q205" s="4">
        <f>IFERROR(INDEX(DATOS_GENERALES!$I$3:$I$7,MATCH($R205,DATOS_GENERALES!$J$3:$J$7,0),1),"###")</f>
        <v>1</v>
      </c>
      <c r="R205" s="25" t="s">
        <v>36</v>
      </c>
      <c r="S205" s="25" t="s">
        <v>15</v>
      </c>
      <c r="T205" s="25" t="s">
        <v>15</v>
      </c>
      <c r="U205" s="25" t="s">
        <v>15</v>
      </c>
      <c r="V205" s="24"/>
      <c r="W205" s="24" t="str">
        <f t="shared" si="20"/>
        <v>URB. VILLA ELECTRICA H-1               _</v>
      </c>
      <c r="X205" s="24" t="str">
        <f t="shared" si="21"/>
        <v>('0101204', '1', '1', 'PEREIRA ARTURO', 'PEREIRA ARTURO', 'URB. VILLA ELECTRICA H-1               _', '-', '-', '-', 'N', 'URB. VILLA ELECTRICA H-1               _', '1', '-', '-', '-', 'A'),</v>
      </c>
      <c r="Y205" s="24" t="str">
        <f t="shared" si="22"/>
        <v>('0101204', '1', '29311583', 'A'),</v>
      </c>
      <c r="Z205" s="24" t="str">
        <f t="shared" si="23"/>
        <v>('0101204', '2', '', 'A'),</v>
      </c>
    </row>
    <row r="206" spans="1:26" x14ac:dyDescent="0.25">
      <c r="A206" s="15" t="s">
        <v>710</v>
      </c>
      <c r="B206" s="28">
        <f t="shared" si="18"/>
        <v>1</v>
      </c>
      <c r="C206" s="27">
        <f xml:space="preserve"> IFERROR(INDEX(DATOS_GENERALES!$L$16:$L$20,MATCH($D206,DATOS_GENERALES!$M$16:$M$20,0),1),"###")</f>
        <v>1</v>
      </c>
      <c r="D206" s="25" t="s">
        <v>1641</v>
      </c>
      <c r="E206" s="27">
        <f xml:space="preserve"> IFERROR(INDEX(DATOS_GENERALES!$A$16:$A$25,MATCH($F206,DATOS_GENERALES!$B$16:$B$25,0),1),"###")</f>
        <v>1</v>
      </c>
      <c r="F206" s="25" t="s">
        <v>18</v>
      </c>
      <c r="G206" s="25" t="s">
        <v>1849</v>
      </c>
      <c r="H206" s="15" t="s">
        <v>1064</v>
      </c>
      <c r="I206" s="15"/>
      <c r="J206" s="25" t="s">
        <v>2640</v>
      </c>
      <c r="K206" s="25">
        <f t="shared" si="19"/>
        <v>19</v>
      </c>
      <c r="L206" s="25" t="s">
        <v>15</v>
      </c>
      <c r="M206" s="25" t="s">
        <v>15</v>
      </c>
      <c r="N206" s="25" t="s">
        <v>15</v>
      </c>
      <c r="O206" s="4" t="str">
        <f>IFERROR(INDEX(DATOS_GENERALES!$F$11:$F$13,MATCH($P206,DATOS_GENERALES!$G$11:$G$13,0),1),"###")</f>
        <v>N</v>
      </c>
      <c r="P206" s="25" t="s">
        <v>40</v>
      </c>
      <c r="Q206" s="4">
        <f>IFERROR(INDEX(DATOS_GENERALES!$I$3:$I$7,MATCH($R206,DATOS_GENERALES!$J$3:$J$7,0),1),"###")</f>
        <v>1</v>
      </c>
      <c r="R206" s="25" t="s">
        <v>36</v>
      </c>
      <c r="S206" s="25" t="s">
        <v>15</v>
      </c>
      <c r="T206" s="25" t="s">
        <v>15</v>
      </c>
      <c r="U206" s="25" t="s">
        <v>15</v>
      </c>
      <c r="V206" s="24"/>
      <c r="W206" s="24" t="str">
        <f t="shared" si="20"/>
        <v>CALLE EL FILTRO 308                    _</v>
      </c>
      <c r="X206" s="24" t="str">
        <f t="shared" si="21"/>
        <v>('0101205', '1', '1', 'CABRERA VALDIVIA DE MANRRIQUE PIEDAD', 'CABRERA VALDIVIA DE MANRRIQUE PIEDAD', 'CALLE EL FILTRO 308                    _', '-', '-', '-', 'N', 'CALLE EL FILTRO 308                    _', '1', '-', '-', '-', 'A'),</v>
      </c>
      <c r="Y206" s="24" t="str">
        <f t="shared" si="22"/>
        <v>('0101205', '1', '29312389', 'A'),</v>
      </c>
      <c r="Z206" s="24" t="str">
        <f t="shared" si="23"/>
        <v>('0101205', '2', '', 'A'),</v>
      </c>
    </row>
    <row r="207" spans="1:26" x14ac:dyDescent="0.25">
      <c r="A207" s="15" t="s">
        <v>379</v>
      </c>
      <c r="B207" s="28">
        <f t="shared" si="18"/>
        <v>1</v>
      </c>
      <c r="C207" s="27">
        <f xml:space="preserve"> IFERROR(INDEX(DATOS_GENERALES!$L$16:$L$20,MATCH($D207,DATOS_GENERALES!$M$16:$M$20,0),1),"###")</f>
        <v>1</v>
      </c>
      <c r="D207" s="25" t="s">
        <v>1641</v>
      </c>
      <c r="E207" s="27">
        <f xml:space="preserve"> IFERROR(INDEX(DATOS_GENERALES!$A$16:$A$25,MATCH($F207,DATOS_GENERALES!$B$16:$B$25,0),1),"###")</f>
        <v>1</v>
      </c>
      <c r="F207" s="25" t="s">
        <v>18</v>
      </c>
      <c r="G207" s="25" t="s">
        <v>1850</v>
      </c>
      <c r="H207" s="15" t="s">
        <v>1065</v>
      </c>
      <c r="I207" s="15"/>
      <c r="J207" s="25" t="s">
        <v>2641</v>
      </c>
      <c r="K207" s="25">
        <f t="shared" si="19"/>
        <v>30</v>
      </c>
      <c r="L207" s="25" t="s">
        <v>15</v>
      </c>
      <c r="M207" s="25" t="s">
        <v>15</v>
      </c>
      <c r="N207" s="25" t="s">
        <v>15</v>
      </c>
      <c r="O207" s="4" t="str">
        <f>IFERROR(INDEX(DATOS_GENERALES!$F$11:$F$13,MATCH($P207,DATOS_GENERALES!$G$11:$G$13,0),1),"###")</f>
        <v>N</v>
      </c>
      <c r="P207" s="25" t="s">
        <v>40</v>
      </c>
      <c r="Q207" s="4">
        <f>IFERROR(INDEX(DATOS_GENERALES!$I$3:$I$7,MATCH($R207,DATOS_GENERALES!$J$3:$J$7,0),1),"###")</f>
        <v>1</v>
      </c>
      <c r="R207" s="25" t="s">
        <v>36</v>
      </c>
      <c r="S207" s="25" t="s">
        <v>15</v>
      </c>
      <c r="T207" s="25" t="s">
        <v>15</v>
      </c>
      <c r="U207" s="25" t="s">
        <v>15</v>
      </c>
      <c r="V207" s="24"/>
      <c r="W207" s="24" t="str">
        <f t="shared" si="20"/>
        <v>URB LAS ORQUIDEAS I-20 CERCADO         _</v>
      </c>
      <c r="X207" s="24" t="str">
        <f t="shared" si="21"/>
        <v>('0101206', '1', '1', 'CABRERA CASO ENRIQUE', 'CABRERA CASO ENRIQUE', 'URB LAS ORQUIDEAS I-20 CERCADO         _', '-', '-', '-', 'N', 'URB LAS ORQUIDEAS I-20 CERCADO         _', '1', '-', '-', '-', 'A'),</v>
      </c>
      <c r="Y207" s="24" t="str">
        <f t="shared" si="22"/>
        <v>('0101206', '1', '29312591', 'A'),</v>
      </c>
      <c r="Z207" s="24" t="str">
        <f t="shared" si="23"/>
        <v>('0101206', '2', '', 'A'),</v>
      </c>
    </row>
    <row r="208" spans="1:26" x14ac:dyDescent="0.25">
      <c r="A208" s="15" t="s">
        <v>407</v>
      </c>
      <c r="B208" s="28">
        <f t="shared" si="18"/>
        <v>1</v>
      </c>
      <c r="C208" s="27">
        <f xml:space="preserve"> IFERROR(INDEX(DATOS_GENERALES!$L$16:$L$20,MATCH($D208,DATOS_GENERALES!$M$16:$M$20,0),1),"###")</f>
        <v>1</v>
      </c>
      <c r="D208" s="25" t="s">
        <v>1641</v>
      </c>
      <c r="E208" s="27">
        <f xml:space="preserve"> IFERROR(INDEX(DATOS_GENERALES!$A$16:$A$25,MATCH($F208,DATOS_GENERALES!$B$16:$B$25,0),1),"###")</f>
        <v>1</v>
      </c>
      <c r="F208" s="25" t="s">
        <v>18</v>
      </c>
      <c r="G208" s="25" t="s">
        <v>1851</v>
      </c>
      <c r="H208" s="15" t="s">
        <v>1066</v>
      </c>
      <c r="I208" s="15"/>
      <c r="J208" s="25" t="s">
        <v>2642</v>
      </c>
      <c r="K208" s="25">
        <f t="shared" si="19"/>
        <v>29</v>
      </c>
      <c r="L208" s="25" t="s">
        <v>15</v>
      </c>
      <c r="M208" s="25" t="s">
        <v>15</v>
      </c>
      <c r="N208" s="25" t="s">
        <v>15</v>
      </c>
      <c r="O208" s="4" t="str">
        <f>IFERROR(INDEX(DATOS_GENERALES!$F$11:$F$13,MATCH($P208,DATOS_GENERALES!$G$11:$G$13,0),1),"###")</f>
        <v>N</v>
      </c>
      <c r="P208" s="25" t="s">
        <v>40</v>
      </c>
      <c r="Q208" s="4">
        <f>IFERROR(INDEX(DATOS_GENERALES!$I$3:$I$7,MATCH($R208,DATOS_GENERALES!$J$3:$J$7,0),1),"###")</f>
        <v>1</v>
      </c>
      <c r="R208" s="25" t="s">
        <v>36</v>
      </c>
      <c r="S208" s="25" t="s">
        <v>15</v>
      </c>
      <c r="T208" s="25" t="s">
        <v>15</v>
      </c>
      <c r="U208" s="25" t="s">
        <v>15</v>
      </c>
      <c r="V208" s="24"/>
      <c r="W208" s="24" t="str">
        <f t="shared" si="20"/>
        <v>LOS SAUCES LT-8 B CHALLAPAMPA          _</v>
      </c>
      <c r="X208" s="24" t="str">
        <f t="shared" si="21"/>
        <v>('0101207', '1', '1', 'AREVALO ROMANA ALEJANDRO MANUEL', 'AREVALO ROMANA ALEJANDRO MANUEL', 'LOS SAUCES LT-8 B CHALLAPAMPA          _', '-', '-', '-', 'N', 'LOS SAUCES LT-8 B CHALLAPAMPA          _', '1', '-', '-', '-', 'A'),</v>
      </c>
      <c r="Y208" s="24" t="str">
        <f t="shared" si="22"/>
        <v>('0101207', '1', '29314140', 'A'),</v>
      </c>
      <c r="Z208" s="24" t="str">
        <f t="shared" si="23"/>
        <v>('0101207', '2', '', 'A'),</v>
      </c>
    </row>
    <row r="209" spans="1:26" x14ac:dyDescent="0.25">
      <c r="A209" s="15" t="s">
        <v>783</v>
      </c>
      <c r="B209" s="28">
        <f t="shared" si="18"/>
        <v>1</v>
      </c>
      <c r="C209" s="27">
        <f xml:space="preserve"> IFERROR(INDEX(DATOS_GENERALES!$L$16:$L$20,MATCH($D209,DATOS_GENERALES!$M$16:$M$20,0),1),"###")</f>
        <v>1</v>
      </c>
      <c r="D209" s="25" t="s">
        <v>1641</v>
      </c>
      <c r="E209" s="27">
        <f xml:space="preserve"> IFERROR(INDEX(DATOS_GENERALES!$A$16:$A$25,MATCH($F209,DATOS_GENERALES!$B$16:$B$25,0),1),"###")</f>
        <v>1</v>
      </c>
      <c r="F209" s="25" t="s">
        <v>18</v>
      </c>
      <c r="G209" s="25" t="s">
        <v>1852</v>
      </c>
      <c r="H209" s="15" t="s">
        <v>1067</v>
      </c>
      <c r="I209" s="15"/>
      <c r="J209" s="25" t="s">
        <v>2643</v>
      </c>
      <c r="K209" s="25">
        <f t="shared" si="19"/>
        <v>16</v>
      </c>
      <c r="L209" s="25" t="s">
        <v>15</v>
      </c>
      <c r="M209" s="25" t="s">
        <v>15</v>
      </c>
      <c r="N209" s="25" t="s">
        <v>15</v>
      </c>
      <c r="O209" s="4" t="str">
        <f>IFERROR(INDEX(DATOS_GENERALES!$F$11:$F$13,MATCH($P209,DATOS_GENERALES!$G$11:$G$13,0),1),"###")</f>
        <v>N</v>
      </c>
      <c r="P209" s="25" t="s">
        <v>40</v>
      </c>
      <c r="Q209" s="4">
        <f>IFERROR(INDEX(DATOS_GENERALES!$I$3:$I$7,MATCH($R209,DATOS_GENERALES!$J$3:$J$7,0),1),"###")</f>
        <v>1</v>
      </c>
      <c r="R209" s="25" t="s">
        <v>36</v>
      </c>
      <c r="S209" s="25" t="s">
        <v>15</v>
      </c>
      <c r="T209" s="25" t="s">
        <v>15</v>
      </c>
      <c r="U209" s="25" t="s">
        <v>15</v>
      </c>
      <c r="V209" s="24"/>
      <c r="W209" s="24" t="str">
        <f t="shared" si="20"/>
        <v>URB. DOLORES G-6                       _</v>
      </c>
      <c r="X209" s="24" t="str">
        <f t="shared" si="21"/>
        <v>('0101208', '1', '1', 'BARRIONUEVO ÑAUPA MAGDA ANGELICA', 'BARRIONUEVO ÑAUPA MAGDA ANGELICA', 'URB. DOLORES G-6                       _', '-', '-', '-', 'N', 'URB. DOLORES G-6                       _', '1', '-', '-', '-', 'A'),</v>
      </c>
      <c r="Y209" s="24" t="str">
        <f t="shared" si="22"/>
        <v>('0101208', '1', '29315047', 'A'),</v>
      </c>
      <c r="Z209" s="24" t="str">
        <f t="shared" si="23"/>
        <v>('0101208', '2', '', 'A'),</v>
      </c>
    </row>
    <row r="210" spans="1:26" x14ac:dyDescent="0.25">
      <c r="A210" s="15" t="s">
        <v>95</v>
      </c>
      <c r="B210" s="28">
        <f t="shared" si="18"/>
        <v>1</v>
      </c>
      <c r="C210" s="27">
        <f xml:space="preserve"> IFERROR(INDEX(DATOS_GENERALES!$L$16:$L$20,MATCH($D210,DATOS_GENERALES!$M$16:$M$20,0),1),"###")</f>
        <v>1</v>
      </c>
      <c r="D210" s="25" t="s">
        <v>1641</v>
      </c>
      <c r="E210" s="27">
        <f xml:space="preserve"> IFERROR(INDEX(DATOS_GENERALES!$A$16:$A$25,MATCH($F210,DATOS_GENERALES!$B$16:$B$25,0),1),"###")</f>
        <v>1</v>
      </c>
      <c r="F210" s="25" t="s">
        <v>18</v>
      </c>
      <c r="G210" s="25" t="s">
        <v>1853</v>
      </c>
      <c r="H210" s="15" t="s">
        <v>1068</v>
      </c>
      <c r="I210" s="15"/>
      <c r="J210" s="25" t="s">
        <v>2644</v>
      </c>
      <c r="K210" s="25">
        <f t="shared" si="19"/>
        <v>40</v>
      </c>
      <c r="L210" s="25" t="s">
        <v>15</v>
      </c>
      <c r="M210" s="25" t="s">
        <v>15</v>
      </c>
      <c r="N210" s="25" t="s">
        <v>15</v>
      </c>
      <c r="O210" s="4" t="str">
        <f>IFERROR(INDEX(DATOS_GENERALES!$F$11:$F$13,MATCH($P210,DATOS_GENERALES!$G$11:$G$13,0),1),"###")</f>
        <v>N</v>
      </c>
      <c r="P210" s="25" t="s">
        <v>40</v>
      </c>
      <c r="Q210" s="4">
        <f>IFERROR(INDEX(DATOS_GENERALES!$I$3:$I$7,MATCH($R210,DATOS_GENERALES!$J$3:$J$7,0),1),"###")</f>
        <v>1</v>
      </c>
      <c r="R210" s="25" t="s">
        <v>36</v>
      </c>
      <c r="S210" s="25" t="s">
        <v>15</v>
      </c>
      <c r="T210" s="25" t="s">
        <v>15</v>
      </c>
      <c r="U210" s="25" t="s">
        <v>15</v>
      </c>
      <c r="V210" s="24"/>
      <c r="W210" s="24" t="str">
        <f t="shared" si="20"/>
        <v>URB.PIEDRA SANTA I ETAPA MZ.1G-A YANAHUA</v>
      </c>
      <c r="X210" s="24" t="str">
        <f t="shared" si="21"/>
        <v>('0101209', '1', '1', 'HURTADO SALAS EDUARDO HUGO', 'HURTADO SALAS EDUARDO HUGO', 'URB.PIEDRA SANTA I ETAPA MZ.1G-A YANAHUA', '-', '-', '-', 'N', 'URB.PIEDRA SANTA I ETAPA MZ.1G-A YANAHUA', '1', '-', '-', '-', 'A'),</v>
      </c>
      <c r="Y210" s="24" t="str">
        <f t="shared" si="22"/>
        <v>('0101209', '1', '29315913', 'A'),</v>
      </c>
      <c r="Z210" s="24" t="str">
        <f t="shared" si="23"/>
        <v>('0101209', '2', '', 'A'),</v>
      </c>
    </row>
    <row r="211" spans="1:26" x14ac:dyDescent="0.25">
      <c r="A211" s="15" t="s">
        <v>661</v>
      </c>
      <c r="B211" s="28">
        <f t="shared" si="18"/>
        <v>1</v>
      </c>
      <c r="C211" s="27">
        <f xml:space="preserve"> IFERROR(INDEX(DATOS_GENERALES!$L$16:$L$20,MATCH($D211,DATOS_GENERALES!$M$16:$M$20,0),1),"###")</f>
        <v>1</v>
      </c>
      <c r="D211" s="25" t="s">
        <v>1641</v>
      </c>
      <c r="E211" s="27">
        <f xml:space="preserve"> IFERROR(INDEX(DATOS_GENERALES!$A$16:$A$25,MATCH($F211,DATOS_GENERALES!$B$16:$B$25,0),1),"###")</f>
        <v>1</v>
      </c>
      <c r="F211" s="25" t="s">
        <v>18</v>
      </c>
      <c r="G211" s="25" t="s">
        <v>1854</v>
      </c>
      <c r="H211" s="15" t="s">
        <v>1069</v>
      </c>
      <c r="I211" s="15"/>
      <c r="J211" s="25" t="s">
        <v>2645</v>
      </c>
      <c r="K211" s="25">
        <f t="shared" si="19"/>
        <v>21</v>
      </c>
      <c r="L211" s="25" t="s">
        <v>15</v>
      </c>
      <c r="M211" s="25" t="s">
        <v>15</v>
      </c>
      <c r="N211" s="25" t="s">
        <v>15</v>
      </c>
      <c r="O211" s="4" t="str">
        <f>IFERROR(INDEX(DATOS_GENERALES!$F$11:$F$13,MATCH($P211,DATOS_GENERALES!$G$11:$G$13,0),1),"###")</f>
        <v>N</v>
      </c>
      <c r="P211" s="25" t="s">
        <v>40</v>
      </c>
      <c r="Q211" s="4">
        <f>IFERROR(INDEX(DATOS_GENERALES!$I$3:$I$7,MATCH($R211,DATOS_GENERALES!$J$3:$J$7,0),1),"###")</f>
        <v>1</v>
      </c>
      <c r="R211" s="25" t="s">
        <v>36</v>
      </c>
      <c r="S211" s="25" t="s">
        <v>15</v>
      </c>
      <c r="T211" s="25" t="s">
        <v>15</v>
      </c>
      <c r="U211" s="25" t="s">
        <v>15</v>
      </c>
      <c r="V211" s="24"/>
      <c r="W211" s="24" t="str">
        <f t="shared" si="20"/>
        <v>LA CHACRITA B-4 CAYMA                  _</v>
      </c>
      <c r="X211" s="24" t="str">
        <f t="shared" si="21"/>
        <v>('0101210', '1', '1', 'LOZADA CERNA LIZARDO', 'LOZADA CERNA LIZARDO', 'LA CHACRITA B-4 CAYMA                  _', '-', '-', '-', 'N', 'LA CHACRITA B-4 CAYMA                  _', '1', '-', '-', '-', 'A'),</v>
      </c>
      <c r="Y211" s="24" t="str">
        <f t="shared" si="22"/>
        <v>('0101210', '1', '29316139', 'A'),</v>
      </c>
      <c r="Z211" s="24" t="str">
        <f t="shared" si="23"/>
        <v>('0101210', '2', '', 'A'),</v>
      </c>
    </row>
    <row r="212" spans="1:26" x14ac:dyDescent="0.25">
      <c r="A212" s="15" t="s">
        <v>596</v>
      </c>
      <c r="B212" s="28">
        <f t="shared" si="18"/>
        <v>1</v>
      </c>
      <c r="C212" s="27">
        <f xml:space="preserve"> IFERROR(INDEX(DATOS_GENERALES!$L$16:$L$20,MATCH($D212,DATOS_GENERALES!$M$16:$M$20,0),1),"###")</f>
        <v>1</v>
      </c>
      <c r="D212" s="25" t="s">
        <v>1641</v>
      </c>
      <c r="E212" s="27">
        <f xml:space="preserve"> IFERROR(INDEX(DATOS_GENERALES!$A$16:$A$25,MATCH($F212,DATOS_GENERALES!$B$16:$B$25,0),1),"###")</f>
        <v>1</v>
      </c>
      <c r="F212" s="25" t="s">
        <v>18</v>
      </c>
      <c r="G212" s="25" t="s">
        <v>1855</v>
      </c>
      <c r="H212" s="15" t="s">
        <v>1070</v>
      </c>
      <c r="I212" s="15"/>
      <c r="J212" s="25" t="s">
        <v>2646</v>
      </c>
      <c r="K212" s="25">
        <f t="shared" si="19"/>
        <v>23</v>
      </c>
      <c r="L212" s="25" t="s">
        <v>15</v>
      </c>
      <c r="M212" s="25" t="s">
        <v>15</v>
      </c>
      <c r="N212" s="25" t="s">
        <v>15</v>
      </c>
      <c r="O212" s="4" t="str">
        <f>IFERROR(INDEX(DATOS_GENERALES!$F$11:$F$13,MATCH($P212,DATOS_GENERALES!$G$11:$G$13,0),1),"###")</f>
        <v>N</v>
      </c>
      <c r="P212" s="25" t="s">
        <v>40</v>
      </c>
      <c r="Q212" s="4">
        <f>IFERROR(INDEX(DATOS_GENERALES!$I$3:$I$7,MATCH($R212,DATOS_GENERALES!$J$3:$J$7,0),1),"###")</f>
        <v>1</v>
      </c>
      <c r="R212" s="25" t="s">
        <v>36</v>
      </c>
      <c r="S212" s="25" t="s">
        <v>15</v>
      </c>
      <c r="T212" s="25" t="s">
        <v>15</v>
      </c>
      <c r="U212" s="25" t="s">
        <v>15</v>
      </c>
      <c r="V212" s="24"/>
      <c r="W212" s="24" t="str">
        <f t="shared" si="20"/>
        <v>URB.LEON XIII MZ.H LT.7                _</v>
      </c>
      <c r="X212" s="24" t="str">
        <f t="shared" si="21"/>
        <v>('0101211', '1', '1', 'ALVAREZ NEYRA SABINO', 'ALVAREZ NEYRA SABINO', 'URB.LEON XIII MZ.H LT.7                _', '-', '-', '-', 'N', 'URB.LEON XIII MZ.H LT.7                _', '1', '-', '-', '-', 'A'),</v>
      </c>
      <c r="Y212" s="24" t="str">
        <f t="shared" si="22"/>
        <v>('0101211', '1', '29319755', 'A'),</v>
      </c>
      <c r="Z212" s="24" t="str">
        <f t="shared" si="23"/>
        <v>('0101211', '2', '', 'A'),</v>
      </c>
    </row>
    <row r="213" spans="1:26" x14ac:dyDescent="0.25">
      <c r="A213" s="15" t="s">
        <v>380</v>
      </c>
      <c r="B213" s="28">
        <f t="shared" si="18"/>
        <v>1</v>
      </c>
      <c r="C213" s="27">
        <f xml:space="preserve"> IFERROR(INDEX(DATOS_GENERALES!$L$16:$L$20,MATCH($D213,DATOS_GENERALES!$M$16:$M$20,0),1),"###")</f>
        <v>1</v>
      </c>
      <c r="D213" s="25" t="s">
        <v>1641</v>
      </c>
      <c r="E213" s="27">
        <f xml:space="preserve"> IFERROR(INDEX(DATOS_GENERALES!$A$16:$A$25,MATCH($F213,DATOS_GENERALES!$B$16:$B$25,0),1),"###")</f>
        <v>1</v>
      </c>
      <c r="F213" s="25" t="s">
        <v>18</v>
      </c>
      <c r="G213" s="25" t="s">
        <v>1856</v>
      </c>
      <c r="H213" s="15" t="s">
        <v>1071</v>
      </c>
      <c r="I213" s="15"/>
      <c r="J213" s="25" t="s">
        <v>2647</v>
      </c>
      <c r="K213" s="25">
        <f t="shared" si="19"/>
        <v>30</v>
      </c>
      <c r="L213" s="25" t="s">
        <v>15</v>
      </c>
      <c r="M213" s="25" t="s">
        <v>15</v>
      </c>
      <c r="N213" s="25" t="s">
        <v>15</v>
      </c>
      <c r="O213" s="4" t="str">
        <f>IFERROR(INDEX(DATOS_GENERALES!$F$11:$F$13,MATCH($P213,DATOS_GENERALES!$G$11:$G$13,0),1),"###")</f>
        <v>N</v>
      </c>
      <c r="P213" s="25" t="s">
        <v>40</v>
      </c>
      <c r="Q213" s="4">
        <f>IFERROR(INDEX(DATOS_GENERALES!$I$3:$I$7,MATCH($R213,DATOS_GENERALES!$J$3:$J$7,0),1),"###")</f>
        <v>1</v>
      </c>
      <c r="R213" s="25" t="s">
        <v>36</v>
      </c>
      <c r="S213" s="25" t="s">
        <v>15</v>
      </c>
      <c r="T213" s="25" t="s">
        <v>15</v>
      </c>
      <c r="U213" s="25" t="s">
        <v>15</v>
      </c>
      <c r="V213" s="24"/>
      <c r="W213" s="24" t="str">
        <f t="shared" si="20"/>
        <v>EDIFICIO DON MATEO 2DPTO 601 C         _</v>
      </c>
      <c r="X213" s="24" t="str">
        <f t="shared" si="21"/>
        <v>('0101212', '1', '1', 'VILLENEUVE JACQUES NICOLE THERESE', 'VILLENEUVE JACQUES NICOLE THERESE', 'EDIFICIO DON MATEO 2DPTO 601 C         _', '-', '-', '-', 'N', 'EDIFICIO DON MATEO 2DPTO 601 C         _', '1', '-', '-', '-', 'A'),</v>
      </c>
      <c r="Y213" s="24" t="str">
        <f t="shared" si="22"/>
        <v>('0101212', '1', '29319976', 'A'),</v>
      </c>
      <c r="Z213" s="24" t="str">
        <f t="shared" si="23"/>
        <v>('0101212', '2', '', 'A'),</v>
      </c>
    </row>
    <row r="214" spans="1:26" x14ac:dyDescent="0.25">
      <c r="A214" s="15" t="s">
        <v>299</v>
      </c>
      <c r="B214" s="28">
        <f t="shared" si="18"/>
        <v>1</v>
      </c>
      <c r="C214" s="27">
        <f xml:space="preserve"> IFERROR(INDEX(DATOS_GENERALES!$L$16:$L$20,MATCH($D214,DATOS_GENERALES!$M$16:$M$20,0),1),"###")</f>
        <v>1</v>
      </c>
      <c r="D214" s="25" t="s">
        <v>1641</v>
      </c>
      <c r="E214" s="27">
        <f xml:space="preserve"> IFERROR(INDEX(DATOS_GENERALES!$A$16:$A$25,MATCH($F214,DATOS_GENERALES!$B$16:$B$25,0),1),"###")</f>
        <v>1</v>
      </c>
      <c r="F214" s="25" t="s">
        <v>18</v>
      </c>
      <c r="G214" s="25" t="s">
        <v>1857</v>
      </c>
      <c r="H214" s="15" t="s">
        <v>1072</v>
      </c>
      <c r="I214" s="15"/>
      <c r="J214" s="25" t="s">
        <v>2648</v>
      </c>
      <c r="K214" s="25">
        <f t="shared" si="19"/>
        <v>32</v>
      </c>
      <c r="L214" s="25" t="s">
        <v>15</v>
      </c>
      <c r="M214" s="25" t="s">
        <v>15</v>
      </c>
      <c r="N214" s="25" t="s">
        <v>15</v>
      </c>
      <c r="O214" s="4" t="str">
        <f>IFERROR(INDEX(DATOS_GENERALES!$F$11:$F$13,MATCH($P214,DATOS_GENERALES!$G$11:$G$13,0),1),"###")</f>
        <v>N</v>
      </c>
      <c r="P214" s="25" t="s">
        <v>40</v>
      </c>
      <c r="Q214" s="4">
        <f>IFERROR(INDEX(DATOS_GENERALES!$I$3:$I$7,MATCH($R214,DATOS_GENERALES!$J$3:$J$7,0),1),"###")</f>
        <v>1</v>
      </c>
      <c r="R214" s="25" t="s">
        <v>36</v>
      </c>
      <c r="S214" s="25" t="s">
        <v>15</v>
      </c>
      <c r="T214" s="25" t="s">
        <v>15</v>
      </c>
      <c r="U214" s="25" t="s">
        <v>15</v>
      </c>
      <c r="V214" s="24"/>
      <c r="W214" s="24" t="str">
        <f t="shared" si="20"/>
        <v>CALL.LOS GIRASOLES 125 YANAHUARA       _</v>
      </c>
      <c r="X214" s="24" t="str">
        <f t="shared" si="21"/>
        <v>('0101213', '1', '1', 'MERMA CHOQUE DOMITILA', 'MERMA CHOQUE DOMITILA', 'CALL.LOS GIRASOLES 125 YANAHUARA       _', '-', '-', '-', 'N', 'CALL.LOS GIRASOLES 125 YANAHUARA       _', '1', '-', '-', '-', 'A'),</v>
      </c>
      <c r="Y214" s="24" t="str">
        <f t="shared" si="22"/>
        <v>('0101213', '1', '29321108', 'A'),</v>
      </c>
      <c r="Z214" s="24" t="str">
        <f t="shared" si="23"/>
        <v>('0101213', '2', '', 'A'),</v>
      </c>
    </row>
    <row r="215" spans="1:26" x14ac:dyDescent="0.25">
      <c r="A215" s="15" t="s">
        <v>784</v>
      </c>
      <c r="B215" s="28">
        <f t="shared" si="18"/>
        <v>1</v>
      </c>
      <c r="C215" s="27">
        <f xml:space="preserve"> IFERROR(INDEX(DATOS_GENERALES!$L$16:$L$20,MATCH($D215,DATOS_GENERALES!$M$16:$M$20,0),1),"###")</f>
        <v>1</v>
      </c>
      <c r="D215" s="25" t="s">
        <v>1641</v>
      </c>
      <c r="E215" s="27">
        <f xml:space="preserve"> IFERROR(INDEX(DATOS_GENERALES!$A$16:$A$25,MATCH($F215,DATOS_GENERALES!$B$16:$B$25,0),1),"###")</f>
        <v>1</v>
      </c>
      <c r="F215" s="25" t="s">
        <v>18</v>
      </c>
      <c r="G215" s="25" t="s">
        <v>1858</v>
      </c>
      <c r="H215" s="15" t="s">
        <v>1073</v>
      </c>
      <c r="I215" s="15"/>
      <c r="J215" s="25" t="s">
        <v>2649</v>
      </c>
      <c r="K215" s="25">
        <f t="shared" si="19"/>
        <v>16</v>
      </c>
      <c r="L215" s="25" t="s">
        <v>15</v>
      </c>
      <c r="M215" s="25" t="s">
        <v>15</v>
      </c>
      <c r="N215" s="25" t="s">
        <v>15</v>
      </c>
      <c r="O215" s="4" t="str">
        <f>IFERROR(INDEX(DATOS_GENERALES!$F$11:$F$13,MATCH($P215,DATOS_GENERALES!$G$11:$G$13,0),1),"###")</f>
        <v>N</v>
      </c>
      <c r="P215" s="25" t="s">
        <v>40</v>
      </c>
      <c r="Q215" s="4">
        <f>IFERROR(INDEX(DATOS_GENERALES!$I$3:$I$7,MATCH($R215,DATOS_GENERALES!$J$3:$J$7,0),1),"###")</f>
        <v>1</v>
      </c>
      <c r="R215" s="25" t="s">
        <v>36</v>
      </c>
      <c r="S215" s="25" t="s">
        <v>15</v>
      </c>
      <c r="T215" s="25" t="s">
        <v>15</v>
      </c>
      <c r="U215" s="25" t="s">
        <v>15</v>
      </c>
      <c r="V215" s="24"/>
      <c r="W215" s="24" t="str">
        <f t="shared" si="20"/>
        <v>LOS CIRUELOS 102                       _</v>
      </c>
      <c r="X215" s="24" t="str">
        <f t="shared" si="21"/>
        <v>('0101214', '1', '1', 'MONTESINOS DE KHOTE VALDIVIA MATHILDE', 'MONTESINOS DE KHOTE VALDIVIA MATHILDE', 'LOS CIRUELOS 102                       _', '-', '-', '-', 'N', 'LOS CIRUELOS 102                       _', '1', '-', '-', '-', 'A'),</v>
      </c>
      <c r="Y215" s="24" t="str">
        <f t="shared" si="22"/>
        <v>('0101214', '1', '29322077', 'A'),</v>
      </c>
      <c r="Z215" s="24" t="str">
        <f t="shared" si="23"/>
        <v>('0101214', '2', '', 'A'),</v>
      </c>
    </row>
    <row r="216" spans="1:26" x14ac:dyDescent="0.25">
      <c r="A216" s="15" t="s">
        <v>830</v>
      </c>
      <c r="B216" s="28">
        <f t="shared" si="18"/>
        <v>1</v>
      </c>
      <c r="C216" s="27">
        <f xml:space="preserve"> IFERROR(INDEX(DATOS_GENERALES!$L$16:$L$20,MATCH($D216,DATOS_GENERALES!$M$16:$M$20,0),1),"###")</f>
        <v>1</v>
      </c>
      <c r="D216" s="25" t="s">
        <v>1641</v>
      </c>
      <c r="E216" s="27">
        <f xml:space="preserve"> IFERROR(INDEX(DATOS_GENERALES!$A$16:$A$25,MATCH($F216,DATOS_GENERALES!$B$16:$B$25,0),1),"###")</f>
        <v>1</v>
      </c>
      <c r="F216" s="25" t="s">
        <v>18</v>
      </c>
      <c r="G216" s="25" t="s">
        <v>1859</v>
      </c>
      <c r="H216" s="15" t="s">
        <v>1074</v>
      </c>
      <c r="I216" s="15"/>
      <c r="J216" s="25" t="s">
        <v>2650</v>
      </c>
      <c r="K216" s="25">
        <f t="shared" si="19"/>
        <v>13</v>
      </c>
      <c r="L216" s="25" t="s">
        <v>15</v>
      </c>
      <c r="M216" s="25" t="s">
        <v>15</v>
      </c>
      <c r="N216" s="25" t="s">
        <v>15</v>
      </c>
      <c r="O216" s="4" t="str">
        <f>IFERROR(INDEX(DATOS_GENERALES!$F$11:$F$13,MATCH($P216,DATOS_GENERALES!$G$11:$G$13,0),1),"###")</f>
        <v>N</v>
      </c>
      <c r="P216" s="25" t="s">
        <v>40</v>
      </c>
      <c r="Q216" s="4">
        <f>IFERROR(INDEX(DATOS_GENERALES!$I$3:$I$7,MATCH($R216,DATOS_GENERALES!$J$3:$J$7,0),1),"###")</f>
        <v>1</v>
      </c>
      <c r="R216" s="25" t="s">
        <v>36</v>
      </c>
      <c r="S216" s="25" t="s">
        <v>15</v>
      </c>
      <c r="T216" s="25" t="s">
        <v>15</v>
      </c>
      <c r="U216" s="25" t="s">
        <v>15</v>
      </c>
      <c r="V216" s="24"/>
      <c r="W216" s="24" t="str">
        <f t="shared" si="20"/>
        <v>AV. CAYMA 206                          _</v>
      </c>
      <c r="X216" s="24" t="str">
        <f t="shared" si="21"/>
        <v>('0101215', '1', '1', 'MENDOZA PIZARRO ANTONIO', 'MENDOZA PIZARRO ANTONIO', 'AV. CAYMA 206                          _', '-', '-', '-', 'N', 'AV. CAYMA 206                          _', '1', '-', '-', '-', 'A'),</v>
      </c>
      <c r="Y216" s="24" t="str">
        <f t="shared" si="22"/>
        <v>('0101215', '1', '29322624', 'A'),</v>
      </c>
      <c r="Z216" s="24" t="str">
        <f t="shared" si="23"/>
        <v>('0101215', '2', '', 'A'),</v>
      </c>
    </row>
    <row r="217" spans="1:26" x14ac:dyDescent="0.25">
      <c r="A217" s="15" t="s">
        <v>96</v>
      </c>
      <c r="B217" s="28">
        <f t="shared" si="18"/>
        <v>1</v>
      </c>
      <c r="C217" s="27">
        <f xml:space="preserve"> IFERROR(INDEX(DATOS_GENERALES!$L$16:$L$20,MATCH($D217,DATOS_GENERALES!$M$16:$M$20,0),1),"###")</f>
        <v>1</v>
      </c>
      <c r="D217" s="25" t="s">
        <v>1641</v>
      </c>
      <c r="E217" s="27">
        <f xml:space="preserve"> IFERROR(INDEX(DATOS_GENERALES!$A$16:$A$25,MATCH($F217,DATOS_GENERALES!$B$16:$B$25,0),1),"###")</f>
        <v>1</v>
      </c>
      <c r="F217" s="25" t="s">
        <v>18</v>
      </c>
      <c r="G217" s="25" t="s">
        <v>1860</v>
      </c>
      <c r="H217" s="15" t="s">
        <v>1075</v>
      </c>
      <c r="I217" s="15"/>
      <c r="J217" s="25" t="s">
        <v>2651</v>
      </c>
      <c r="K217" s="25">
        <f t="shared" si="19"/>
        <v>40</v>
      </c>
      <c r="L217" s="25" t="s">
        <v>15</v>
      </c>
      <c r="M217" s="25" t="s">
        <v>15</v>
      </c>
      <c r="N217" s="25" t="s">
        <v>15</v>
      </c>
      <c r="O217" s="4" t="str">
        <f>IFERROR(INDEX(DATOS_GENERALES!$F$11:$F$13,MATCH($P217,DATOS_GENERALES!$G$11:$G$13,0),1),"###")</f>
        <v>N</v>
      </c>
      <c r="P217" s="25" t="s">
        <v>40</v>
      </c>
      <c r="Q217" s="4">
        <f>IFERROR(INDEX(DATOS_GENERALES!$I$3:$I$7,MATCH($R217,DATOS_GENERALES!$J$3:$J$7,0),1),"###")</f>
        <v>1</v>
      </c>
      <c r="R217" s="25" t="s">
        <v>36</v>
      </c>
      <c r="S217" s="25" t="s">
        <v>15</v>
      </c>
      <c r="T217" s="25" t="s">
        <v>15</v>
      </c>
      <c r="U217" s="25" t="s">
        <v>15</v>
      </c>
      <c r="V217" s="24"/>
      <c r="W217" s="24" t="str">
        <f t="shared" si="20"/>
        <v>TORIBUIO PACHECO N° 109 DPTO 101 VALLECI</v>
      </c>
      <c r="X217" s="24" t="str">
        <f t="shared" si="21"/>
        <v>('0101216', '1', '1', 'CORZO PORTOCARRERO ALFREDO', 'CORZO PORTOCARRERO ALFREDO', 'TORIBUIO PACHECO N° 109 DPTO 101 VALLECI', '-', '-', '-', 'N', 'TORIBUIO PACHECO N° 109 DPTO 101 VALLECI', '1', '-', '-', '-', 'A'),</v>
      </c>
      <c r="Y217" s="24" t="str">
        <f t="shared" si="22"/>
        <v>('0101216', '1', '29323246', 'A'),</v>
      </c>
      <c r="Z217" s="24" t="str">
        <f t="shared" si="23"/>
        <v>('0101216', '2', '', 'A'),</v>
      </c>
    </row>
    <row r="218" spans="1:26" x14ac:dyDescent="0.25">
      <c r="A218" s="15" t="s">
        <v>97</v>
      </c>
      <c r="B218" s="28">
        <f t="shared" si="18"/>
        <v>1</v>
      </c>
      <c r="C218" s="27">
        <f xml:space="preserve"> IFERROR(INDEX(DATOS_GENERALES!$L$16:$L$20,MATCH($D218,DATOS_GENERALES!$M$16:$M$20,0),1),"###")</f>
        <v>1</v>
      </c>
      <c r="D218" s="25" t="s">
        <v>1641</v>
      </c>
      <c r="E218" s="27">
        <f xml:space="preserve"> IFERROR(INDEX(DATOS_GENERALES!$A$16:$A$25,MATCH($F218,DATOS_GENERALES!$B$16:$B$25,0),1),"###")</f>
        <v>1</v>
      </c>
      <c r="F218" s="25" t="s">
        <v>18</v>
      </c>
      <c r="G218" s="25" t="s">
        <v>1861</v>
      </c>
      <c r="H218" s="15" t="s">
        <v>1076</v>
      </c>
      <c r="I218" s="15"/>
      <c r="J218" s="25" t="s">
        <v>2652</v>
      </c>
      <c r="K218" s="25">
        <f t="shared" si="19"/>
        <v>40</v>
      </c>
      <c r="L218" s="25" t="s">
        <v>15</v>
      </c>
      <c r="M218" s="25" t="s">
        <v>15</v>
      </c>
      <c r="N218" s="25" t="s">
        <v>15</v>
      </c>
      <c r="O218" s="4" t="str">
        <f>IFERROR(INDEX(DATOS_GENERALES!$F$11:$F$13,MATCH($P218,DATOS_GENERALES!$G$11:$G$13,0),1),"###")</f>
        <v>N</v>
      </c>
      <c r="P218" s="25" t="s">
        <v>40</v>
      </c>
      <c r="Q218" s="4">
        <f>IFERROR(INDEX(DATOS_GENERALES!$I$3:$I$7,MATCH($R218,DATOS_GENERALES!$J$3:$J$7,0),1),"###")</f>
        <v>1</v>
      </c>
      <c r="R218" s="25" t="s">
        <v>36</v>
      </c>
      <c r="S218" s="25" t="s">
        <v>15</v>
      </c>
      <c r="T218" s="25" t="s">
        <v>15</v>
      </c>
      <c r="U218" s="25" t="s">
        <v>15</v>
      </c>
      <c r="V218" s="24"/>
      <c r="W218" s="24" t="str">
        <f t="shared" si="20"/>
        <v>Centro Comercial Cayma Of.8- Cayma-Arequ</v>
      </c>
      <c r="X218" s="24" t="str">
        <f t="shared" si="21"/>
        <v>('0101217', '1', '1', 'GOMEZ LADRON DE GUEVARA MIGUEL', 'GOMEZ LADRON DE GUEVARA MIGUEL', 'Centro Comercial Cayma Of.8- Cayma-Arequ', '-', '-', '-', 'N', 'Centro Comercial Cayma Of.8- Cayma-Arequ', '1', '-', '-', '-', 'A'),</v>
      </c>
      <c r="Y218" s="24" t="str">
        <f t="shared" si="22"/>
        <v>('0101217', '1', '29327208', 'A'),</v>
      </c>
      <c r="Z218" s="24" t="str">
        <f t="shared" si="23"/>
        <v>('0101217', '2', '', 'A'),</v>
      </c>
    </row>
    <row r="219" spans="1:26" x14ac:dyDescent="0.25">
      <c r="A219" s="15" t="s">
        <v>503</v>
      </c>
      <c r="B219" s="28">
        <f t="shared" si="18"/>
        <v>1</v>
      </c>
      <c r="C219" s="27">
        <f xml:space="preserve"> IFERROR(INDEX(DATOS_GENERALES!$L$16:$L$20,MATCH($D219,DATOS_GENERALES!$M$16:$M$20,0),1),"###")</f>
        <v>1</v>
      </c>
      <c r="D219" s="25" t="s">
        <v>1641</v>
      </c>
      <c r="E219" s="27">
        <f xml:space="preserve"> IFERROR(INDEX(DATOS_GENERALES!$A$16:$A$25,MATCH($F219,DATOS_GENERALES!$B$16:$B$25,0),1),"###")</f>
        <v>1</v>
      </c>
      <c r="F219" s="25" t="s">
        <v>18</v>
      </c>
      <c r="G219" s="25" t="s">
        <v>1862</v>
      </c>
      <c r="H219" s="15" t="s">
        <v>1077</v>
      </c>
      <c r="I219" s="15"/>
      <c r="J219" s="25" t="s">
        <v>2653</v>
      </c>
      <c r="K219" s="25">
        <f t="shared" si="19"/>
        <v>26</v>
      </c>
      <c r="L219" s="25" t="s">
        <v>15</v>
      </c>
      <c r="M219" s="25" t="s">
        <v>15</v>
      </c>
      <c r="N219" s="25" t="s">
        <v>15</v>
      </c>
      <c r="O219" s="4" t="str">
        <f>IFERROR(INDEX(DATOS_GENERALES!$F$11:$F$13,MATCH($P219,DATOS_GENERALES!$G$11:$G$13,0),1),"###")</f>
        <v>N</v>
      </c>
      <c r="P219" s="25" t="s">
        <v>40</v>
      </c>
      <c r="Q219" s="4">
        <f>IFERROR(INDEX(DATOS_GENERALES!$I$3:$I$7,MATCH($R219,DATOS_GENERALES!$J$3:$J$7,0),1),"###")</f>
        <v>1</v>
      </c>
      <c r="R219" s="25" t="s">
        <v>36</v>
      </c>
      <c r="S219" s="25" t="s">
        <v>15</v>
      </c>
      <c r="T219" s="25" t="s">
        <v>15</v>
      </c>
      <c r="U219" s="25" t="s">
        <v>15</v>
      </c>
      <c r="V219" s="24"/>
      <c r="W219" s="24" t="str">
        <f t="shared" si="20"/>
        <v>CALLE URBAMBA 207 ZAMACOLA             _</v>
      </c>
      <c r="X219" s="24" t="str">
        <f t="shared" si="21"/>
        <v>('0101218', '1', '1', 'ALVAREZ RIVERA MARIA LUZ', 'ALVAREZ RIVERA MARIA LUZ', 'CALLE URBAMBA 207 ZAMACOLA             _', '-', '-', '-', 'N', 'CALLE URBAMBA 207 ZAMACOLA             _', '1', '-', '-', '-', 'A'),</v>
      </c>
      <c r="Y219" s="24" t="str">
        <f t="shared" si="22"/>
        <v>('0101218', '1', '29331521', 'A'),</v>
      </c>
      <c r="Z219" s="24" t="str">
        <f t="shared" si="23"/>
        <v>('0101218', '2', '', 'A'),</v>
      </c>
    </row>
    <row r="220" spans="1:26" x14ac:dyDescent="0.25">
      <c r="A220" s="15" t="s">
        <v>662</v>
      </c>
      <c r="B220" s="28">
        <f t="shared" si="18"/>
        <v>1</v>
      </c>
      <c r="C220" s="27">
        <f xml:space="preserve"> IFERROR(INDEX(DATOS_GENERALES!$L$16:$L$20,MATCH($D220,DATOS_GENERALES!$M$16:$M$20,0),1),"###")</f>
        <v>1</v>
      </c>
      <c r="D220" s="25" t="s">
        <v>1641</v>
      </c>
      <c r="E220" s="27">
        <f xml:space="preserve"> IFERROR(INDEX(DATOS_GENERALES!$A$16:$A$25,MATCH($F220,DATOS_GENERALES!$B$16:$B$25,0),1),"###")</f>
        <v>1</v>
      </c>
      <c r="F220" s="25" t="s">
        <v>18</v>
      </c>
      <c r="G220" s="25" t="s">
        <v>1863</v>
      </c>
      <c r="H220" s="15" t="s">
        <v>1078</v>
      </c>
      <c r="I220" s="15"/>
      <c r="J220" s="25" t="s">
        <v>2654</v>
      </c>
      <c r="K220" s="25">
        <f t="shared" si="19"/>
        <v>21</v>
      </c>
      <c r="L220" s="25" t="s">
        <v>15</v>
      </c>
      <c r="M220" s="25" t="s">
        <v>15</v>
      </c>
      <c r="N220" s="25" t="s">
        <v>15</v>
      </c>
      <c r="O220" s="4" t="str">
        <f>IFERROR(INDEX(DATOS_GENERALES!$F$11:$F$13,MATCH($P220,DATOS_GENERALES!$G$11:$G$13,0),1),"###")</f>
        <v>N</v>
      </c>
      <c r="P220" s="25" t="s">
        <v>40</v>
      </c>
      <c r="Q220" s="4">
        <f>IFERROR(INDEX(DATOS_GENERALES!$I$3:$I$7,MATCH($R220,DATOS_GENERALES!$J$3:$J$7,0),1),"###")</f>
        <v>1</v>
      </c>
      <c r="R220" s="25" t="s">
        <v>36</v>
      </c>
      <c r="S220" s="25" t="s">
        <v>15</v>
      </c>
      <c r="T220" s="25" t="s">
        <v>15</v>
      </c>
      <c r="U220" s="25" t="s">
        <v>15</v>
      </c>
      <c r="V220" s="24"/>
      <c r="W220" s="24" t="str">
        <f t="shared" si="20"/>
        <v>AV CAYMA 505 DEPT 702                  _</v>
      </c>
      <c r="X220" s="24" t="str">
        <f t="shared" si="21"/>
        <v>('0101219', '1', '1', 'RIVERA GALLEGOS VICTOR', 'RIVERA GALLEGOS VICTOR', 'AV CAYMA 505 DEPT 702                  _', '-', '-', '-', 'N', 'AV CAYMA 505 DEPT 702                  _', '1', '-', '-', '-', 'A'),</v>
      </c>
      <c r="Y220" s="24" t="str">
        <f t="shared" si="22"/>
        <v>('0101219', '1', '29331883', 'A'),</v>
      </c>
      <c r="Z220" s="24" t="str">
        <f t="shared" si="23"/>
        <v>('0101219', '2', '', 'A'),</v>
      </c>
    </row>
    <row r="221" spans="1:26" x14ac:dyDescent="0.25">
      <c r="A221" s="15" t="s">
        <v>629</v>
      </c>
      <c r="B221" s="28">
        <f t="shared" si="18"/>
        <v>1</v>
      </c>
      <c r="C221" s="27">
        <f xml:space="preserve"> IFERROR(INDEX(DATOS_GENERALES!$L$16:$L$20,MATCH($D221,DATOS_GENERALES!$M$16:$M$20,0),1),"###")</f>
        <v>1</v>
      </c>
      <c r="D221" s="25" t="s">
        <v>1641</v>
      </c>
      <c r="E221" s="27">
        <f xml:space="preserve"> IFERROR(INDEX(DATOS_GENERALES!$A$16:$A$25,MATCH($F221,DATOS_GENERALES!$B$16:$B$25,0),1),"###")</f>
        <v>1</v>
      </c>
      <c r="F221" s="25" t="s">
        <v>18</v>
      </c>
      <c r="G221" s="25" t="s">
        <v>1864</v>
      </c>
      <c r="H221" s="15" t="s">
        <v>1079</v>
      </c>
      <c r="I221" s="15"/>
      <c r="J221" s="25" t="s">
        <v>2655</v>
      </c>
      <c r="K221" s="25">
        <f t="shared" si="19"/>
        <v>22</v>
      </c>
      <c r="L221" s="25" t="s">
        <v>15</v>
      </c>
      <c r="M221" s="25" t="s">
        <v>15</v>
      </c>
      <c r="N221" s="25" t="s">
        <v>15</v>
      </c>
      <c r="O221" s="4" t="str">
        <f>IFERROR(INDEX(DATOS_GENERALES!$F$11:$F$13,MATCH($P221,DATOS_GENERALES!$G$11:$G$13,0),1),"###")</f>
        <v>N</v>
      </c>
      <c r="P221" s="25" t="s">
        <v>40</v>
      </c>
      <c r="Q221" s="4">
        <f>IFERROR(INDEX(DATOS_GENERALES!$I$3:$I$7,MATCH($R221,DATOS_GENERALES!$J$3:$J$7,0),1),"###")</f>
        <v>1</v>
      </c>
      <c r="R221" s="25" t="s">
        <v>36</v>
      </c>
      <c r="S221" s="25" t="s">
        <v>15</v>
      </c>
      <c r="T221" s="25" t="s">
        <v>15</v>
      </c>
      <c r="U221" s="25" t="s">
        <v>15</v>
      </c>
      <c r="V221" s="24"/>
      <c r="W221" s="24" t="str">
        <f t="shared" si="20"/>
        <v>CALLE JORGE CHAVEZ 302                 _</v>
      </c>
      <c r="X221" s="24" t="str">
        <f t="shared" si="21"/>
        <v>('0101220', '1', '1', 'LOPEZ DE PAREDES MARY ELENA', 'LOPEZ DE PAREDES MARY ELENA', 'CALLE JORGE CHAVEZ 302                 _', '-', '-', '-', 'N', 'CALLE JORGE CHAVEZ 302                 _', '1', '-', '-', '-', 'A'),</v>
      </c>
      <c r="Y221" s="24" t="str">
        <f t="shared" si="22"/>
        <v>('0101220', '1', '29337147', 'A'),</v>
      </c>
      <c r="Z221" s="24" t="str">
        <f t="shared" si="23"/>
        <v>('0101220', '2', '', 'A'),</v>
      </c>
    </row>
    <row r="222" spans="1:26" x14ac:dyDescent="0.25">
      <c r="A222" s="15" t="s">
        <v>759</v>
      </c>
      <c r="B222" s="28">
        <f t="shared" si="18"/>
        <v>1</v>
      </c>
      <c r="C222" s="27">
        <f xml:space="preserve"> IFERROR(INDEX(DATOS_GENERALES!$L$16:$L$20,MATCH($D222,DATOS_GENERALES!$M$16:$M$20,0),1),"###")</f>
        <v>1</v>
      </c>
      <c r="D222" s="25" t="s">
        <v>1641</v>
      </c>
      <c r="E222" s="27">
        <f xml:space="preserve"> IFERROR(INDEX(DATOS_GENERALES!$A$16:$A$25,MATCH($F222,DATOS_GENERALES!$B$16:$B$25,0),1),"###")</f>
        <v>1</v>
      </c>
      <c r="F222" s="25" t="s">
        <v>18</v>
      </c>
      <c r="G222" s="25" t="s">
        <v>1865</v>
      </c>
      <c r="H222" s="15" t="s">
        <v>1080</v>
      </c>
      <c r="I222" s="15"/>
      <c r="J222" s="25" t="s">
        <v>2656</v>
      </c>
      <c r="K222" s="25">
        <f t="shared" si="19"/>
        <v>17</v>
      </c>
      <c r="L222" s="25" t="s">
        <v>15</v>
      </c>
      <c r="M222" s="25" t="s">
        <v>15</v>
      </c>
      <c r="N222" s="25" t="s">
        <v>15</v>
      </c>
      <c r="O222" s="4" t="str">
        <f>IFERROR(INDEX(DATOS_GENERALES!$F$11:$F$13,MATCH($P222,DATOS_GENERALES!$G$11:$G$13,0),1),"###")</f>
        <v>N</v>
      </c>
      <c r="P222" s="25" t="s">
        <v>40</v>
      </c>
      <c r="Q222" s="4">
        <f>IFERROR(INDEX(DATOS_GENERALES!$I$3:$I$7,MATCH($R222,DATOS_GENERALES!$J$3:$J$7,0),1),"###")</f>
        <v>1</v>
      </c>
      <c r="R222" s="25" t="s">
        <v>36</v>
      </c>
      <c r="S222" s="25" t="s">
        <v>15</v>
      </c>
      <c r="T222" s="25" t="s">
        <v>15</v>
      </c>
      <c r="U222" s="25" t="s">
        <v>15</v>
      </c>
      <c r="V222" s="24"/>
      <c r="W222" s="24" t="str">
        <f t="shared" si="20"/>
        <v>URB. LA FONDA B-2                      _</v>
      </c>
      <c r="X222" s="24" t="str">
        <f t="shared" si="21"/>
        <v>('0101221', '1', '1', 'GAONA RIVERA EDWIN VICTOR', 'GAONA RIVERA EDWIN VICTOR', 'URB. LA FONDA B-2                      _', '-', '-', '-', 'N', 'URB. LA FONDA B-2                      _', '1', '-', '-', '-', 'A'),</v>
      </c>
      <c r="Y222" s="24" t="str">
        <f t="shared" si="22"/>
        <v>('0101221', '1', '29337818', 'A'),</v>
      </c>
      <c r="Z222" s="24" t="str">
        <f t="shared" si="23"/>
        <v>('0101221', '2', '', 'A'),</v>
      </c>
    </row>
    <row r="223" spans="1:26" x14ac:dyDescent="0.25">
      <c r="A223" s="15" t="s">
        <v>663</v>
      </c>
      <c r="B223" s="28">
        <f t="shared" si="18"/>
        <v>1</v>
      </c>
      <c r="C223" s="27">
        <f xml:space="preserve"> IFERROR(INDEX(DATOS_GENERALES!$L$16:$L$20,MATCH($D223,DATOS_GENERALES!$M$16:$M$20,0),1),"###")</f>
        <v>1</v>
      </c>
      <c r="D223" s="25" t="s">
        <v>1641</v>
      </c>
      <c r="E223" s="27">
        <f xml:space="preserve"> IFERROR(INDEX(DATOS_GENERALES!$A$16:$A$25,MATCH($F223,DATOS_GENERALES!$B$16:$B$25,0),1),"###")</f>
        <v>1</v>
      </c>
      <c r="F223" s="25" t="s">
        <v>18</v>
      </c>
      <c r="G223" s="25" t="s">
        <v>1866</v>
      </c>
      <c r="H223" s="15" t="s">
        <v>1081</v>
      </c>
      <c r="I223" s="15"/>
      <c r="J223" s="25" t="s">
        <v>2657</v>
      </c>
      <c r="K223" s="25">
        <f t="shared" si="19"/>
        <v>21</v>
      </c>
      <c r="L223" s="25" t="s">
        <v>15</v>
      </c>
      <c r="M223" s="25" t="s">
        <v>15</v>
      </c>
      <c r="N223" s="25" t="s">
        <v>15</v>
      </c>
      <c r="O223" s="4" t="str">
        <f>IFERROR(INDEX(DATOS_GENERALES!$F$11:$F$13,MATCH($P223,DATOS_GENERALES!$G$11:$G$13,0),1),"###")</f>
        <v>N</v>
      </c>
      <c r="P223" s="25" t="s">
        <v>40</v>
      </c>
      <c r="Q223" s="4">
        <f>IFERROR(INDEX(DATOS_GENERALES!$I$3:$I$7,MATCH($R223,DATOS_GENERALES!$J$3:$J$7,0),1),"###")</f>
        <v>1</v>
      </c>
      <c r="R223" s="25" t="s">
        <v>36</v>
      </c>
      <c r="S223" s="25" t="s">
        <v>15</v>
      </c>
      <c r="T223" s="25" t="s">
        <v>15</v>
      </c>
      <c r="U223" s="25" t="s">
        <v>15</v>
      </c>
      <c r="V223" s="24"/>
      <c r="W223" s="24" t="str">
        <f t="shared" si="20"/>
        <v>URB. PIEDRA SANTA I-7                  _</v>
      </c>
      <c r="X223" s="24" t="str">
        <f t="shared" si="21"/>
        <v>('0101222', '1', '1', 'ZEBALLOS ZAPANA JUSTO BALDOMERO', 'ZEBALLOS ZAPANA JUSTO BALDOMERO', 'URB. PIEDRA SANTA I-7                  _', '-', '-', '-', 'N', 'URB. PIEDRA SANTA I-7                  _', '1', '-', '-', '-', 'A'),</v>
      </c>
      <c r="Y223" s="24" t="str">
        <f t="shared" si="22"/>
        <v>('0101222', '1', '29340166', 'A'),</v>
      </c>
      <c r="Z223" s="24" t="str">
        <f t="shared" si="23"/>
        <v>('0101222', '2', '', 'A'),</v>
      </c>
    </row>
    <row r="224" spans="1:26" x14ac:dyDescent="0.25">
      <c r="A224" s="15" t="s">
        <v>166</v>
      </c>
      <c r="B224" s="28">
        <f t="shared" si="18"/>
        <v>1</v>
      </c>
      <c r="C224" s="27">
        <f xml:space="preserve"> IFERROR(INDEX(DATOS_GENERALES!$L$16:$L$20,MATCH($D224,DATOS_GENERALES!$M$16:$M$20,0),1),"###")</f>
        <v>1</v>
      </c>
      <c r="D224" s="25" t="s">
        <v>1641</v>
      </c>
      <c r="E224" s="27">
        <f xml:space="preserve"> IFERROR(INDEX(DATOS_GENERALES!$A$16:$A$25,MATCH($F224,DATOS_GENERALES!$B$16:$B$25,0),1),"###")</f>
        <v>1</v>
      </c>
      <c r="F224" s="25" t="s">
        <v>18</v>
      </c>
      <c r="G224" s="25" t="s">
        <v>1867</v>
      </c>
      <c r="H224" s="15" t="s">
        <v>1082</v>
      </c>
      <c r="I224" s="15"/>
      <c r="J224" s="25" t="s">
        <v>2658</v>
      </c>
      <c r="K224" s="25">
        <f t="shared" si="19"/>
        <v>39</v>
      </c>
      <c r="L224" s="25" t="s">
        <v>15</v>
      </c>
      <c r="M224" s="25" t="s">
        <v>15</v>
      </c>
      <c r="N224" s="25" t="s">
        <v>15</v>
      </c>
      <c r="O224" s="4" t="str">
        <f>IFERROR(INDEX(DATOS_GENERALES!$F$11:$F$13,MATCH($P224,DATOS_GENERALES!$G$11:$G$13,0),1),"###")</f>
        <v>N</v>
      </c>
      <c r="P224" s="25" t="s">
        <v>40</v>
      </c>
      <c r="Q224" s="4">
        <f>IFERROR(INDEX(DATOS_GENERALES!$I$3:$I$7,MATCH($R224,DATOS_GENERALES!$J$3:$J$7,0),1),"###")</f>
        <v>1</v>
      </c>
      <c r="R224" s="25" t="s">
        <v>36</v>
      </c>
      <c r="S224" s="25" t="s">
        <v>15</v>
      </c>
      <c r="T224" s="25" t="s">
        <v>15</v>
      </c>
      <c r="U224" s="25" t="s">
        <v>15</v>
      </c>
      <c r="V224" s="24"/>
      <c r="W224" s="24" t="str">
        <f t="shared" si="20"/>
        <v>AV. VICTOR ANDRES BELAUNDE 201 3ER PISO_</v>
      </c>
      <c r="X224" s="24" t="str">
        <f t="shared" si="21"/>
        <v>('0101223', '1', '1', 'VELASQUEZ CALDERON ZOILA ESPERANZA', 'VELASQUEZ CALDERON ZOILA ESPERANZA', 'AV. VICTOR ANDRES BELAUNDE 201 3ER PISO_', '-', '-', '-', 'N', 'AV. VICTOR ANDRES BELAUNDE 201 3ER PISO_', '1', '-', '-', '-', 'A'),</v>
      </c>
      <c r="Y224" s="24" t="str">
        <f t="shared" si="22"/>
        <v>('0101223', '1', '29340792', 'A'),</v>
      </c>
      <c r="Z224" s="24" t="str">
        <f t="shared" si="23"/>
        <v>('0101223', '2', '', 'A'),</v>
      </c>
    </row>
    <row r="225" spans="1:26" x14ac:dyDescent="0.25">
      <c r="A225" s="15" t="s">
        <v>531</v>
      </c>
      <c r="B225" s="28">
        <f t="shared" si="18"/>
        <v>1</v>
      </c>
      <c r="C225" s="27">
        <f xml:space="preserve"> IFERROR(INDEX(DATOS_GENERALES!$L$16:$L$20,MATCH($D225,DATOS_GENERALES!$M$16:$M$20,0),1),"###")</f>
        <v>1</v>
      </c>
      <c r="D225" s="25" t="s">
        <v>1641</v>
      </c>
      <c r="E225" s="27">
        <f xml:space="preserve"> IFERROR(INDEX(DATOS_GENERALES!$A$16:$A$25,MATCH($F225,DATOS_GENERALES!$B$16:$B$25,0),1),"###")</f>
        <v>1</v>
      </c>
      <c r="F225" s="25" t="s">
        <v>18</v>
      </c>
      <c r="G225" s="25" t="s">
        <v>1868</v>
      </c>
      <c r="H225" s="15" t="s">
        <v>1083</v>
      </c>
      <c r="I225" s="15"/>
      <c r="J225" s="25" t="s">
        <v>2659</v>
      </c>
      <c r="K225" s="25">
        <f t="shared" si="19"/>
        <v>25</v>
      </c>
      <c r="L225" s="25" t="s">
        <v>15</v>
      </c>
      <c r="M225" s="25" t="s">
        <v>15</v>
      </c>
      <c r="N225" s="25" t="s">
        <v>15</v>
      </c>
      <c r="O225" s="4" t="str">
        <f>IFERROR(INDEX(DATOS_GENERALES!$F$11:$F$13,MATCH($P225,DATOS_GENERALES!$G$11:$G$13,0),1),"###")</f>
        <v>N</v>
      </c>
      <c r="P225" s="25" t="s">
        <v>40</v>
      </c>
      <c r="Q225" s="4">
        <f>IFERROR(INDEX(DATOS_GENERALES!$I$3:$I$7,MATCH($R225,DATOS_GENERALES!$J$3:$J$7,0),1),"###")</f>
        <v>1</v>
      </c>
      <c r="R225" s="25" t="s">
        <v>36</v>
      </c>
      <c r="S225" s="25" t="s">
        <v>15</v>
      </c>
      <c r="T225" s="25" t="s">
        <v>15</v>
      </c>
      <c r="U225" s="25" t="s">
        <v>15</v>
      </c>
      <c r="V225" s="24"/>
      <c r="W225" s="24" t="str">
        <f t="shared" si="20"/>
        <v>AV. AVIACION 112 ZAMACOLA              _</v>
      </c>
      <c r="X225" s="24" t="str">
        <f t="shared" si="21"/>
        <v>('0101224', '1', '1', 'HUERTA RAMOS MARIA JESUS', 'HUERTA RAMOS MARIA JESUS', 'AV. AVIACION 112 ZAMACOLA              _', '-', '-', '-', 'N', 'AV. AVIACION 112 ZAMACOLA              _', '1', '-', '-', '-', 'A'),</v>
      </c>
      <c r="Y225" s="24" t="str">
        <f t="shared" si="22"/>
        <v>('0101224', '1', '29341139', 'A'),</v>
      </c>
      <c r="Z225" s="24" t="str">
        <f t="shared" si="23"/>
        <v>('0101224', '2', '', 'A'),</v>
      </c>
    </row>
    <row r="226" spans="1:26" x14ac:dyDescent="0.25">
      <c r="A226" s="15" t="s">
        <v>630</v>
      </c>
      <c r="B226" s="28">
        <f t="shared" si="18"/>
        <v>1</v>
      </c>
      <c r="C226" s="27">
        <f xml:space="preserve"> IFERROR(INDEX(DATOS_GENERALES!$L$16:$L$20,MATCH($D226,DATOS_GENERALES!$M$16:$M$20,0),1),"###")</f>
        <v>1</v>
      </c>
      <c r="D226" s="25" t="s">
        <v>1641</v>
      </c>
      <c r="E226" s="27">
        <f xml:space="preserve"> IFERROR(INDEX(DATOS_GENERALES!$A$16:$A$25,MATCH($F226,DATOS_GENERALES!$B$16:$B$25,0),1),"###")</f>
        <v>1</v>
      </c>
      <c r="F226" s="25" t="s">
        <v>18</v>
      </c>
      <c r="G226" s="25" t="s">
        <v>1869</v>
      </c>
      <c r="H226" s="15" t="s">
        <v>1084</v>
      </c>
      <c r="I226" s="15"/>
      <c r="J226" s="25" t="s">
        <v>2660</v>
      </c>
      <c r="K226" s="25">
        <f t="shared" si="19"/>
        <v>22</v>
      </c>
      <c r="L226" s="25" t="s">
        <v>15</v>
      </c>
      <c r="M226" s="25" t="s">
        <v>15</v>
      </c>
      <c r="N226" s="25" t="s">
        <v>15</v>
      </c>
      <c r="O226" s="4" t="str">
        <f>IFERROR(INDEX(DATOS_GENERALES!$F$11:$F$13,MATCH($P226,DATOS_GENERALES!$G$11:$G$13,0),1),"###")</f>
        <v>N</v>
      </c>
      <c r="P226" s="25" t="s">
        <v>40</v>
      </c>
      <c r="Q226" s="4">
        <f>IFERROR(INDEX(DATOS_GENERALES!$I$3:$I$7,MATCH($R226,DATOS_GENERALES!$J$3:$J$7,0),1),"###")</f>
        <v>1</v>
      </c>
      <c r="R226" s="25" t="s">
        <v>36</v>
      </c>
      <c r="S226" s="25" t="s">
        <v>15</v>
      </c>
      <c r="T226" s="25" t="s">
        <v>15</v>
      </c>
      <c r="U226" s="25" t="s">
        <v>15</v>
      </c>
      <c r="V226" s="24"/>
      <c r="W226" s="24" t="str">
        <f t="shared" si="20"/>
        <v>URB.CERRO COLORADO U-3                 _</v>
      </c>
      <c r="X226" s="24" t="str">
        <f t="shared" si="21"/>
        <v>('0101225', '1', '1', 'ANDIA MEDINA HERNAN SILPICIO', 'ANDIA MEDINA HERNAN SILPICIO', 'URB.CERRO COLORADO U-3                 _', '-', '-', '-', 'N', 'URB.CERRO COLORADO U-3                 _', '1', '-', '-', '-', 'A'),</v>
      </c>
      <c r="Y226" s="24" t="str">
        <f t="shared" si="22"/>
        <v>('0101225', '1', '29341520', 'A'),</v>
      </c>
      <c r="Z226" s="24" t="str">
        <f t="shared" si="23"/>
        <v>('0101225', '2', '', 'A'),</v>
      </c>
    </row>
    <row r="227" spans="1:26" x14ac:dyDescent="0.25">
      <c r="A227" s="15" t="s">
        <v>270</v>
      </c>
      <c r="B227" s="28">
        <f t="shared" si="18"/>
        <v>1</v>
      </c>
      <c r="C227" s="27">
        <f xml:space="preserve"> IFERROR(INDEX(DATOS_GENERALES!$L$16:$L$20,MATCH($D227,DATOS_GENERALES!$M$16:$M$20,0),1),"###")</f>
        <v>1</v>
      </c>
      <c r="D227" s="25" t="s">
        <v>1641</v>
      </c>
      <c r="E227" s="27">
        <f xml:space="preserve"> IFERROR(INDEX(DATOS_GENERALES!$A$16:$A$25,MATCH($F227,DATOS_GENERALES!$B$16:$B$25,0),1),"###")</f>
        <v>1</v>
      </c>
      <c r="F227" s="25" t="s">
        <v>18</v>
      </c>
      <c r="G227" s="25" t="s">
        <v>1870</v>
      </c>
      <c r="H227" s="15" t="s">
        <v>1085</v>
      </c>
      <c r="I227" s="15"/>
      <c r="J227" s="25" t="s">
        <v>2661</v>
      </c>
      <c r="K227" s="25">
        <f t="shared" si="19"/>
        <v>33</v>
      </c>
      <c r="L227" s="25" t="s">
        <v>15</v>
      </c>
      <c r="M227" s="25" t="s">
        <v>15</v>
      </c>
      <c r="N227" s="25" t="s">
        <v>15</v>
      </c>
      <c r="O227" s="4" t="str">
        <f>IFERROR(INDEX(DATOS_GENERALES!$F$11:$F$13,MATCH($P227,DATOS_GENERALES!$G$11:$G$13,0),1),"###")</f>
        <v>N</v>
      </c>
      <c r="P227" s="25" t="s">
        <v>40</v>
      </c>
      <c r="Q227" s="4">
        <f>IFERROR(INDEX(DATOS_GENERALES!$I$3:$I$7,MATCH($R227,DATOS_GENERALES!$J$3:$J$7,0),1),"###")</f>
        <v>1</v>
      </c>
      <c r="R227" s="25" t="s">
        <v>36</v>
      </c>
      <c r="S227" s="25" t="s">
        <v>15</v>
      </c>
      <c r="T227" s="25" t="s">
        <v>15</v>
      </c>
      <c r="U227" s="25" t="s">
        <v>15</v>
      </c>
      <c r="V227" s="24"/>
      <c r="W227" s="24" t="str">
        <f t="shared" si="20"/>
        <v>CALLA 1 URB. TINTAYA  G-3 CERCADO      _</v>
      </c>
      <c r="X227" s="24" t="str">
        <f t="shared" si="21"/>
        <v>('0101226', '1', '1', 'CAMARGO ZUÑIGA VDA. DE NEYRA ELMORA FRAN', 'CAMARGO ZUÑIGA VDA. DE NEYRA ELMORA FRAN', 'CALLA 1 URB. TINTAYA  G-3 CERCADO      _', '-', '-', '-', 'N', 'CALLA 1 URB. TINTAYA  G-3 CERCADO      _', '1', '-', '-', '-', 'A'),</v>
      </c>
      <c r="Y227" s="24" t="str">
        <f t="shared" si="22"/>
        <v>('0101226', '1', '29343905', 'A'),</v>
      </c>
      <c r="Z227" s="24" t="str">
        <f t="shared" si="23"/>
        <v>('0101226', '2', '', 'A'),</v>
      </c>
    </row>
    <row r="228" spans="1:26" x14ac:dyDescent="0.25">
      <c r="A228" s="15" t="s">
        <v>760</v>
      </c>
      <c r="B228" s="28">
        <f t="shared" si="18"/>
        <v>1</v>
      </c>
      <c r="C228" s="27">
        <f xml:space="preserve"> IFERROR(INDEX(DATOS_GENERALES!$L$16:$L$20,MATCH($D228,DATOS_GENERALES!$M$16:$M$20,0),1),"###")</f>
        <v>1</v>
      </c>
      <c r="D228" s="25" t="s">
        <v>1641</v>
      </c>
      <c r="E228" s="27">
        <f xml:space="preserve"> IFERROR(INDEX(DATOS_GENERALES!$A$16:$A$25,MATCH($F228,DATOS_GENERALES!$B$16:$B$25,0),1),"###")</f>
        <v>1</v>
      </c>
      <c r="F228" s="25" t="s">
        <v>18</v>
      </c>
      <c r="G228" s="25" t="s">
        <v>1871</v>
      </c>
      <c r="H228" s="15" t="s">
        <v>1086</v>
      </c>
      <c r="I228" s="15"/>
      <c r="J228" s="25" t="s">
        <v>2662</v>
      </c>
      <c r="K228" s="25">
        <f t="shared" si="19"/>
        <v>17</v>
      </c>
      <c r="L228" s="25" t="s">
        <v>15</v>
      </c>
      <c r="M228" s="25" t="s">
        <v>15</v>
      </c>
      <c r="N228" s="25" t="s">
        <v>15</v>
      </c>
      <c r="O228" s="4" t="str">
        <f>IFERROR(INDEX(DATOS_GENERALES!$F$11:$F$13,MATCH($P228,DATOS_GENERALES!$G$11:$G$13,0),1),"###")</f>
        <v>N</v>
      </c>
      <c r="P228" s="25" t="s">
        <v>40</v>
      </c>
      <c r="Q228" s="4">
        <f>IFERROR(INDEX(DATOS_GENERALES!$I$3:$I$7,MATCH($R228,DATOS_GENERALES!$J$3:$J$7,0),1),"###")</f>
        <v>1</v>
      </c>
      <c r="R228" s="25" t="s">
        <v>36</v>
      </c>
      <c r="S228" s="25" t="s">
        <v>15</v>
      </c>
      <c r="T228" s="25" t="s">
        <v>15</v>
      </c>
      <c r="U228" s="25" t="s">
        <v>15</v>
      </c>
      <c r="V228" s="24"/>
      <c r="W228" s="24" t="str">
        <f t="shared" si="20"/>
        <v>URB, MICHELL D-27                      _</v>
      </c>
      <c r="X228" s="24" t="str">
        <f t="shared" si="21"/>
        <v>('0101227', '1', '1', 'VALDIVIA ARENAZAS HENRY', 'VALDIVIA ARENAZAS HENRY', 'URB, MICHELL D-27                      _', '-', '-', '-', 'N', 'URB, MICHELL D-27                      _', '1', '-', '-', '-', 'A'),</v>
      </c>
      <c r="Y228" s="24" t="str">
        <f t="shared" si="22"/>
        <v>('0101227', '1', '29344477', 'A'),</v>
      </c>
      <c r="Z228" s="24" t="str">
        <f t="shared" si="23"/>
        <v>('0101227', '2', '', 'A'),</v>
      </c>
    </row>
    <row r="229" spans="1:26" x14ac:dyDescent="0.25">
      <c r="A229" s="15" t="s">
        <v>300</v>
      </c>
      <c r="B229" s="28">
        <f t="shared" si="18"/>
        <v>1</v>
      </c>
      <c r="C229" s="27">
        <f xml:space="preserve"> IFERROR(INDEX(DATOS_GENERALES!$L$16:$L$20,MATCH($D229,DATOS_GENERALES!$M$16:$M$20,0),1),"###")</f>
        <v>1</v>
      </c>
      <c r="D229" s="25" t="s">
        <v>1641</v>
      </c>
      <c r="E229" s="27">
        <f xml:space="preserve"> IFERROR(INDEX(DATOS_GENERALES!$A$16:$A$25,MATCH($F229,DATOS_GENERALES!$B$16:$B$25,0),1),"###")</f>
        <v>1</v>
      </c>
      <c r="F229" s="25" t="s">
        <v>18</v>
      </c>
      <c r="G229" s="25" t="s">
        <v>1872</v>
      </c>
      <c r="H229" s="15" t="s">
        <v>1087</v>
      </c>
      <c r="I229" s="15"/>
      <c r="J229" s="25" t="s">
        <v>2663</v>
      </c>
      <c r="K229" s="25">
        <f t="shared" si="19"/>
        <v>32</v>
      </c>
      <c r="L229" s="25" t="s">
        <v>15</v>
      </c>
      <c r="M229" s="25" t="s">
        <v>15</v>
      </c>
      <c r="N229" s="25" t="s">
        <v>15</v>
      </c>
      <c r="O229" s="4" t="str">
        <f>IFERROR(INDEX(DATOS_GENERALES!$F$11:$F$13,MATCH($P229,DATOS_GENERALES!$G$11:$G$13,0),1),"###")</f>
        <v>N</v>
      </c>
      <c r="P229" s="25" t="s">
        <v>40</v>
      </c>
      <c r="Q229" s="4">
        <f>IFERROR(INDEX(DATOS_GENERALES!$I$3:$I$7,MATCH($R229,DATOS_GENERALES!$J$3:$J$7,0),1),"###")</f>
        <v>1</v>
      </c>
      <c r="R229" s="25" t="s">
        <v>36</v>
      </c>
      <c r="S229" s="25" t="s">
        <v>15</v>
      </c>
      <c r="T229" s="25" t="s">
        <v>15</v>
      </c>
      <c r="U229" s="25" t="s">
        <v>15</v>
      </c>
      <c r="V229" s="24"/>
      <c r="W229" s="24" t="str">
        <f t="shared" si="20"/>
        <v>URUBAMBA 306 ZAMACOLA C.COLORADO       _</v>
      </c>
      <c r="X229" s="24" t="str">
        <f t="shared" si="21"/>
        <v>('0101228', '1', '1', 'RODRIGUEZ VALDIVIA JOSE', 'RODRIGUEZ VALDIVIA JOSE', 'URUBAMBA 306 ZAMACOLA C.COLORADO       _', '-', '-', '-', 'N', 'URUBAMBA 306 ZAMACOLA C.COLORADO       _', '1', '-', '-', '-', 'A'),</v>
      </c>
      <c r="Y229" s="24" t="str">
        <f t="shared" si="22"/>
        <v>('0101228', '1', '29347628', 'A'),</v>
      </c>
      <c r="Z229" s="24" t="str">
        <f t="shared" si="23"/>
        <v>('0101228', '2', '', 'A'),</v>
      </c>
    </row>
    <row r="230" spans="1:26" x14ac:dyDescent="0.25">
      <c r="A230" s="15" t="s">
        <v>271</v>
      </c>
      <c r="B230" s="28">
        <f t="shared" si="18"/>
        <v>1</v>
      </c>
      <c r="C230" s="27">
        <f xml:space="preserve"> IFERROR(INDEX(DATOS_GENERALES!$L$16:$L$20,MATCH($D230,DATOS_GENERALES!$M$16:$M$20,0),1),"###")</f>
        <v>1</v>
      </c>
      <c r="D230" s="25" t="s">
        <v>1641</v>
      </c>
      <c r="E230" s="27">
        <f xml:space="preserve"> IFERROR(INDEX(DATOS_GENERALES!$A$16:$A$25,MATCH($F230,DATOS_GENERALES!$B$16:$B$25,0),1),"###")</f>
        <v>1</v>
      </c>
      <c r="F230" s="25" t="s">
        <v>18</v>
      </c>
      <c r="G230" s="25" t="s">
        <v>1873</v>
      </c>
      <c r="H230" s="15" t="s">
        <v>1088</v>
      </c>
      <c r="I230" s="15"/>
      <c r="J230" s="25" t="s">
        <v>2664</v>
      </c>
      <c r="K230" s="25">
        <f t="shared" si="19"/>
        <v>33</v>
      </c>
      <c r="L230" s="25" t="s">
        <v>15</v>
      </c>
      <c r="M230" s="25" t="s">
        <v>15</v>
      </c>
      <c r="N230" s="25" t="s">
        <v>15</v>
      </c>
      <c r="O230" s="4" t="str">
        <f>IFERROR(INDEX(DATOS_GENERALES!$F$11:$F$13,MATCH($P230,DATOS_GENERALES!$G$11:$G$13,0),1),"###")</f>
        <v>N</v>
      </c>
      <c r="P230" s="25" t="s">
        <v>40</v>
      </c>
      <c r="Q230" s="4">
        <f>IFERROR(INDEX(DATOS_GENERALES!$I$3:$I$7,MATCH($R230,DATOS_GENERALES!$J$3:$J$7,0),1),"###")</f>
        <v>1</v>
      </c>
      <c r="R230" s="25" t="s">
        <v>36</v>
      </c>
      <c r="S230" s="25" t="s">
        <v>15</v>
      </c>
      <c r="T230" s="25" t="s">
        <v>15</v>
      </c>
      <c r="U230" s="25" t="s">
        <v>15</v>
      </c>
      <c r="V230" s="24"/>
      <c r="W230" s="24" t="str">
        <f t="shared" si="20"/>
        <v>URB. INDEPENDENCIA AMERICANA C-11      _</v>
      </c>
      <c r="X230" s="24" t="str">
        <f t="shared" si="21"/>
        <v>('0101229', '1', '1', 'DEZA QUIÑONES IRMA', 'DEZA QUIÑONES IRMA', 'URB. INDEPENDENCIA AMERICANA C-11      _', '-', '-', '-', 'N', 'URB. INDEPENDENCIA AMERICANA C-11      _', '1', '-', '-', '-', 'A'),</v>
      </c>
      <c r="Y230" s="24" t="str">
        <f t="shared" si="22"/>
        <v>('0101229', '1', '29347893', 'A'),</v>
      </c>
      <c r="Z230" s="24" t="str">
        <f t="shared" si="23"/>
        <v>('0101229', '2', '', 'A'),</v>
      </c>
    </row>
    <row r="231" spans="1:26" x14ac:dyDescent="0.25">
      <c r="A231" s="15" t="s">
        <v>711</v>
      </c>
      <c r="B231" s="28">
        <f t="shared" si="18"/>
        <v>1</v>
      </c>
      <c r="C231" s="27">
        <f xml:space="preserve"> IFERROR(INDEX(DATOS_GENERALES!$L$16:$L$20,MATCH($D231,DATOS_GENERALES!$M$16:$M$20,0),1),"###")</f>
        <v>1</v>
      </c>
      <c r="D231" s="25" t="s">
        <v>1641</v>
      </c>
      <c r="E231" s="27">
        <f xml:space="preserve"> IFERROR(INDEX(DATOS_GENERALES!$A$16:$A$25,MATCH($F231,DATOS_GENERALES!$B$16:$B$25,0),1),"###")</f>
        <v>1</v>
      </c>
      <c r="F231" s="25" t="s">
        <v>18</v>
      </c>
      <c r="G231" s="25" t="s">
        <v>1874</v>
      </c>
      <c r="H231" s="15" t="s">
        <v>1089</v>
      </c>
      <c r="I231" s="15"/>
      <c r="J231" s="25" t="s">
        <v>2665</v>
      </c>
      <c r="K231" s="25">
        <f t="shared" si="19"/>
        <v>19</v>
      </c>
      <c r="L231" s="25" t="s">
        <v>15</v>
      </c>
      <c r="M231" s="25" t="s">
        <v>15</v>
      </c>
      <c r="N231" s="25" t="s">
        <v>15</v>
      </c>
      <c r="O231" s="4" t="str">
        <f>IFERROR(INDEX(DATOS_GENERALES!$F$11:$F$13,MATCH($P231,DATOS_GENERALES!$G$11:$G$13,0),1),"###")</f>
        <v>N</v>
      </c>
      <c r="P231" s="25" t="s">
        <v>40</v>
      </c>
      <c r="Q231" s="4">
        <f>IFERROR(INDEX(DATOS_GENERALES!$I$3:$I$7,MATCH($R231,DATOS_GENERALES!$J$3:$J$7,0),1),"###")</f>
        <v>1</v>
      </c>
      <c r="R231" s="25" t="s">
        <v>36</v>
      </c>
      <c r="S231" s="25" t="s">
        <v>15</v>
      </c>
      <c r="T231" s="25" t="s">
        <v>15</v>
      </c>
      <c r="U231" s="25" t="s">
        <v>15</v>
      </c>
      <c r="V231" s="24"/>
      <c r="W231" s="24" t="str">
        <f t="shared" si="20"/>
        <v>URB. LOS CEDROS A-6                    _</v>
      </c>
      <c r="X231" s="24" t="str">
        <f t="shared" si="21"/>
        <v>('0101230', '1', '1', 'CUPER PACO PERCY ALFONSO', 'CUPER PACO PERCY ALFONSO', 'URB. LOS CEDROS A-6                    _', '-', '-', '-', 'N', 'URB. LOS CEDROS A-6                    _', '1', '-', '-', '-', 'A'),</v>
      </c>
      <c r="Y231" s="24" t="str">
        <f t="shared" si="22"/>
        <v>('0101230', '1', '29351035', 'A'),</v>
      </c>
      <c r="Z231" s="24" t="str">
        <f t="shared" si="23"/>
        <v>('0101230', '2', '', 'A'),</v>
      </c>
    </row>
    <row r="232" spans="1:26" x14ac:dyDescent="0.25">
      <c r="A232" s="15" t="s">
        <v>712</v>
      </c>
      <c r="B232" s="28">
        <f t="shared" si="18"/>
        <v>1</v>
      </c>
      <c r="C232" s="27">
        <f xml:space="preserve"> IFERROR(INDEX(DATOS_GENERALES!$L$16:$L$20,MATCH($D232,DATOS_GENERALES!$M$16:$M$20,0),1),"###")</f>
        <v>1</v>
      </c>
      <c r="D232" s="25" t="s">
        <v>1641</v>
      </c>
      <c r="E232" s="27">
        <f xml:space="preserve"> IFERROR(INDEX(DATOS_GENERALES!$A$16:$A$25,MATCH($F232,DATOS_GENERALES!$B$16:$B$25,0),1),"###")</f>
        <v>1</v>
      </c>
      <c r="F232" s="25" t="s">
        <v>18</v>
      </c>
      <c r="G232" s="25" t="s">
        <v>1875</v>
      </c>
      <c r="H232" s="15" t="s">
        <v>1090</v>
      </c>
      <c r="I232" s="15"/>
      <c r="J232" s="25" t="s">
        <v>2666</v>
      </c>
      <c r="K232" s="25">
        <f t="shared" si="19"/>
        <v>19</v>
      </c>
      <c r="L232" s="25" t="s">
        <v>15</v>
      </c>
      <c r="M232" s="25" t="s">
        <v>15</v>
      </c>
      <c r="N232" s="25" t="s">
        <v>15</v>
      </c>
      <c r="O232" s="4" t="str">
        <f>IFERROR(INDEX(DATOS_GENERALES!$F$11:$F$13,MATCH($P232,DATOS_GENERALES!$G$11:$G$13,0),1),"###")</f>
        <v>N</v>
      </c>
      <c r="P232" s="25" t="s">
        <v>40</v>
      </c>
      <c r="Q232" s="4">
        <f>IFERROR(INDEX(DATOS_GENERALES!$I$3:$I$7,MATCH($R232,DATOS_GENERALES!$J$3:$J$7,0),1),"###")</f>
        <v>1</v>
      </c>
      <c r="R232" s="25" t="s">
        <v>36</v>
      </c>
      <c r="S232" s="25" t="s">
        <v>15</v>
      </c>
      <c r="T232" s="25" t="s">
        <v>15</v>
      </c>
      <c r="U232" s="25" t="s">
        <v>15</v>
      </c>
      <c r="V232" s="24"/>
      <c r="W232" s="24" t="str">
        <f t="shared" si="20"/>
        <v>CALLE MOQUEGUA #M-5                    _</v>
      </c>
      <c r="X232" s="24" t="str">
        <f t="shared" si="21"/>
        <v>('0101231', '1', '1', 'COVILLEN LOPEZ FREDY AGAPITO', 'COVILLEN LOPEZ FREDY AGAPITO', 'CALLE MOQUEGUA #M-5                    _', '-', '-', '-', 'N', 'CALLE MOQUEGUA #M-5                    _', '1', '-', '-', '-', 'A'),</v>
      </c>
      <c r="Y232" s="24" t="str">
        <f t="shared" si="22"/>
        <v>('0101231', '1', '29351666', 'A'),</v>
      </c>
      <c r="Z232" s="24" t="str">
        <f t="shared" si="23"/>
        <v>('0101231', '2', '', 'A'),</v>
      </c>
    </row>
    <row r="233" spans="1:26" x14ac:dyDescent="0.25">
      <c r="A233" s="15" t="s">
        <v>336</v>
      </c>
      <c r="B233" s="28">
        <f t="shared" si="18"/>
        <v>1</v>
      </c>
      <c r="C233" s="27">
        <f xml:space="preserve"> IFERROR(INDEX(DATOS_GENERALES!$L$16:$L$20,MATCH($D233,DATOS_GENERALES!$M$16:$M$20,0),1),"###")</f>
        <v>1</v>
      </c>
      <c r="D233" s="25" t="s">
        <v>1641</v>
      </c>
      <c r="E233" s="27">
        <f xml:space="preserve"> IFERROR(INDEX(DATOS_GENERALES!$A$16:$A$25,MATCH($F233,DATOS_GENERALES!$B$16:$B$25,0),1),"###")</f>
        <v>1</v>
      </c>
      <c r="F233" s="25" t="s">
        <v>18</v>
      </c>
      <c r="G233" s="25" t="s">
        <v>1876</v>
      </c>
      <c r="H233" s="15" t="s">
        <v>1091</v>
      </c>
      <c r="I233" s="15"/>
      <c r="J233" s="25" t="s">
        <v>2667</v>
      </c>
      <c r="K233" s="25">
        <f t="shared" si="19"/>
        <v>31</v>
      </c>
      <c r="L233" s="25" t="s">
        <v>15</v>
      </c>
      <c r="M233" s="25" t="s">
        <v>15</v>
      </c>
      <c r="N233" s="25" t="s">
        <v>15</v>
      </c>
      <c r="O233" s="4" t="str">
        <f>IFERROR(INDEX(DATOS_GENERALES!$F$11:$F$13,MATCH($P233,DATOS_GENERALES!$G$11:$G$13,0),1),"###")</f>
        <v>N</v>
      </c>
      <c r="P233" s="25" t="s">
        <v>40</v>
      </c>
      <c r="Q233" s="4">
        <f>IFERROR(INDEX(DATOS_GENERALES!$I$3:$I$7,MATCH($R233,DATOS_GENERALES!$J$3:$J$7,0),1),"###")</f>
        <v>1</v>
      </c>
      <c r="R233" s="25" t="s">
        <v>36</v>
      </c>
      <c r="S233" s="25" t="s">
        <v>15</v>
      </c>
      <c r="T233" s="25" t="s">
        <v>15</v>
      </c>
      <c r="U233" s="25" t="s">
        <v>15</v>
      </c>
      <c r="V233" s="24"/>
      <c r="W233" s="24" t="str">
        <f t="shared" si="20"/>
        <v>URB. ALVAREZ THOMAS C-4 CERCADO        _</v>
      </c>
      <c r="X233" s="24" t="str">
        <f t="shared" si="21"/>
        <v>('0101232', '1', '1', 'DIAZ RECABARREN CLAUDIA', 'DIAZ RECABARREN CLAUDIA', 'URB. ALVAREZ THOMAS C-4 CERCADO        _', '-', '-', '-', 'N', 'URB. ALVAREZ THOMAS C-4 CERCADO        _', '1', '-', '-', '-', 'A'),</v>
      </c>
      <c r="Y233" s="24" t="str">
        <f t="shared" si="22"/>
        <v>('0101232', '1', '29352227', 'A'),</v>
      </c>
      <c r="Z233" s="24" t="str">
        <f t="shared" si="23"/>
        <v>('0101232', '2', '', 'A'),</v>
      </c>
    </row>
    <row r="234" spans="1:26" x14ac:dyDescent="0.25">
      <c r="A234" s="15" t="s">
        <v>631</v>
      </c>
      <c r="B234" s="28">
        <f t="shared" si="18"/>
        <v>1</v>
      </c>
      <c r="C234" s="27">
        <f xml:space="preserve"> IFERROR(INDEX(DATOS_GENERALES!$L$16:$L$20,MATCH($D234,DATOS_GENERALES!$M$16:$M$20,0),1),"###")</f>
        <v>1</v>
      </c>
      <c r="D234" s="25" t="s">
        <v>1641</v>
      </c>
      <c r="E234" s="27">
        <f xml:space="preserve"> IFERROR(INDEX(DATOS_GENERALES!$A$16:$A$25,MATCH($F234,DATOS_GENERALES!$B$16:$B$25,0),1),"###")</f>
        <v>1</v>
      </c>
      <c r="F234" s="25" t="s">
        <v>18</v>
      </c>
      <c r="G234" s="25" t="s">
        <v>1877</v>
      </c>
      <c r="H234" s="15" t="s">
        <v>1092</v>
      </c>
      <c r="I234" s="15"/>
      <c r="J234" s="25" t="s">
        <v>2668</v>
      </c>
      <c r="K234" s="25">
        <f t="shared" si="19"/>
        <v>22</v>
      </c>
      <c r="L234" s="25" t="s">
        <v>15</v>
      </c>
      <c r="M234" s="25" t="s">
        <v>15</v>
      </c>
      <c r="N234" s="25" t="s">
        <v>15</v>
      </c>
      <c r="O234" s="4" t="str">
        <f>IFERROR(INDEX(DATOS_GENERALES!$F$11:$F$13,MATCH($P234,DATOS_GENERALES!$G$11:$G$13,0),1),"###")</f>
        <v>N</v>
      </c>
      <c r="P234" s="25" t="s">
        <v>40</v>
      </c>
      <c r="Q234" s="4">
        <f>IFERROR(INDEX(DATOS_GENERALES!$I$3:$I$7,MATCH($R234,DATOS_GENERALES!$J$3:$J$7,0),1),"###")</f>
        <v>1</v>
      </c>
      <c r="R234" s="25" t="s">
        <v>36</v>
      </c>
      <c r="S234" s="25" t="s">
        <v>15</v>
      </c>
      <c r="T234" s="25" t="s">
        <v>15</v>
      </c>
      <c r="U234" s="25" t="s">
        <v>15</v>
      </c>
      <c r="V234" s="24"/>
      <c r="W234" s="24" t="str">
        <f t="shared" si="20"/>
        <v>QUINTA SAMAY K-6 CAYMA                 _</v>
      </c>
      <c r="X234" s="24" t="str">
        <f t="shared" si="21"/>
        <v>('0101233', '1', '1', 'RAMIREZ OBANDO KARLA FABIOLA', 'RAMIREZ OBANDO KARLA FABIOLA', 'QUINTA SAMAY K-6 CAYMA                 _', '-', '-', '-', 'N', 'QUINTA SAMAY K-6 CAYMA                 _', '1', '-', '-', '-', 'A'),</v>
      </c>
      <c r="Y234" s="24" t="str">
        <f t="shared" si="22"/>
        <v>('0101233', '1', '29352475', 'A'),</v>
      </c>
      <c r="Z234" s="24" t="str">
        <f t="shared" si="23"/>
        <v>('0101233', '2', '', 'A'),</v>
      </c>
    </row>
    <row r="235" spans="1:26" x14ac:dyDescent="0.25">
      <c r="A235" s="15" t="s">
        <v>98</v>
      </c>
      <c r="B235" s="28">
        <f t="shared" si="18"/>
        <v>1</v>
      </c>
      <c r="C235" s="27">
        <f xml:space="preserve"> IFERROR(INDEX(DATOS_GENERALES!$L$16:$L$20,MATCH($D235,DATOS_GENERALES!$M$16:$M$20,0),1),"###")</f>
        <v>1</v>
      </c>
      <c r="D235" s="25" t="s">
        <v>1641</v>
      </c>
      <c r="E235" s="27">
        <f xml:space="preserve"> IFERROR(INDEX(DATOS_GENERALES!$A$16:$A$25,MATCH($F235,DATOS_GENERALES!$B$16:$B$25,0),1),"###")</f>
        <v>1</v>
      </c>
      <c r="F235" s="25" t="s">
        <v>18</v>
      </c>
      <c r="G235" s="25" t="s">
        <v>1878</v>
      </c>
      <c r="H235" s="15" t="s">
        <v>1093</v>
      </c>
      <c r="I235" s="15"/>
      <c r="J235" s="25" t="s">
        <v>2669</v>
      </c>
      <c r="K235" s="25">
        <f t="shared" si="19"/>
        <v>40</v>
      </c>
      <c r="L235" s="25" t="s">
        <v>15</v>
      </c>
      <c r="M235" s="25" t="s">
        <v>15</v>
      </c>
      <c r="N235" s="25" t="s">
        <v>15</v>
      </c>
      <c r="O235" s="4" t="str">
        <f>IFERROR(INDEX(DATOS_GENERALES!$F$11:$F$13,MATCH($P235,DATOS_GENERALES!$G$11:$G$13,0),1),"###")</f>
        <v>N</v>
      </c>
      <c r="P235" s="25" t="s">
        <v>40</v>
      </c>
      <c r="Q235" s="4">
        <f>IFERROR(INDEX(DATOS_GENERALES!$I$3:$I$7,MATCH($R235,DATOS_GENERALES!$J$3:$J$7,0),1),"###")</f>
        <v>1</v>
      </c>
      <c r="R235" s="25" t="s">
        <v>36</v>
      </c>
      <c r="S235" s="25" t="s">
        <v>15</v>
      </c>
      <c r="T235" s="25" t="s">
        <v>15</v>
      </c>
      <c r="U235" s="25" t="s">
        <v>15</v>
      </c>
      <c r="V235" s="24"/>
      <c r="W235" s="24" t="str">
        <f t="shared" si="20"/>
        <v>URB. VILLA HERMOSA B-5 CUADRA QUINTA ALF</v>
      </c>
      <c r="X235" s="24" t="str">
        <f t="shared" si="21"/>
        <v>('0101234', '1', '1', 'ROMERO PINTO ELIZABETH IRENE', 'ROMERO PINTO ELIZABETH IRENE', 'URB. VILLA HERMOSA B-5 CUADRA QUINTA ALF', '-', '-', '-', 'N', 'URB. VILLA HERMOSA B-5 CUADRA QUINTA ALF', '1', '-', '-', '-', 'A'),</v>
      </c>
      <c r="Y235" s="24" t="str">
        <f t="shared" si="22"/>
        <v>('0101234', '1', '29363191', 'A'),</v>
      </c>
      <c r="Z235" s="24" t="str">
        <f t="shared" si="23"/>
        <v>('0101234', '2', '', 'A'),</v>
      </c>
    </row>
    <row r="236" spans="1:26" x14ac:dyDescent="0.25">
      <c r="A236" s="15" t="s">
        <v>301</v>
      </c>
      <c r="B236" s="28">
        <f t="shared" si="18"/>
        <v>1</v>
      </c>
      <c r="C236" s="27">
        <f xml:space="preserve"> IFERROR(INDEX(DATOS_GENERALES!$L$16:$L$20,MATCH($D236,DATOS_GENERALES!$M$16:$M$20,0),1),"###")</f>
        <v>1</v>
      </c>
      <c r="D236" s="25" t="s">
        <v>1641</v>
      </c>
      <c r="E236" s="27">
        <f xml:space="preserve"> IFERROR(INDEX(DATOS_GENERALES!$A$16:$A$25,MATCH($F236,DATOS_GENERALES!$B$16:$B$25,0),1),"###")</f>
        <v>1</v>
      </c>
      <c r="F236" s="25" t="s">
        <v>18</v>
      </c>
      <c r="G236" s="25" t="s">
        <v>1879</v>
      </c>
      <c r="H236" s="15" t="s">
        <v>1094</v>
      </c>
      <c r="I236" s="15"/>
      <c r="J236" s="25" t="s">
        <v>2670</v>
      </c>
      <c r="K236" s="25">
        <f t="shared" si="19"/>
        <v>32</v>
      </c>
      <c r="L236" s="25" t="s">
        <v>15</v>
      </c>
      <c r="M236" s="25" t="s">
        <v>15</v>
      </c>
      <c r="N236" s="25" t="s">
        <v>15</v>
      </c>
      <c r="O236" s="4" t="str">
        <f>IFERROR(INDEX(DATOS_GENERALES!$F$11:$F$13,MATCH($P236,DATOS_GENERALES!$G$11:$G$13,0),1),"###")</f>
        <v>N</v>
      </c>
      <c r="P236" s="25" t="s">
        <v>40</v>
      </c>
      <c r="Q236" s="4">
        <f>IFERROR(INDEX(DATOS_GENERALES!$I$3:$I$7,MATCH($R236,DATOS_GENERALES!$J$3:$J$7,0),1),"###")</f>
        <v>1</v>
      </c>
      <c r="R236" s="25" t="s">
        <v>36</v>
      </c>
      <c r="S236" s="25" t="s">
        <v>15</v>
      </c>
      <c r="T236" s="25" t="s">
        <v>15</v>
      </c>
      <c r="U236" s="25" t="s">
        <v>15</v>
      </c>
      <c r="V236" s="24"/>
      <c r="W236" s="24" t="str">
        <f t="shared" si="20"/>
        <v>URB. SANTA ROSA ZN-A MZ-5 LOT-15       _</v>
      </c>
      <c r="X236" s="24" t="str">
        <f t="shared" si="21"/>
        <v>('0101235', '1', '1', 'QUIROGA BENAVIDES YELVY SILVANA', 'QUIROGA BENAVIDES YELVY SILVANA', 'URB. SANTA ROSA ZN-A MZ-5 LOT-15       _', '-', '-', '-', 'N', 'URB. SANTA ROSA ZN-A MZ-5 LOT-15       _', '1', '-', '-', '-', 'A'),</v>
      </c>
      <c r="Y236" s="24" t="str">
        <f t="shared" si="22"/>
        <v>('0101235', '1', '29372010', 'A'),</v>
      </c>
      <c r="Z236" s="24" t="str">
        <f t="shared" si="23"/>
        <v>('0101235', '2', '', 'A'),</v>
      </c>
    </row>
    <row r="237" spans="1:26" x14ac:dyDescent="0.25">
      <c r="A237" s="15" t="s">
        <v>408</v>
      </c>
      <c r="B237" s="28">
        <f t="shared" si="18"/>
        <v>1</v>
      </c>
      <c r="C237" s="27">
        <f xml:space="preserve"> IFERROR(INDEX(DATOS_GENERALES!$L$16:$L$20,MATCH($D237,DATOS_GENERALES!$M$16:$M$20,0),1),"###")</f>
        <v>1</v>
      </c>
      <c r="D237" s="25" t="s">
        <v>1641</v>
      </c>
      <c r="E237" s="27">
        <f xml:space="preserve"> IFERROR(INDEX(DATOS_GENERALES!$A$16:$A$25,MATCH($F237,DATOS_GENERALES!$B$16:$B$25,0),1),"###")</f>
        <v>1</v>
      </c>
      <c r="F237" s="25" t="s">
        <v>18</v>
      </c>
      <c r="G237" s="25" t="s">
        <v>1880</v>
      </c>
      <c r="H237" s="15" t="s">
        <v>1095</v>
      </c>
      <c r="I237" s="15"/>
      <c r="J237" s="25" t="s">
        <v>2671</v>
      </c>
      <c r="K237" s="25">
        <f t="shared" si="19"/>
        <v>29</v>
      </c>
      <c r="L237" s="25" t="s">
        <v>15</v>
      </c>
      <c r="M237" s="25" t="s">
        <v>15</v>
      </c>
      <c r="N237" s="25" t="s">
        <v>15</v>
      </c>
      <c r="O237" s="4" t="str">
        <f>IFERROR(INDEX(DATOS_GENERALES!$F$11:$F$13,MATCH($P237,DATOS_GENERALES!$G$11:$G$13,0),1),"###")</f>
        <v>N</v>
      </c>
      <c r="P237" s="25" t="s">
        <v>40</v>
      </c>
      <c r="Q237" s="4">
        <f>IFERROR(INDEX(DATOS_GENERALES!$I$3:$I$7,MATCH($R237,DATOS_GENERALES!$J$3:$J$7,0),1),"###")</f>
        <v>1</v>
      </c>
      <c r="R237" s="25" t="s">
        <v>36</v>
      </c>
      <c r="S237" s="25" t="s">
        <v>15</v>
      </c>
      <c r="T237" s="25" t="s">
        <v>15</v>
      </c>
      <c r="U237" s="25" t="s">
        <v>15</v>
      </c>
      <c r="V237" s="24"/>
      <c r="W237" s="24" t="str">
        <f t="shared" si="20"/>
        <v>URB.BUENA VISTA A-13 DPTO 402          _</v>
      </c>
      <c r="X237" s="24" t="str">
        <f t="shared" si="21"/>
        <v>('0101236', '1', '1', 'SANCHEZ CAMPOS MIGUEL', 'SANCHEZ CAMPOS MIGUEL', 'URB.BUENA VISTA A-13 DPTO 402          _', '-', '-', '-', 'N', 'URB.BUENA VISTA A-13 DPTO 402          _', '1', '-', '-', '-', 'A'),</v>
      </c>
      <c r="Y237" s="24" t="str">
        <f t="shared" si="22"/>
        <v>('0101236', '1', '29375014', 'A'),</v>
      </c>
      <c r="Z237" s="24" t="str">
        <f t="shared" si="23"/>
        <v>('0101236', '2', '', 'A'),</v>
      </c>
    </row>
    <row r="238" spans="1:26" x14ac:dyDescent="0.25">
      <c r="A238" s="15" t="s">
        <v>560</v>
      </c>
      <c r="B238" s="28">
        <f t="shared" si="18"/>
        <v>1</v>
      </c>
      <c r="C238" s="27">
        <f xml:space="preserve"> IFERROR(INDEX(DATOS_GENERALES!$L$16:$L$20,MATCH($D238,DATOS_GENERALES!$M$16:$M$20,0),1),"###")</f>
        <v>1</v>
      </c>
      <c r="D238" s="25" t="s">
        <v>1641</v>
      </c>
      <c r="E238" s="27">
        <f xml:space="preserve"> IFERROR(INDEX(DATOS_GENERALES!$A$16:$A$25,MATCH($F238,DATOS_GENERALES!$B$16:$B$25,0),1),"###")</f>
        <v>1</v>
      </c>
      <c r="F238" s="25" t="s">
        <v>18</v>
      </c>
      <c r="G238" s="25" t="s">
        <v>1881</v>
      </c>
      <c r="H238" s="15" t="s">
        <v>1096</v>
      </c>
      <c r="I238" s="15"/>
      <c r="J238" s="25" t="s">
        <v>2672</v>
      </c>
      <c r="K238" s="25">
        <f t="shared" si="19"/>
        <v>24</v>
      </c>
      <c r="L238" s="25" t="s">
        <v>15</v>
      </c>
      <c r="M238" s="25" t="s">
        <v>15</v>
      </c>
      <c r="N238" s="25" t="s">
        <v>15</v>
      </c>
      <c r="O238" s="4" t="str">
        <f>IFERROR(INDEX(DATOS_GENERALES!$F$11:$F$13,MATCH($P238,DATOS_GENERALES!$G$11:$G$13,0),1),"###")</f>
        <v>N</v>
      </c>
      <c r="P238" s="25" t="s">
        <v>40</v>
      </c>
      <c r="Q238" s="4">
        <f>IFERROR(INDEX(DATOS_GENERALES!$I$3:$I$7,MATCH($R238,DATOS_GENERALES!$J$3:$J$7,0),1),"###")</f>
        <v>1</v>
      </c>
      <c r="R238" s="25" t="s">
        <v>36</v>
      </c>
      <c r="S238" s="25" t="s">
        <v>15</v>
      </c>
      <c r="T238" s="25" t="s">
        <v>15</v>
      </c>
      <c r="U238" s="25" t="s">
        <v>15</v>
      </c>
      <c r="V238" s="24"/>
      <c r="W238" s="24" t="str">
        <f t="shared" si="20"/>
        <v>PSJ OROYA 204 MNO MELGAR               _</v>
      </c>
      <c r="X238" s="24" t="str">
        <f t="shared" si="21"/>
        <v>('0101237', '1', '1', 'PEÑA MANRIQUE DAVID ROBERTO', 'PEÑA MANRIQUE DAVID ROBERTO', 'PSJ OROYA 204 MNO MELGAR               _', '-', '-', '-', 'N', 'PSJ OROYA 204 MNO MELGAR               _', '1', '-', '-', '-', 'A'),</v>
      </c>
      <c r="Y238" s="24" t="str">
        <f t="shared" si="22"/>
        <v>('0101237', '1', '29381448', 'A'),</v>
      </c>
      <c r="Z238" s="24" t="str">
        <f t="shared" si="23"/>
        <v>('0101237', '2', '', 'A'),</v>
      </c>
    </row>
    <row r="239" spans="1:26" x14ac:dyDescent="0.25">
      <c r="A239" s="15" t="s">
        <v>468</v>
      </c>
      <c r="B239" s="28">
        <f t="shared" si="18"/>
        <v>1</v>
      </c>
      <c r="C239" s="27">
        <f xml:space="preserve"> IFERROR(INDEX(DATOS_GENERALES!$L$16:$L$20,MATCH($D239,DATOS_GENERALES!$M$16:$M$20,0),1),"###")</f>
        <v>1</v>
      </c>
      <c r="D239" s="25" t="s">
        <v>1641</v>
      </c>
      <c r="E239" s="27">
        <f xml:space="preserve"> IFERROR(INDEX(DATOS_GENERALES!$A$16:$A$25,MATCH($F239,DATOS_GENERALES!$B$16:$B$25,0),1),"###")</f>
        <v>1</v>
      </c>
      <c r="F239" s="25" t="s">
        <v>18</v>
      </c>
      <c r="G239" s="25" t="s">
        <v>1882</v>
      </c>
      <c r="H239" s="15" t="s">
        <v>1097</v>
      </c>
      <c r="I239" s="15"/>
      <c r="J239" s="25" t="s">
        <v>2673</v>
      </c>
      <c r="K239" s="25">
        <f t="shared" si="19"/>
        <v>27</v>
      </c>
      <c r="L239" s="25" t="s">
        <v>15</v>
      </c>
      <c r="M239" s="25" t="s">
        <v>15</v>
      </c>
      <c r="N239" s="25" t="s">
        <v>15</v>
      </c>
      <c r="O239" s="4" t="str">
        <f>IFERROR(INDEX(DATOS_GENERALES!$F$11:$F$13,MATCH($P239,DATOS_GENERALES!$G$11:$G$13,0),1),"###")</f>
        <v>N</v>
      </c>
      <c r="P239" s="25" t="s">
        <v>40</v>
      </c>
      <c r="Q239" s="4">
        <f>IFERROR(INDEX(DATOS_GENERALES!$I$3:$I$7,MATCH($R239,DATOS_GENERALES!$J$3:$J$7,0),1),"###")</f>
        <v>1</v>
      </c>
      <c r="R239" s="25" t="s">
        <v>36</v>
      </c>
      <c r="S239" s="25" t="s">
        <v>15</v>
      </c>
      <c r="T239" s="25" t="s">
        <v>15</v>
      </c>
      <c r="U239" s="25" t="s">
        <v>15</v>
      </c>
      <c r="V239" s="24"/>
      <c r="W239" s="24" t="str">
        <f t="shared" si="20"/>
        <v>AV. ARANCOTA 101-A ARANCOTA            _</v>
      </c>
      <c r="X239" s="24" t="str">
        <f t="shared" si="21"/>
        <v>('0101238', '1', '1', 'CONTRERAS GRANDA WALTER', 'CONTRERAS GRANDA WALTER', 'AV. ARANCOTA 101-A ARANCOTA            _', '-', '-', '-', 'N', 'AV. ARANCOTA 101-A ARANCOTA            _', '1', '-', '-', '-', 'A'),</v>
      </c>
      <c r="Y239" s="24" t="str">
        <f t="shared" si="22"/>
        <v>('0101238', '1', '29382797', 'A'),</v>
      </c>
      <c r="Z239" s="24" t="str">
        <f t="shared" si="23"/>
        <v>('0101238', '2', '', 'A'),</v>
      </c>
    </row>
    <row r="240" spans="1:26" x14ac:dyDescent="0.25">
      <c r="A240" s="15" t="s">
        <v>852</v>
      </c>
      <c r="B240" s="28">
        <f t="shared" si="18"/>
        <v>1</v>
      </c>
      <c r="C240" s="27">
        <f xml:space="preserve"> IFERROR(INDEX(DATOS_GENERALES!$L$16:$L$20,MATCH($D240,DATOS_GENERALES!$M$16:$M$20,0),1),"###")</f>
        <v>1</v>
      </c>
      <c r="D240" s="25" t="s">
        <v>1641</v>
      </c>
      <c r="E240" s="27">
        <f xml:space="preserve"> IFERROR(INDEX(DATOS_GENERALES!$A$16:$A$25,MATCH($F240,DATOS_GENERALES!$B$16:$B$25,0),1),"###")</f>
        <v>1</v>
      </c>
      <c r="F240" s="25" t="s">
        <v>18</v>
      </c>
      <c r="G240" s="25" t="s">
        <v>1883</v>
      </c>
      <c r="H240" s="15" t="s">
        <v>1098</v>
      </c>
      <c r="I240" s="15"/>
      <c r="J240" s="25" t="s">
        <v>2674</v>
      </c>
      <c r="K240" s="25">
        <f t="shared" si="19"/>
        <v>7</v>
      </c>
      <c r="L240" s="25" t="s">
        <v>15</v>
      </c>
      <c r="M240" s="25" t="s">
        <v>15</v>
      </c>
      <c r="N240" s="25" t="s">
        <v>15</v>
      </c>
      <c r="O240" s="4" t="str">
        <f>IFERROR(INDEX(DATOS_GENERALES!$F$11:$F$13,MATCH($P240,DATOS_GENERALES!$G$11:$G$13,0),1),"###")</f>
        <v>N</v>
      </c>
      <c r="P240" s="25" t="s">
        <v>40</v>
      </c>
      <c r="Q240" s="4">
        <f>IFERROR(INDEX(DATOS_GENERALES!$I$3:$I$7,MATCH($R240,DATOS_GENERALES!$J$3:$J$7,0),1),"###")</f>
        <v>1</v>
      </c>
      <c r="R240" s="25" t="s">
        <v>36</v>
      </c>
      <c r="S240" s="25" t="s">
        <v>15</v>
      </c>
      <c r="T240" s="25" t="s">
        <v>15</v>
      </c>
      <c r="U240" s="25" t="s">
        <v>15</v>
      </c>
      <c r="V240" s="24"/>
      <c r="W240" s="24" t="str">
        <f t="shared" si="20"/>
        <v>ESPINAR                                _</v>
      </c>
      <c r="X240" s="24" t="str">
        <f t="shared" si="21"/>
        <v>('0101239', '1', '1', 'CCALLO VILCA LUIS', 'CCALLO VILCA LUIS', 'ESPINAR                                _', '-', '-', '-', 'N', 'ESPINAR                                _', '1', '-', '-', '-', 'A'),</v>
      </c>
      <c r="Y240" s="24" t="str">
        <f t="shared" si="22"/>
        <v>('0101239', '1', '29389182', 'A'),</v>
      </c>
      <c r="Z240" s="24" t="str">
        <f t="shared" si="23"/>
        <v>('0101239', '2', '', 'A'),</v>
      </c>
    </row>
    <row r="241" spans="1:26" x14ac:dyDescent="0.25">
      <c r="A241" s="15" t="s">
        <v>469</v>
      </c>
      <c r="B241" s="28">
        <f t="shared" si="18"/>
        <v>1</v>
      </c>
      <c r="C241" s="27">
        <f xml:space="preserve"> IFERROR(INDEX(DATOS_GENERALES!$L$16:$L$20,MATCH($D241,DATOS_GENERALES!$M$16:$M$20,0),1),"###")</f>
        <v>1</v>
      </c>
      <c r="D241" s="25" t="s">
        <v>1641</v>
      </c>
      <c r="E241" s="27">
        <f xml:space="preserve"> IFERROR(INDEX(DATOS_GENERALES!$A$16:$A$25,MATCH($F241,DATOS_GENERALES!$B$16:$B$25,0),1),"###")</f>
        <v>1</v>
      </c>
      <c r="F241" s="25" t="s">
        <v>18</v>
      </c>
      <c r="G241" s="25" t="s">
        <v>1884</v>
      </c>
      <c r="H241" s="15" t="s">
        <v>1099</v>
      </c>
      <c r="I241" s="15"/>
      <c r="J241" s="25" t="s">
        <v>2675</v>
      </c>
      <c r="K241" s="25">
        <f t="shared" si="19"/>
        <v>27</v>
      </c>
      <c r="L241" s="25" t="s">
        <v>15</v>
      </c>
      <c r="M241" s="25" t="s">
        <v>15</v>
      </c>
      <c r="N241" s="25" t="s">
        <v>15</v>
      </c>
      <c r="O241" s="4" t="str">
        <f>IFERROR(INDEX(DATOS_GENERALES!$F$11:$F$13,MATCH($P241,DATOS_GENERALES!$G$11:$G$13,0),1),"###")</f>
        <v>N</v>
      </c>
      <c r="P241" s="25" t="s">
        <v>40</v>
      </c>
      <c r="Q241" s="4">
        <f>IFERROR(INDEX(DATOS_GENERALES!$I$3:$I$7,MATCH($R241,DATOS_GENERALES!$J$3:$J$7,0),1),"###")</f>
        <v>1</v>
      </c>
      <c r="R241" s="25" t="s">
        <v>36</v>
      </c>
      <c r="S241" s="25" t="s">
        <v>15</v>
      </c>
      <c r="T241" s="25" t="s">
        <v>15</v>
      </c>
      <c r="U241" s="25" t="s">
        <v>15</v>
      </c>
      <c r="V241" s="24"/>
      <c r="W241" s="24" t="str">
        <f t="shared" si="20"/>
        <v>URB. ABRAHAN MANRRIQUE A-11            _</v>
      </c>
      <c r="X241" s="24" t="str">
        <f t="shared" si="21"/>
        <v>('0101240', '1', '1', 'CONDORI APAZA MANUEL', 'CONDORI APAZA MANUEL', 'URB. ABRAHAN MANRRIQUE A-11            _', '-', '-', '-', 'N', 'URB. ABRAHAN MANRRIQUE A-11            _', '1', '-', '-', '-', 'A'),</v>
      </c>
      <c r="Y241" s="24" t="str">
        <f t="shared" si="22"/>
        <v>('0101240', '1', '29393353', 'A'),</v>
      </c>
      <c r="Z241" s="24" t="str">
        <f t="shared" si="23"/>
        <v>('0101240', '2', '', 'A'),</v>
      </c>
    </row>
    <row r="242" spans="1:26" x14ac:dyDescent="0.25">
      <c r="A242" s="15" t="s">
        <v>687</v>
      </c>
      <c r="B242" s="28">
        <f t="shared" si="18"/>
        <v>1</v>
      </c>
      <c r="C242" s="27">
        <f xml:space="preserve"> IFERROR(INDEX(DATOS_GENERALES!$L$16:$L$20,MATCH($D242,DATOS_GENERALES!$M$16:$M$20,0),1),"###")</f>
        <v>1</v>
      </c>
      <c r="D242" s="25" t="s">
        <v>1641</v>
      </c>
      <c r="E242" s="27">
        <f xml:space="preserve"> IFERROR(INDEX(DATOS_GENERALES!$A$16:$A$25,MATCH($F242,DATOS_GENERALES!$B$16:$B$25,0),1),"###")</f>
        <v>1</v>
      </c>
      <c r="F242" s="25" t="s">
        <v>18</v>
      </c>
      <c r="G242" s="25" t="s">
        <v>1885</v>
      </c>
      <c r="H242" s="15" t="s">
        <v>1100</v>
      </c>
      <c r="I242" s="15"/>
      <c r="J242" s="25" t="s">
        <v>2676</v>
      </c>
      <c r="K242" s="25">
        <f t="shared" si="19"/>
        <v>20</v>
      </c>
      <c r="L242" s="25" t="s">
        <v>15</v>
      </c>
      <c r="M242" s="25" t="s">
        <v>15</v>
      </c>
      <c r="N242" s="25" t="s">
        <v>15</v>
      </c>
      <c r="O242" s="4" t="str">
        <f>IFERROR(INDEX(DATOS_GENERALES!$F$11:$F$13,MATCH($P242,DATOS_GENERALES!$G$11:$G$13,0),1),"###")</f>
        <v>N</v>
      </c>
      <c r="P242" s="25" t="s">
        <v>40</v>
      </c>
      <c r="Q242" s="4">
        <f>IFERROR(INDEX(DATOS_GENERALES!$I$3:$I$7,MATCH($R242,DATOS_GENERALES!$J$3:$J$7,0),1),"###")</f>
        <v>1</v>
      </c>
      <c r="R242" s="25" t="s">
        <v>36</v>
      </c>
      <c r="S242" s="25" t="s">
        <v>15</v>
      </c>
      <c r="T242" s="25" t="s">
        <v>15</v>
      </c>
      <c r="U242" s="25" t="s">
        <v>15</v>
      </c>
      <c r="V242" s="24"/>
      <c r="W242" s="24" t="str">
        <f t="shared" si="20"/>
        <v>PASAJE ANGAMOS 217-A                   _</v>
      </c>
      <c r="X242" s="24" t="str">
        <f t="shared" si="21"/>
        <v>('0101241', '1', '1', 'ZEBALLOS MEDINA HUGO CLEMENTE', 'ZEBALLOS MEDINA HUGO CLEMENTE', 'PASAJE ANGAMOS 217-A                   _', '-', '-', '-', 'N', 'PASAJE ANGAMOS 217-A                   _', '1', '-', '-', '-', 'A'),</v>
      </c>
      <c r="Y242" s="24" t="str">
        <f t="shared" si="22"/>
        <v>('0101241', '1', '29396639', 'A'),</v>
      </c>
      <c r="Z242" s="24" t="str">
        <f t="shared" si="23"/>
        <v>('0101241', '2', '', 'A'),</v>
      </c>
    </row>
    <row r="243" spans="1:26" x14ac:dyDescent="0.25">
      <c r="A243" s="15" t="s">
        <v>302</v>
      </c>
      <c r="B243" s="28">
        <f t="shared" si="18"/>
        <v>1</v>
      </c>
      <c r="C243" s="27">
        <f xml:space="preserve"> IFERROR(INDEX(DATOS_GENERALES!$L$16:$L$20,MATCH($D243,DATOS_GENERALES!$M$16:$M$20,0),1),"###")</f>
        <v>1</v>
      </c>
      <c r="D243" s="25" t="s">
        <v>1641</v>
      </c>
      <c r="E243" s="27">
        <f xml:space="preserve"> IFERROR(INDEX(DATOS_GENERALES!$A$16:$A$25,MATCH($F243,DATOS_GENERALES!$B$16:$B$25,0),1),"###")</f>
        <v>1</v>
      </c>
      <c r="F243" s="25" t="s">
        <v>18</v>
      </c>
      <c r="G243" s="25" t="s">
        <v>1886</v>
      </c>
      <c r="H243" s="15" t="s">
        <v>1101</v>
      </c>
      <c r="I243" s="15"/>
      <c r="J243" s="25" t="s">
        <v>2677</v>
      </c>
      <c r="K243" s="25">
        <f t="shared" si="19"/>
        <v>32</v>
      </c>
      <c r="L243" s="25" t="s">
        <v>15</v>
      </c>
      <c r="M243" s="25" t="s">
        <v>15</v>
      </c>
      <c r="N243" s="25" t="s">
        <v>15</v>
      </c>
      <c r="O243" s="4" t="str">
        <f>IFERROR(INDEX(DATOS_GENERALES!$F$11:$F$13,MATCH($P243,DATOS_GENERALES!$G$11:$G$13,0),1),"###")</f>
        <v>N</v>
      </c>
      <c r="P243" s="25" t="s">
        <v>40</v>
      </c>
      <c r="Q243" s="4">
        <f>IFERROR(INDEX(DATOS_GENERALES!$I$3:$I$7,MATCH($R243,DATOS_GENERALES!$J$3:$J$7,0),1),"###")</f>
        <v>1</v>
      </c>
      <c r="R243" s="25" t="s">
        <v>36</v>
      </c>
      <c r="S243" s="25" t="s">
        <v>15</v>
      </c>
      <c r="T243" s="25" t="s">
        <v>15</v>
      </c>
      <c r="U243" s="25" t="s">
        <v>15</v>
      </c>
      <c r="V243" s="24"/>
      <c r="W243" s="24" t="str">
        <f t="shared" si="20"/>
        <v>RESIDENCIAL EL GOLF MZ-G LOT-6 S       _</v>
      </c>
      <c r="X243" s="24" t="str">
        <f t="shared" si="21"/>
        <v>('0101242', '1', '1', 'MEDINA BAUTISTA CARMEN', 'MEDINA BAUTISTA CARMEN', 'RESIDENCIAL EL GOLF MZ-G LOT-6 S       _', '-', '-', '-', 'N', 'RESIDENCIAL EL GOLF MZ-G LOT-6 S       _', '1', '-', '-', '-', 'A'),</v>
      </c>
      <c r="Y243" s="24" t="str">
        <f t="shared" si="22"/>
        <v>('0101242', '1', '29403769', 'A'),</v>
      </c>
      <c r="Z243" s="24" t="str">
        <f t="shared" si="23"/>
        <v>('0101242', '2', '', 'A'),</v>
      </c>
    </row>
    <row r="244" spans="1:26" x14ac:dyDescent="0.25">
      <c r="A244" s="15" t="s">
        <v>272</v>
      </c>
      <c r="B244" s="28">
        <f t="shared" si="18"/>
        <v>1</v>
      </c>
      <c r="C244" s="27">
        <f xml:space="preserve"> IFERROR(INDEX(DATOS_GENERALES!$L$16:$L$20,MATCH($D244,DATOS_GENERALES!$M$16:$M$20,0),1),"###")</f>
        <v>1</v>
      </c>
      <c r="D244" s="25" t="s">
        <v>1641</v>
      </c>
      <c r="E244" s="27">
        <f xml:space="preserve"> IFERROR(INDEX(DATOS_GENERALES!$A$16:$A$25,MATCH($F244,DATOS_GENERALES!$B$16:$B$25,0),1),"###")</f>
        <v>1</v>
      </c>
      <c r="F244" s="25" t="s">
        <v>18</v>
      </c>
      <c r="G244" s="25" t="s">
        <v>1887</v>
      </c>
      <c r="H244" s="15" t="s">
        <v>1102</v>
      </c>
      <c r="I244" s="15"/>
      <c r="J244" s="25" t="s">
        <v>2678</v>
      </c>
      <c r="K244" s="25">
        <f t="shared" si="19"/>
        <v>33</v>
      </c>
      <c r="L244" s="25" t="s">
        <v>15</v>
      </c>
      <c r="M244" s="25" t="s">
        <v>15</v>
      </c>
      <c r="N244" s="25" t="s">
        <v>15</v>
      </c>
      <c r="O244" s="4" t="str">
        <f>IFERROR(INDEX(DATOS_GENERALES!$F$11:$F$13,MATCH($P244,DATOS_GENERALES!$G$11:$G$13,0),1),"###")</f>
        <v>N</v>
      </c>
      <c r="P244" s="25" t="s">
        <v>40</v>
      </c>
      <c r="Q244" s="4">
        <f>IFERROR(INDEX(DATOS_GENERALES!$I$3:$I$7,MATCH($R244,DATOS_GENERALES!$J$3:$J$7,0),1),"###")</f>
        <v>1</v>
      </c>
      <c r="R244" s="25" t="s">
        <v>36</v>
      </c>
      <c r="S244" s="25" t="s">
        <v>15</v>
      </c>
      <c r="T244" s="25" t="s">
        <v>15</v>
      </c>
      <c r="U244" s="25" t="s">
        <v>15</v>
      </c>
      <c r="V244" s="24"/>
      <c r="W244" s="24" t="str">
        <f t="shared" si="20"/>
        <v>AV. OBRERA 906 URB. GRAFICOS ZN B      _</v>
      </c>
      <c r="X244" s="24" t="str">
        <f t="shared" si="21"/>
        <v>('0101243', '1', '1', 'PAREDES RIVERA PAVEL', 'PAREDES RIVERA PAVEL', 'AV. OBRERA 906 URB. GRAFICOS ZN B      _', '-', '-', '-', 'N', 'AV. OBRERA 906 URB. GRAFICOS ZN B      _', '1', '-', '-', '-', 'A'),</v>
      </c>
      <c r="Y244" s="24" t="str">
        <f t="shared" si="22"/>
        <v>('0101243', '1', '29409037', 'A'),</v>
      </c>
      <c r="Z244" s="24" t="str">
        <f t="shared" si="23"/>
        <v>('0101243', '2', '', 'A'),</v>
      </c>
    </row>
    <row r="245" spans="1:26" x14ac:dyDescent="0.25">
      <c r="A245" s="15" t="s">
        <v>381</v>
      </c>
      <c r="B245" s="28">
        <f t="shared" si="18"/>
        <v>1</v>
      </c>
      <c r="C245" s="27">
        <f xml:space="preserve"> IFERROR(INDEX(DATOS_GENERALES!$L$16:$L$20,MATCH($D245,DATOS_GENERALES!$M$16:$M$20,0),1),"###")</f>
        <v>1</v>
      </c>
      <c r="D245" s="25" t="s">
        <v>1641</v>
      </c>
      <c r="E245" s="27">
        <f xml:space="preserve"> IFERROR(INDEX(DATOS_GENERALES!$A$16:$A$25,MATCH($F245,DATOS_GENERALES!$B$16:$B$25,0),1),"###")</f>
        <v>1</v>
      </c>
      <c r="F245" s="25" t="s">
        <v>18</v>
      </c>
      <c r="G245" s="25" t="s">
        <v>1888</v>
      </c>
      <c r="H245" s="15" t="s">
        <v>1103</v>
      </c>
      <c r="I245" s="15"/>
      <c r="J245" s="25" t="s">
        <v>2679</v>
      </c>
      <c r="K245" s="25">
        <f t="shared" si="19"/>
        <v>30</v>
      </c>
      <c r="L245" s="25" t="s">
        <v>15</v>
      </c>
      <c r="M245" s="25" t="s">
        <v>15</v>
      </c>
      <c r="N245" s="25" t="s">
        <v>15</v>
      </c>
      <c r="O245" s="4" t="str">
        <f>IFERROR(INDEX(DATOS_GENERALES!$F$11:$F$13,MATCH($P245,DATOS_GENERALES!$G$11:$G$13,0),1),"###")</f>
        <v>N</v>
      </c>
      <c r="P245" s="25" t="s">
        <v>40</v>
      </c>
      <c r="Q245" s="4">
        <f>IFERROR(INDEX(DATOS_GENERALES!$I$3:$I$7,MATCH($R245,DATOS_GENERALES!$J$3:$J$7,0),1),"###")</f>
        <v>1</v>
      </c>
      <c r="R245" s="25" t="s">
        <v>36</v>
      </c>
      <c r="S245" s="25" t="s">
        <v>15</v>
      </c>
      <c r="T245" s="25" t="s">
        <v>15</v>
      </c>
      <c r="U245" s="25" t="s">
        <v>15</v>
      </c>
      <c r="V245" s="24"/>
      <c r="W245" s="24" t="str">
        <f t="shared" si="20"/>
        <v>MANUEL MUÑOZ NAJAR 227 CERCADO         _</v>
      </c>
      <c r="X245" s="24" t="str">
        <f t="shared" si="21"/>
        <v>('0101244', '1', '1', 'RIQUELME AGUILAR ELENA DEL CARMEN', 'RIQUELME AGUILAR ELENA DEL CARMEN', 'MANUEL MUÑOZ NAJAR 227 CERCADO         _', '-', '-', '-', 'N', 'MANUEL MUÑOZ NAJAR 227 CERCADO         _', '1', '-', '-', '-', 'A'),</v>
      </c>
      <c r="Y245" s="24" t="str">
        <f t="shared" si="22"/>
        <v>('0101244', '1', '29409464', 'A'),</v>
      </c>
      <c r="Z245" s="24" t="str">
        <f t="shared" si="23"/>
        <v>('0101244', '2', '', 'A'),</v>
      </c>
    </row>
    <row r="246" spans="1:26" x14ac:dyDescent="0.25">
      <c r="A246" s="15" t="s">
        <v>561</v>
      </c>
      <c r="B246" s="28">
        <f t="shared" si="18"/>
        <v>1</v>
      </c>
      <c r="C246" s="27">
        <f xml:space="preserve"> IFERROR(INDEX(DATOS_GENERALES!$L$16:$L$20,MATCH($D246,DATOS_GENERALES!$M$16:$M$20,0),1),"###")</f>
        <v>1</v>
      </c>
      <c r="D246" s="25" t="s">
        <v>1641</v>
      </c>
      <c r="E246" s="27">
        <f xml:space="preserve"> IFERROR(INDEX(DATOS_GENERALES!$A$16:$A$25,MATCH($F246,DATOS_GENERALES!$B$16:$B$25,0),1),"###")</f>
        <v>1</v>
      </c>
      <c r="F246" s="25" t="s">
        <v>18</v>
      </c>
      <c r="G246" s="25" t="s">
        <v>1889</v>
      </c>
      <c r="H246" s="15" t="s">
        <v>1104</v>
      </c>
      <c r="I246" s="15"/>
      <c r="J246" s="25" t="s">
        <v>2680</v>
      </c>
      <c r="K246" s="25">
        <f t="shared" si="19"/>
        <v>24</v>
      </c>
      <c r="L246" s="25" t="s">
        <v>15</v>
      </c>
      <c r="M246" s="25" t="s">
        <v>15</v>
      </c>
      <c r="N246" s="25" t="s">
        <v>15</v>
      </c>
      <c r="O246" s="4" t="str">
        <f>IFERROR(INDEX(DATOS_GENERALES!$F$11:$F$13,MATCH($P246,DATOS_GENERALES!$G$11:$G$13,0),1),"###")</f>
        <v>N</v>
      </c>
      <c r="P246" s="25" t="s">
        <v>40</v>
      </c>
      <c r="Q246" s="4">
        <f>IFERROR(INDEX(DATOS_GENERALES!$I$3:$I$7,MATCH($R246,DATOS_GENERALES!$J$3:$J$7,0),1),"###")</f>
        <v>1</v>
      </c>
      <c r="R246" s="25" t="s">
        <v>36</v>
      </c>
      <c r="S246" s="25" t="s">
        <v>15</v>
      </c>
      <c r="T246" s="25" t="s">
        <v>15</v>
      </c>
      <c r="U246" s="25" t="s">
        <v>15</v>
      </c>
      <c r="V246" s="24"/>
      <c r="W246" s="24" t="str">
        <f t="shared" si="20"/>
        <v>PIEDRA SANTA KB DPTO 101               _</v>
      </c>
      <c r="X246" s="24" t="str">
        <f t="shared" si="21"/>
        <v>('0101245', '1', '1', 'VELASQUEZ SILVA CARLA', 'VELASQUEZ SILVA CARLA', 'PIEDRA SANTA KB DPTO 101               _', '-', '-', '-', 'N', 'PIEDRA SANTA KB DPTO 101               _', '1', '-', '-', '-', 'A'),</v>
      </c>
      <c r="Y246" s="24" t="str">
        <f t="shared" si="22"/>
        <v>('0101245', '1', '29418037', 'A'),</v>
      </c>
      <c r="Z246" s="24" t="str">
        <f t="shared" si="23"/>
        <v>('0101245', '2', '', 'A'),</v>
      </c>
    </row>
    <row r="247" spans="1:26" x14ac:dyDescent="0.25">
      <c r="A247" s="15" t="s">
        <v>597</v>
      </c>
      <c r="B247" s="28">
        <f t="shared" si="18"/>
        <v>1</v>
      </c>
      <c r="C247" s="27">
        <f xml:space="preserve"> IFERROR(INDEX(DATOS_GENERALES!$L$16:$L$20,MATCH($D247,DATOS_GENERALES!$M$16:$M$20,0),1),"###")</f>
        <v>1</v>
      </c>
      <c r="D247" s="25" t="s">
        <v>1641</v>
      </c>
      <c r="E247" s="27">
        <f xml:space="preserve"> IFERROR(INDEX(DATOS_GENERALES!$A$16:$A$25,MATCH($F247,DATOS_GENERALES!$B$16:$B$25,0),1),"###")</f>
        <v>1</v>
      </c>
      <c r="F247" s="25" t="s">
        <v>18</v>
      </c>
      <c r="G247" s="25" t="s">
        <v>1890</v>
      </c>
      <c r="H247" s="15" t="s">
        <v>1105</v>
      </c>
      <c r="I247" s="15"/>
      <c r="J247" s="25" t="s">
        <v>2681</v>
      </c>
      <c r="K247" s="25">
        <f t="shared" si="19"/>
        <v>23</v>
      </c>
      <c r="L247" s="25" t="s">
        <v>15</v>
      </c>
      <c r="M247" s="25" t="s">
        <v>15</v>
      </c>
      <c r="N247" s="25" t="s">
        <v>15</v>
      </c>
      <c r="O247" s="4" t="str">
        <f>IFERROR(INDEX(DATOS_GENERALES!$F$11:$F$13,MATCH($P247,DATOS_GENERALES!$G$11:$G$13,0),1),"###")</f>
        <v>N</v>
      </c>
      <c r="P247" s="25" t="s">
        <v>40</v>
      </c>
      <c r="Q247" s="4">
        <f>IFERROR(INDEX(DATOS_GENERALES!$I$3:$I$7,MATCH($R247,DATOS_GENERALES!$J$3:$J$7,0),1),"###")</f>
        <v>1</v>
      </c>
      <c r="R247" s="25" t="s">
        <v>36</v>
      </c>
      <c r="S247" s="25" t="s">
        <v>15</v>
      </c>
      <c r="T247" s="25" t="s">
        <v>15</v>
      </c>
      <c r="U247" s="25" t="s">
        <v>15</v>
      </c>
      <c r="V247" s="24"/>
      <c r="W247" s="24" t="str">
        <f t="shared" si="20"/>
        <v>MELGAR 215 CASA 2 CAYMA                _</v>
      </c>
      <c r="X247" s="24" t="str">
        <f t="shared" si="21"/>
        <v>('0101246', '1', '1', 'SALAZAR ARANA JUAN JOSE', 'SALAZAR ARANA JUAN JOSE', 'MELGAR 215 CASA 2 CAYMA                _', '-', '-', '-', 'N', 'MELGAR 215 CASA 2 CAYMA                _', '1', '-', '-', '-', 'A'),</v>
      </c>
      <c r="Y247" s="24" t="str">
        <f t="shared" si="22"/>
        <v>('0101246', '1', '29418532', 'A'),</v>
      </c>
      <c r="Z247" s="24" t="str">
        <f t="shared" si="23"/>
        <v>('0101246', '2', '', 'A'),</v>
      </c>
    </row>
    <row r="248" spans="1:26" x14ac:dyDescent="0.25">
      <c r="A248" s="15" t="s">
        <v>785</v>
      </c>
      <c r="B248" s="28">
        <f t="shared" si="18"/>
        <v>1</v>
      </c>
      <c r="C248" s="27">
        <f xml:space="preserve"> IFERROR(INDEX(DATOS_GENERALES!$L$16:$L$20,MATCH($D248,DATOS_GENERALES!$M$16:$M$20,0),1),"###")</f>
        <v>1</v>
      </c>
      <c r="D248" s="25" t="s">
        <v>1641</v>
      </c>
      <c r="E248" s="27">
        <f xml:space="preserve"> IFERROR(INDEX(DATOS_GENERALES!$A$16:$A$25,MATCH($F248,DATOS_GENERALES!$B$16:$B$25,0),1),"###")</f>
        <v>1</v>
      </c>
      <c r="F248" s="25" t="s">
        <v>18</v>
      </c>
      <c r="G248" s="25" t="s">
        <v>1891</v>
      </c>
      <c r="H248" s="15" t="s">
        <v>1106</v>
      </c>
      <c r="I248" s="15"/>
      <c r="J248" s="25" t="s">
        <v>2682</v>
      </c>
      <c r="K248" s="25">
        <f t="shared" si="19"/>
        <v>16</v>
      </c>
      <c r="L248" s="25" t="s">
        <v>15</v>
      </c>
      <c r="M248" s="25" t="s">
        <v>15</v>
      </c>
      <c r="N248" s="25" t="s">
        <v>15</v>
      </c>
      <c r="O248" s="4" t="str">
        <f>IFERROR(INDEX(DATOS_GENERALES!$F$11:$F$13,MATCH($P248,DATOS_GENERALES!$G$11:$G$13,0),1),"###")</f>
        <v>N</v>
      </c>
      <c r="P248" s="25" t="s">
        <v>40</v>
      </c>
      <c r="Q248" s="4">
        <f>IFERROR(INDEX(DATOS_GENERALES!$I$3:$I$7,MATCH($R248,DATOS_GENERALES!$J$3:$J$7,0),1),"###")</f>
        <v>1</v>
      </c>
      <c r="R248" s="25" t="s">
        <v>36</v>
      </c>
      <c r="S248" s="25" t="s">
        <v>15</v>
      </c>
      <c r="T248" s="25" t="s">
        <v>15</v>
      </c>
      <c r="U248" s="25" t="s">
        <v>15</v>
      </c>
      <c r="V248" s="24"/>
      <c r="W248" s="24" t="str">
        <f t="shared" si="20"/>
        <v>PUENTE ARNAO 316                       _</v>
      </c>
      <c r="X248" s="24" t="str">
        <f t="shared" si="21"/>
        <v>('0101247', '1', '1', 'PINTO CARDENAS ROLANDO IVAN', 'PINTO CARDENAS ROLANDO IVAN', 'PUENTE ARNAO 316                       _', '-', '-', '-', 'N', 'PUENTE ARNAO 316                       _', '1', '-', '-', '-', 'A'),</v>
      </c>
      <c r="Y248" s="24" t="str">
        <f t="shared" si="22"/>
        <v>('0101247', '1', '29419591', 'A'),</v>
      </c>
      <c r="Z248" s="24" t="str">
        <f t="shared" si="23"/>
        <v>('0101247', '2', '', 'A'),</v>
      </c>
    </row>
    <row r="249" spans="1:26" x14ac:dyDescent="0.25">
      <c r="A249" s="15" t="s">
        <v>382</v>
      </c>
      <c r="B249" s="28">
        <f t="shared" si="18"/>
        <v>1</v>
      </c>
      <c r="C249" s="27">
        <f xml:space="preserve"> IFERROR(INDEX(DATOS_GENERALES!$L$16:$L$20,MATCH($D249,DATOS_GENERALES!$M$16:$M$20,0),1),"###")</f>
        <v>1</v>
      </c>
      <c r="D249" s="25" t="s">
        <v>1641</v>
      </c>
      <c r="E249" s="27">
        <f xml:space="preserve"> IFERROR(INDEX(DATOS_GENERALES!$A$16:$A$25,MATCH($F249,DATOS_GENERALES!$B$16:$B$25,0),1),"###")</f>
        <v>1</v>
      </c>
      <c r="F249" s="25" t="s">
        <v>18</v>
      </c>
      <c r="G249" s="25" t="s">
        <v>1892</v>
      </c>
      <c r="H249" s="15" t="s">
        <v>1107</v>
      </c>
      <c r="I249" s="15"/>
      <c r="J249" s="25" t="s">
        <v>2683</v>
      </c>
      <c r="K249" s="25">
        <f t="shared" si="19"/>
        <v>30</v>
      </c>
      <c r="L249" s="25" t="s">
        <v>15</v>
      </c>
      <c r="M249" s="25" t="s">
        <v>15</v>
      </c>
      <c r="N249" s="25" t="s">
        <v>15</v>
      </c>
      <c r="O249" s="4" t="str">
        <f>IFERROR(INDEX(DATOS_GENERALES!$F$11:$F$13,MATCH($P249,DATOS_GENERALES!$G$11:$G$13,0),1),"###")</f>
        <v>N</v>
      </c>
      <c r="P249" s="25" t="s">
        <v>40</v>
      </c>
      <c r="Q249" s="4">
        <f>IFERROR(INDEX(DATOS_GENERALES!$I$3:$I$7,MATCH($R249,DATOS_GENERALES!$J$3:$J$7,0),1),"###")</f>
        <v>1</v>
      </c>
      <c r="R249" s="25" t="s">
        <v>36</v>
      </c>
      <c r="S249" s="25" t="s">
        <v>15</v>
      </c>
      <c r="T249" s="25" t="s">
        <v>15</v>
      </c>
      <c r="U249" s="25" t="s">
        <v>15</v>
      </c>
      <c r="V249" s="24"/>
      <c r="W249" s="24" t="str">
        <f t="shared" si="20"/>
        <v>URB. LABRADOR DE CHILINA H 1 B         _</v>
      </c>
      <c r="X249" s="24" t="str">
        <f t="shared" si="21"/>
        <v>('0101248', '1', '1', 'GUTIERREZ CAHUANA LUIS ALBERTO', 'GUTIERREZ CAHUANA LUIS ALBERTO', 'URB. LABRADOR DE CHILINA H 1 B         _', '-', '-', '-', 'N', 'URB. LABRADOR DE CHILINA H 1 B         _', '1', '-', '-', '-', 'A'),</v>
      </c>
      <c r="Y249" s="24" t="str">
        <f t="shared" si="22"/>
        <v>('0101248', '1', '29420878', 'A'),</v>
      </c>
      <c r="Z249" s="24" t="str">
        <f t="shared" si="23"/>
        <v>('0101248', '2', '', 'A'),</v>
      </c>
    </row>
    <row r="250" spans="1:26" x14ac:dyDescent="0.25">
      <c r="A250" s="15" t="s">
        <v>688</v>
      </c>
      <c r="B250" s="28">
        <f t="shared" si="18"/>
        <v>1</v>
      </c>
      <c r="C250" s="27">
        <f xml:space="preserve"> IFERROR(INDEX(DATOS_GENERALES!$L$16:$L$20,MATCH($D250,DATOS_GENERALES!$M$16:$M$20,0),1),"###")</f>
        <v>1</v>
      </c>
      <c r="D250" s="25" t="s">
        <v>1641</v>
      </c>
      <c r="E250" s="27">
        <f xml:space="preserve"> IFERROR(INDEX(DATOS_GENERALES!$A$16:$A$25,MATCH($F250,DATOS_GENERALES!$B$16:$B$25,0),1),"###")</f>
        <v>1</v>
      </c>
      <c r="F250" s="25" t="s">
        <v>18</v>
      </c>
      <c r="G250" s="25" t="s">
        <v>1893</v>
      </c>
      <c r="H250" s="15" t="s">
        <v>1108</v>
      </c>
      <c r="I250" s="15"/>
      <c r="J250" s="25" t="s">
        <v>2684</v>
      </c>
      <c r="K250" s="25">
        <f t="shared" si="19"/>
        <v>20</v>
      </c>
      <c r="L250" s="25" t="s">
        <v>15</v>
      </c>
      <c r="M250" s="25" t="s">
        <v>15</v>
      </c>
      <c r="N250" s="25" t="s">
        <v>15</v>
      </c>
      <c r="O250" s="4" t="str">
        <f>IFERROR(INDEX(DATOS_GENERALES!$F$11:$F$13,MATCH($P250,DATOS_GENERALES!$G$11:$G$13,0),1),"###")</f>
        <v>N</v>
      </c>
      <c r="P250" s="25" t="s">
        <v>40</v>
      </c>
      <c r="Q250" s="4">
        <f>IFERROR(INDEX(DATOS_GENERALES!$I$3:$I$7,MATCH($R250,DATOS_GENERALES!$J$3:$J$7,0),1),"###")</f>
        <v>1</v>
      </c>
      <c r="R250" s="25" t="s">
        <v>36</v>
      </c>
      <c r="S250" s="25" t="s">
        <v>15</v>
      </c>
      <c r="T250" s="25" t="s">
        <v>15</v>
      </c>
      <c r="U250" s="25" t="s">
        <v>15</v>
      </c>
      <c r="V250" s="24"/>
      <c r="W250" s="24" t="str">
        <f t="shared" si="20"/>
        <v>URB. EL CORTIJO B-23                   _</v>
      </c>
      <c r="X250" s="24" t="str">
        <f t="shared" si="21"/>
        <v>('0101249', '1', '1', 'MOLINA CALLE HECTOR', 'MOLINA CALLE HECTOR', 'URB. EL CORTIJO B-23                   _', '-', '-', '-', 'N', 'URB. EL CORTIJO B-23                   _', '1', '-', '-', '-', 'A'),</v>
      </c>
      <c r="Y250" s="24" t="str">
        <f t="shared" si="22"/>
        <v>('0101249', '1', '29424619', 'A'),</v>
      </c>
      <c r="Z250" s="24" t="str">
        <f t="shared" si="23"/>
        <v>('0101249', '2', '', 'A'),</v>
      </c>
    </row>
    <row r="251" spans="1:26" x14ac:dyDescent="0.25">
      <c r="A251" s="15" t="s">
        <v>632</v>
      </c>
      <c r="B251" s="28">
        <f t="shared" si="18"/>
        <v>1</v>
      </c>
      <c r="C251" s="27">
        <f xml:space="preserve"> IFERROR(INDEX(DATOS_GENERALES!$L$16:$L$20,MATCH($D251,DATOS_GENERALES!$M$16:$M$20,0),1),"###")</f>
        <v>1</v>
      </c>
      <c r="D251" s="25" t="s">
        <v>1641</v>
      </c>
      <c r="E251" s="27">
        <f xml:space="preserve"> IFERROR(INDEX(DATOS_GENERALES!$A$16:$A$25,MATCH($F251,DATOS_GENERALES!$B$16:$B$25,0),1),"###")</f>
        <v>1</v>
      </c>
      <c r="F251" s="25" t="s">
        <v>18</v>
      </c>
      <c r="G251" s="25" t="s">
        <v>1894</v>
      </c>
      <c r="H251" s="15" t="s">
        <v>1109</v>
      </c>
      <c r="I251" s="15"/>
      <c r="J251" s="25" t="s">
        <v>2685</v>
      </c>
      <c r="K251" s="25">
        <f t="shared" si="19"/>
        <v>22</v>
      </c>
      <c r="L251" s="25" t="s">
        <v>15</v>
      </c>
      <c r="M251" s="25" t="s">
        <v>15</v>
      </c>
      <c r="N251" s="25" t="s">
        <v>15</v>
      </c>
      <c r="O251" s="4" t="str">
        <f>IFERROR(INDEX(DATOS_GENERALES!$F$11:$F$13,MATCH($P251,DATOS_GENERALES!$G$11:$G$13,0),1),"###")</f>
        <v>N</v>
      </c>
      <c r="P251" s="25" t="s">
        <v>40</v>
      </c>
      <c r="Q251" s="4">
        <f>IFERROR(INDEX(DATOS_GENERALES!$I$3:$I$7,MATCH($R251,DATOS_GENERALES!$J$3:$J$7,0),1),"###")</f>
        <v>1</v>
      </c>
      <c r="R251" s="25" t="s">
        <v>36</v>
      </c>
      <c r="S251" s="25" t="s">
        <v>15</v>
      </c>
      <c r="T251" s="25" t="s">
        <v>15</v>
      </c>
      <c r="U251" s="25" t="s">
        <v>15</v>
      </c>
      <c r="V251" s="24"/>
      <c r="W251" s="24" t="str">
        <f t="shared" si="20"/>
        <v>RES. LA EXPLANADA D-21                 _</v>
      </c>
      <c r="X251" s="24" t="str">
        <f t="shared" si="21"/>
        <v>('0101250', '1', '1', 'BENAVENTE LOZA MAURICIO EDDY', 'BENAVENTE LOZA MAURICIO EDDY', 'RES. LA EXPLANADA D-21                 _', '-', '-', '-', 'N', 'RES. LA EXPLANADA D-21                 _', '1', '-', '-', '-', 'A'),</v>
      </c>
      <c r="Y251" s="24" t="str">
        <f t="shared" si="22"/>
        <v>('0101250', '1', '29425114', 'A'),</v>
      </c>
      <c r="Z251" s="24" t="str">
        <f t="shared" si="23"/>
        <v>('0101250', '2', '', 'A'),</v>
      </c>
    </row>
    <row r="252" spans="1:26" x14ac:dyDescent="0.25">
      <c r="A252" s="15" t="s">
        <v>167</v>
      </c>
      <c r="B252" s="28">
        <f t="shared" si="18"/>
        <v>1</v>
      </c>
      <c r="C252" s="27">
        <f xml:space="preserve"> IFERROR(INDEX(DATOS_GENERALES!$L$16:$L$20,MATCH($D252,DATOS_GENERALES!$M$16:$M$20,0),1),"###")</f>
        <v>1</v>
      </c>
      <c r="D252" s="25" t="s">
        <v>1641</v>
      </c>
      <c r="E252" s="27">
        <f xml:space="preserve"> IFERROR(INDEX(DATOS_GENERALES!$A$16:$A$25,MATCH($F252,DATOS_GENERALES!$B$16:$B$25,0),1),"###")</f>
        <v>1</v>
      </c>
      <c r="F252" s="25" t="s">
        <v>18</v>
      </c>
      <c r="G252" s="25" t="s">
        <v>1895</v>
      </c>
      <c r="H252" s="15" t="s">
        <v>1110</v>
      </c>
      <c r="I252" s="15"/>
      <c r="J252" s="25" t="s">
        <v>2686</v>
      </c>
      <c r="K252" s="25">
        <f t="shared" si="19"/>
        <v>39</v>
      </c>
      <c r="L252" s="25" t="s">
        <v>15</v>
      </c>
      <c r="M252" s="25" t="s">
        <v>15</v>
      </c>
      <c r="N252" s="25" t="s">
        <v>15</v>
      </c>
      <c r="O252" s="4" t="str">
        <f>IFERROR(INDEX(DATOS_GENERALES!$F$11:$F$13,MATCH($P252,DATOS_GENERALES!$G$11:$G$13,0),1),"###")</f>
        <v>N</v>
      </c>
      <c r="P252" s="25" t="s">
        <v>40</v>
      </c>
      <c r="Q252" s="4">
        <f>IFERROR(INDEX(DATOS_GENERALES!$I$3:$I$7,MATCH($R252,DATOS_GENERALES!$J$3:$J$7,0),1),"###")</f>
        <v>1</v>
      </c>
      <c r="R252" s="25" t="s">
        <v>36</v>
      </c>
      <c r="S252" s="25" t="s">
        <v>15</v>
      </c>
      <c r="T252" s="25" t="s">
        <v>15</v>
      </c>
      <c r="U252" s="25" t="s">
        <v>15</v>
      </c>
      <c r="V252" s="24"/>
      <c r="W252" s="24" t="str">
        <f t="shared" si="20"/>
        <v>COMPLEJO HABITACIONAL FRANCISCO MOSTAJO_</v>
      </c>
      <c r="X252" s="24" t="str">
        <f t="shared" si="21"/>
        <v>('0101251', '1', '1', 'LEZANO VEGA NINOSCA', 'LEZANO VEGA NINOSCA', 'COMPLEJO HABITACIONAL FRANCISCO MOSTAJO_', '-', '-', '-', 'N', 'COMPLEJO HABITACIONAL FRANCISCO MOSTAJO_', '1', '-', '-', '-', 'A'),</v>
      </c>
      <c r="Y252" s="24" t="str">
        <f t="shared" si="22"/>
        <v>('0101251', '1', '29427012', 'A'),</v>
      </c>
      <c r="Z252" s="24" t="str">
        <f t="shared" si="23"/>
        <v>('0101251', '2', '', 'A'),</v>
      </c>
    </row>
    <row r="253" spans="1:26" x14ac:dyDescent="0.25">
      <c r="A253" s="15" t="s">
        <v>689</v>
      </c>
      <c r="B253" s="28">
        <f t="shared" si="18"/>
        <v>1</v>
      </c>
      <c r="C253" s="27">
        <f xml:space="preserve"> IFERROR(INDEX(DATOS_GENERALES!$L$16:$L$20,MATCH($D253,DATOS_GENERALES!$M$16:$M$20,0),1),"###")</f>
        <v>1</v>
      </c>
      <c r="D253" s="25" t="s">
        <v>1641</v>
      </c>
      <c r="E253" s="27">
        <f xml:space="preserve"> IFERROR(INDEX(DATOS_GENERALES!$A$16:$A$25,MATCH($F253,DATOS_GENERALES!$B$16:$B$25,0),1),"###")</f>
        <v>1</v>
      </c>
      <c r="F253" s="25" t="s">
        <v>18</v>
      </c>
      <c r="G253" s="25" t="s">
        <v>1896</v>
      </c>
      <c r="H253" s="15" t="s">
        <v>1111</v>
      </c>
      <c r="I253" s="15"/>
      <c r="J253" s="25" t="s">
        <v>2687</v>
      </c>
      <c r="K253" s="25">
        <f t="shared" si="19"/>
        <v>20</v>
      </c>
      <c r="L253" s="25" t="s">
        <v>15</v>
      </c>
      <c r="M253" s="25" t="s">
        <v>15</v>
      </c>
      <c r="N253" s="25" t="s">
        <v>15</v>
      </c>
      <c r="O253" s="4" t="str">
        <f>IFERROR(INDEX(DATOS_GENERALES!$F$11:$F$13,MATCH($P253,DATOS_GENERALES!$G$11:$G$13,0),1),"###")</f>
        <v>N</v>
      </c>
      <c r="P253" s="25" t="s">
        <v>40</v>
      </c>
      <c r="Q253" s="4">
        <f>IFERROR(INDEX(DATOS_GENERALES!$I$3:$I$7,MATCH($R253,DATOS_GENERALES!$J$3:$J$7,0),1),"###")</f>
        <v>1</v>
      </c>
      <c r="R253" s="25" t="s">
        <v>36</v>
      </c>
      <c r="S253" s="25" t="s">
        <v>15</v>
      </c>
      <c r="T253" s="25" t="s">
        <v>15</v>
      </c>
      <c r="U253" s="25" t="s">
        <v>15</v>
      </c>
      <c r="V253" s="24"/>
      <c r="W253" s="24" t="str">
        <f t="shared" si="20"/>
        <v>URB. SANTA LUISA D-8                   _</v>
      </c>
      <c r="X253" s="24" t="str">
        <f t="shared" si="21"/>
        <v>('0101252', '1', '1', 'MEDINA MINAYA SILAS BERNABE', 'MEDINA MINAYA SILAS BERNABE', 'URB. SANTA LUISA D-8                   _', '-', '-', '-', 'N', 'URB. SANTA LUISA D-8                   _', '1', '-', '-', '-', 'A'),</v>
      </c>
      <c r="Y253" s="24" t="str">
        <f t="shared" si="22"/>
        <v>('0101252', '1', '29427023', 'A'),</v>
      </c>
      <c r="Z253" s="24" t="str">
        <f t="shared" si="23"/>
        <v>('0101252', '2', '', 'A'),</v>
      </c>
    </row>
    <row r="254" spans="1:26" x14ac:dyDescent="0.25">
      <c r="A254" s="15" t="s">
        <v>441</v>
      </c>
      <c r="B254" s="28">
        <f t="shared" si="18"/>
        <v>1</v>
      </c>
      <c r="C254" s="27">
        <f xml:space="preserve"> IFERROR(INDEX(DATOS_GENERALES!$L$16:$L$20,MATCH($D254,DATOS_GENERALES!$M$16:$M$20,0),1),"###")</f>
        <v>1</v>
      </c>
      <c r="D254" s="25" t="s">
        <v>1641</v>
      </c>
      <c r="E254" s="27">
        <f xml:space="preserve"> IFERROR(INDEX(DATOS_GENERALES!$A$16:$A$25,MATCH($F254,DATOS_GENERALES!$B$16:$B$25,0),1),"###")</f>
        <v>1</v>
      </c>
      <c r="F254" s="25" t="s">
        <v>18</v>
      </c>
      <c r="G254" s="25" t="s">
        <v>1897</v>
      </c>
      <c r="H254" s="15" t="s">
        <v>1112</v>
      </c>
      <c r="I254" s="15"/>
      <c r="J254" s="25" t="s">
        <v>2688</v>
      </c>
      <c r="K254" s="25">
        <f t="shared" si="19"/>
        <v>28</v>
      </c>
      <c r="L254" s="25" t="s">
        <v>15</v>
      </c>
      <c r="M254" s="25" t="s">
        <v>15</v>
      </c>
      <c r="N254" s="25" t="s">
        <v>15</v>
      </c>
      <c r="O254" s="4" t="str">
        <f>IFERROR(INDEX(DATOS_GENERALES!$F$11:$F$13,MATCH($P254,DATOS_GENERALES!$G$11:$G$13,0),1),"###")</f>
        <v>N</v>
      </c>
      <c r="P254" s="25" t="s">
        <v>40</v>
      </c>
      <c r="Q254" s="4">
        <f>IFERROR(INDEX(DATOS_GENERALES!$I$3:$I$7,MATCH($R254,DATOS_GENERALES!$J$3:$J$7,0),1),"###")</f>
        <v>1</v>
      </c>
      <c r="R254" s="25" t="s">
        <v>36</v>
      </c>
      <c r="S254" s="25" t="s">
        <v>15</v>
      </c>
      <c r="T254" s="25" t="s">
        <v>15</v>
      </c>
      <c r="U254" s="25" t="s">
        <v>15</v>
      </c>
      <c r="V254" s="24"/>
      <c r="W254" s="24" t="str">
        <f t="shared" si="20"/>
        <v>URB. LOS ALTILOS DPTO. 402-A           _</v>
      </c>
      <c r="X254" s="24" t="str">
        <f t="shared" si="21"/>
        <v>('0101253', '1', '1', 'HERNANI OVIEDO JOSE CARLOS', 'HERNANI OVIEDO JOSE CARLOS', 'URB. LOS ALTILOS DPTO. 402-A           _', '-', '-', '-', 'N', 'URB. LOS ALTILOS DPTO. 402-A           _', '1', '-', '-', '-', 'A'),</v>
      </c>
      <c r="Y254" s="24" t="str">
        <f t="shared" si="22"/>
        <v>('0101253', '1', '29427180', 'A'),</v>
      </c>
      <c r="Z254" s="24" t="str">
        <f t="shared" si="23"/>
        <v>('0101253', '2', '', 'A'),</v>
      </c>
    </row>
    <row r="255" spans="1:26" x14ac:dyDescent="0.25">
      <c r="A255" s="15" t="s">
        <v>273</v>
      </c>
      <c r="B255" s="28">
        <f t="shared" si="18"/>
        <v>1</v>
      </c>
      <c r="C255" s="27">
        <f xml:space="preserve"> IFERROR(INDEX(DATOS_GENERALES!$L$16:$L$20,MATCH($D255,DATOS_GENERALES!$M$16:$M$20,0),1),"###")</f>
        <v>1</v>
      </c>
      <c r="D255" s="25" t="s">
        <v>1641</v>
      </c>
      <c r="E255" s="27">
        <f xml:space="preserve"> IFERROR(INDEX(DATOS_GENERALES!$A$16:$A$25,MATCH($F255,DATOS_GENERALES!$B$16:$B$25,0),1),"###")</f>
        <v>1</v>
      </c>
      <c r="F255" s="25" t="s">
        <v>18</v>
      </c>
      <c r="G255" s="25" t="s">
        <v>1898</v>
      </c>
      <c r="H255" s="15" t="s">
        <v>1113</v>
      </c>
      <c r="I255" s="15"/>
      <c r="J255" s="25" t="s">
        <v>2689</v>
      </c>
      <c r="K255" s="25">
        <f t="shared" si="19"/>
        <v>33</v>
      </c>
      <c r="L255" s="25" t="s">
        <v>15</v>
      </c>
      <c r="M255" s="25" t="s">
        <v>15</v>
      </c>
      <c r="N255" s="25" t="s">
        <v>15</v>
      </c>
      <c r="O255" s="4" t="str">
        <f>IFERROR(INDEX(DATOS_GENERALES!$F$11:$F$13,MATCH($P255,DATOS_GENERALES!$G$11:$G$13,0),1),"###")</f>
        <v>N</v>
      </c>
      <c r="P255" s="25" t="s">
        <v>40</v>
      </c>
      <c r="Q255" s="4">
        <f>IFERROR(INDEX(DATOS_GENERALES!$I$3:$I$7,MATCH($R255,DATOS_GENERALES!$J$3:$J$7,0),1),"###")</f>
        <v>1</v>
      </c>
      <c r="R255" s="25" t="s">
        <v>36</v>
      </c>
      <c r="S255" s="25" t="s">
        <v>15</v>
      </c>
      <c r="T255" s="25" t="s">
        <v>15</v>
      </c>
      <c r="U255" s="25" t="s">
        <v>15</v>
      </c>
      <c r="V255" s="24"/>
      <c r="W255" s="24" t="str">
        <f t="shared" si="20"/>
        <v>URB.SAN PEDRO MZ F LT.5 YANAHUARA      _</v>
      </c>
      <c r="X255" s="24" t="str">
        <f t="shared" si="21"/>
        <v>('0101254', '1', '1', 'URURE TEJADA EINER ALEXIS', 'URURE TEJADA EINER ALEXIS', 'URB.SAN PEDRO MZ F LT.5 YANAHUARA      _', '-', '-', '-', 'N', 'URB.SAN PEDRO MZ F LT.5 YANAHUARA      _', '1', '-', '-', '-', 'A'),</v>
      </c>
      <c r="Y255" s="24" t="str">
        <f t="shared" si="22"/>
        <v>('0101254', '1', '29429564', 'A'),</v>
      </c>
      <c r="Z255" s="24" t="str">
        <f t="shared" si="23"/>
        <v>('0101254', '2', '', 'A'),</v>
      </c>
    </row>
    <row r="256" spans="1:26" x14ac:dyDescent="0.25">
      <c r="A256" s="15" t="s">
        <v>248</v>
      </c>
      <c r="B256" s="28">
        <f t="shared" si="18"/>
        <v>1</v>
      </c>
      <c r="C256" s="27">
        <f xml:space="preserve"> IFERROR(INDEX(DATOS_GENERALES!$L$16:$L$20,MATCH($D256,DATOS_GENERALES!$M$16:$M$20,0),1),"###")</f>
        <v>1</v>
      </c>
      <c r="D256" s="25" t="s">
        <v>1641</v>
      </c>
      <c r="E256" s="27">
        <f xml:space="preserve"> IFERROR(INDEX(DATOS_GENERALES!$A$16:$A$25,MATCH($F256,DATOS_GENERALES!$B$16:$B$25,0),1),"###")</f>
        <v>1</v>
      </c>
      <c r="F256" s="25" t="s">
        <v>18</v>
      </c>
      <c r="G256" s="25" t="s">
        <v>1899</v>
      </c>
      <c r="H256" s="15" t="s">
        <v>1114</v>
      </c>
      <c r="I256" s="15"/>
      <c r="J256" s="25" t="s">
        <v>2690</v>
      </c>
      <c r="K256" s="25">
        <f t="shared" si="19"/>
        <v>34</v>
      </c>
      <c r="L256" s="25" t="s">
        <v>15</v>
      </c>
      <c r="M256" s="25" t="s">
        <v>15</v>
      </c>
      <c r="N256" s="25" t="s">
        <v>15</v>
      </c>
      <c r="O256" s="4" t="str">
        <f>IFERROR(INDEX(DATOS_GENERALES!$F$11:$F$13,MATCH($P256,DATOS_GENERALES!$G$11:$G$13,0),1),"###")</f>
        <v>N</v>
      </c>
      <c r="P256" s="25" t="s">
        <v>40</v>
      </c>
      <c r="Q256" s="4">
        <f>IFERROR(INDEX(DATOS_GENERALES!$I$3:$I$7,MATCH($R256,DATOS_GENERALES!$J$3:$J$7,0),1),"###")</f>
        <v>1</v>
      </c>
      <c r="R256" s="25" t="s">
        <v>36</v>
      </c>
      <c r="S256" s="25" t="s">
        <v>15</v>
      </c>
      <c r="T256" s="25" t="s">
        <v>15</v>
      </c>
      <c r="U256" s="25" t="s">
        <v>15</v>
      </c>
      <c r="V256" s="24"/>
      <c r="W256" s="24" t="str">
        <f t="shared" si="20"/>
        <v>CALLE URUAGUAY 107 SATELITE GRANDE     _</v>
      </c>
      <c r="X256" s="24" t="str">
        <f t="shared" si="21"/>
        <v>('0101255', '1', '1', 'ORTIZ PERALTILLA IGNACIO MANUEL', 'ORTIZ PERALTILLA IGNACIO MANUEL', 'CALLE URUAGUAY 107 SATELITE GRANDE     _', '-', '-', '-', 'N', 'CALLE URUAGUAY 107 SATELITE GRANDE     _', '1', '-', '-', '-', 'A'),</v>
      </c>
      <c r="Y256" s="24" t="str">
        <f t="shared" si="22"/>
        <v>('0101255', '1', '29431594', 'A'),</v>
      </c>
      <c r="Z256" s="24" t="str">
        <f t="shared" si="23"/>
        <v>('0101255', '2', '', 'A'),</v>
      </c>
    </row>
    <row r="257" spans="1:26" x14ac:dyDescent="0.25">
      <c r="A257" s="15" t="s">
        <v>562</v>
      </c>
      <c r="B257" s="28">
        <f t="shared" si="18"/>
        <v>1</v>
      </c>
      <c r="C257" s="27">
        <f xml:space="preserve"> IFERROR(INDEX(DATOS_GENERALES!$L$16:$L$20,MATCH($D257,DATOS_GENERALES!$M$16:$M$20,0),1),"###")</f>
        <v>1</v>
      </c>
      <c r="D257" s="25" t="s">
        <v>1641</v>
      </c>
      <c r="E257" s="27">
        <f xml:space="preserve"> IFERROR(INDEX(DATOS_GENERALES!$A$16:$A$25,MATCH($F257,DATOS_GENERALES!$B$16:$B$25,0),1),"###")</f>
        <v>1</v>
      </c>
      <c r="F257" s="25" t="s">
        <v>18</v>
      </c>
      <c r="G257" s="25" t="s">
        <v>1900</v>
      </c>
      <c r="H257" s="15" t="s">
        <v>1115</v>
      </c>
      <c r="I257" s="15"/>
      <c r="J257" s="25" t="s">
        <v>2691</v>
      </c>
      <c r="K257" s="25">
        <f t="shared" si="19"/>
        <v>24</v>
      </c>
      <c r="L257" s="25" t="s">
        <v>15</v>
      </c>
      <c r="M257" s="25" t="s">
        <v>15</v>
      </c>
      <c r="N257" s="25" t="s">
        <v>15</v>
      </c>
      <c r="O257" s="4" t="str">
        <f>IFERROR(INDEX(DATOS_GENERALES!$F$11:$F$13,MATCH($P257,DATOS_GENERALES!$G$11:$G$13,0),1),"###")</f>
        <v>N</v>
      </c>
      <c r="P257" s="25" t="s">
        <v>40</v>
      </c>
      <c r="Q257" s="4">
        <f>IFERROR(INDEX(DATOS_GENERALES!$I$3:$I$7,MATCH($R257,DATOS_GENERALES!$J$3:$J$7,0),1),"###")</f>
        <v>1</v>
      </c>
      <c r="R257" s="25" t="s">
        <v>36</v>
      </c>
      <c r="S257" s="25" t="s">
        <v>15</v>
      </c>
      <c r="T257" s="25" t="s">
        <v>15</v>
      </c>
      <c r="U257" s="25" t="s">
        <v>15</v>
      </c>
      <c r="V257" s="24"/>
      <c r="W257" s="24" t="str">
        <f t="shared" si="20"/>
        <v>RESIDENCIAL LA FONDA A-1               _</v>
      </c>
      <c r="X257" s="24" t="str">
        <f t="shared" si="21"/>
        <v>('0101256', '1', '1', 'CUADROS ESPINOZA PABLO JAVIER', 'CUADROS ESPINOZA PABLO JAVIER', 'RESIDENCIAL LA FONDA A-1               _', '-', '-', '-', 'N', 'RESIDENCIAL LA FONDA A-1               _', '1', '-', '-', '-', 'A'),</v>
      </c>
      <c r="Y257" s="24" t="str">
        <f t="shared" si="22"/>
        <v>('0101256', '1', '29442853', 'A'),</v>
      </c>
      <c r="Z257" s="24" t="str">
        <f t="shared" si="23"/>
        <v>('0101256', '2', '', 'A'),</v>
      </c>
    </row>
    <row r="258" spans="1:26" x14ac:dyDescent="0.25">
      <c r="A258" s="15" t="s">
        <v>690</v>
      </c>
      <c r="B258" s="28">
        <f t="shared" ref="B258:B321" si="24">COUNTIF($A$2:$A$800,A258)</f>
        <v>1</v>
      </c>
      <c r="C258" s="27">
        <f xml:space="preserve"> IFERROR(INDEX(DATOS_GENERALES!$L$16:$L$20,MATCH($D258,DATOS_GENERALES!$M$16:$M$20,0),1),"###")</f>
        <v>1</v>
      </c>
      <c r="D258" s="25" t="s">
        <v>1641</v>
      </c>
      <c r="E258" s="27">
        <f xml:space="preserve"> IFERROR(INDEX(DATOS_GENERALES!$A$16:$A$25,MATCH($F258,DATOS_GENERALES!$B$16:$B$25,0),1),"###")</f>
        <v>1</v>
      </c>
      <c r="F258" s="25" t="s">
        <v>18</v>
      </c>
      <c r="G258" s="25" t="s">
        <v>1901</v>
      </c>
      <c r="H258" s="15" t="s">
        <v>1116</v>
      </c>
      <c r="I258" s="15"/>
      <c r="J258" s="25" t="s">
        <v>2692</v>
      </c>
      <c r="K258" s="25">
        <f t="shared" ref="K258:K321" si="25">LEN(J258)</f>
        <v>20</v>
      </c>
      <c r="L258" s="25" t="s">
        <v>15</v>
      </c>
      <c r="M258" s="25" t="s">
        <v>15</v>
      </c>
      <c r="N258" s="25" t="s">
        <v>15</v>
      </c>
      <c r="O258" s="4" t="str">
        <f>IFERROR(INDEX(DATOS_GENERALES!$F$11:$F$13,MATCH($P258,DATOS_GENERALES!$G$11:$G$13,0),1),"###")</f>
        <v>N</v>
      </c>
      <c r="P258" s="25" t="s">
        <v>40</v>
      </c>
      <c r="Q258" s="4">
        <f>IFERROR(INDEX(DATOS_GENERALES!$I$3:$I$7,MATCH($R258,DATOS_GENERALES!$J$3:$J$7,0),1),"###")</f>
        <v>1</v>
      </c>
      <c r="R258" s="25" t="s">
        <v>36</v>
      </c>
      <c r="S258" s="25" t="s">
        <v>15</v>
      </c>
      <c r="T258" s="25" t="s">
        <v>15</v>
      </c>
      <c r="U258" s="25" t="s">
        <v>15</v>
      </c>
      <c r="V258" s="24"/>
      <c r="W258" s="24" t="str">
        <f t="shared" si="20"/>
        <v>COLON 137 PAUCARPATA                   _</v>
      </c>
      <c r="X258" s="24" t="str">
        <f t="shared" si="21"/>
        <v>('0101257', '1', '1', 'RONDON LOPEZ ADOLFO', 'RONDON LOPEZ ADOLFO', 'COLON 137 PAUCARPATA                   _', '-', '-', '-', 'N', 'COLON 137 PAUCARPATA                   _', '1', '-', '-', '-', 'A'),</v>
      </c>
      <c r="Y258" s="24" t="str">
        <f t="shared" si="22"/>
        <v>('0101257', '1', '29445853', 'A'),</v>
      </c>
      <c r="Z258" s="24" t="str">
        <f t="shared" si="23"/>
        <v>('0101257', '2', '', 'A'),</v>
      </c>
    </row>
    <row r="259" spans="1:26" x14ac:dyDescent="0.25">
      <c r="A259" s="15" t="s">
        <v>563</v>
      </c>
      <c r="B259" s="28">
        <f t="shared" si="24"/>
        <v>1</v>
      </c>
      <c r="C259" s="27">
        <f xml:space="preserve"> IFERROR(INDEX(DATOS_GENERALES!$L$16:$L$20,MATCH($D259,DATOS_GENERALES!$M$16:$M$20,0),1),"###")</f>
        <v>1</v>
      </c>
      <c r="D259" s="25" t="s">
        <v>1641</v>
      </c>
      <c r="E259" s="27">
        <f xml:space="preserve"> IFERROR(INDEX(DATOS_GENERALES!$A$16:$A$25,MATCH($F259,DATOS_GENERALES!$B$16:$B$25,0),1),"###")</f>
        <v>1</v>
      </c>
      <c r="F259" s="25" t="s">
        <v>18</v>
      </c>
      <c r="G259" s="25" t="s">
        <v>1902</v>
      </c>
      <c r="H259" s="15" t="s">
        <v>1117</v>
      </c>
      <c r="I259" s="15"/>
      <c r="J259" s="25" t="s">
        <v>2693</v>
      </c>
      <c r="K259" s="25">
        <f t="shared" si="25"/>
        <v>24</v>
      </c>
      <c r="L259" s="25" t="s">
        <v>15</v>
      </c>
      <c r="M259" s="25" t="s">
        <v>15</v>
      </c>
      <c r="N259" s="25" t="s">
        <v>15</v>
      </c>
      <c r="O259" s="4" t="str">
        <f>IFERROR(INDEX(DATOS_GENERALES!$F$11:$F$13,MATCH($P259,DATOS_GENERALES!$G$11:$G$13,0),1),"###")</f>
        <v>N</v>
      </c>
      <c r="P259" s="25" t="s">
        <v>40</v>
      </c>
      <c r="Q259" s="4">
        <f>IFERROR(INDEX(DATOS_GENERALES!$I$3:$I$7,MATCH($R259,DATOS_GENERALES!$J$3:$J$7,0),1),"###")</f>
        <v>1</v>
      </c>
      <c r="R259" s="25" t="s">
        <v>36</v>
      </c>
      <c r="S259" s="25" t="s">
        <v>15</v>
      </c>
      <c r="T259" s="25" t="s">
        <v>15</v>
      </c>
      <c r="U259" s="25" t="s">
        <v>15</v>
      </c>
      <c r="V259" s="24"/>
      <c r="W259" s="24" t="str">
        <f t="shared" ref="W259:W322" si="26">IF(K259&lt;40,J259 &amp; REPT(" ",40-K259-1) &amp; "_", J259)</f>
        <v>AV. BOLOGNESI 505 CASA 3               _</v>
      </c>
      <c r="X259" s="24" t="str">
        <f t="shared" ref="X259:X322" si="27">"('"&amp;A259&amp;"', '"&amp;C259&amp;"', '"&amp;E259&amp;"', '"&amp;G259&amp;"', '"&amp;G259&amp;"', '"&amp;W259&amp;"', '"&amp;L259&amp;"', '"&amp;M259&amp;"', '"&amp;N259&amp;"', '"&amp;O259&amp;"', '"&amp;W259&amp;"', '"&amp;Q259&amp;"', '"&amp;S259&amp;"', '"&amp;T259&amp;"', '"&amp;U259&amp;"', 'A'),"</f>
        <v>('0101258', '1', '1', 'ARANIBAR DE OLIVERA ADRIANA', 'ARANIBAR DE OLIVERA ADRIANA', 'AV. BOLOGNESI 505 CASA 3               _', '-', '-', '-', 'N', 'AV. BOLOGNESI 505 CASA 3               _', '1', '-', '-', '-', 'A'),</v>
      </c>
      <c r="Y259" s="24" t="str">
        <f t="shared" ref="Y259:Y322" si="28">"('"&amp;A259&amp;"', '"&amp;1&amp;"', '"&amp;H259&amp;"', 'A'),"</f>
        <v>('0101258', '1', '29446404', 'A'),</v>
      </c>
      <c r="Z259" s="24" t="str">
        <f t="shared" ref="Z259:Z322" si="29">"('"&amp;A259&amp;"', '"&amp;2&amp;"', '"&amp;I259&amp;"', 'A'),"</f>
        <v>('0101258', '2', '', 'A'),</v>
      </c>
    </row>
    <row r="260" spans="1:26" x14ac:dyDescent="0.25">
      <c r="A260" s="15" t="s">
        <v>383</v>
      </c>
      <c r="B260" s="28">
        <f t="shared" si="24"/>
        <v>1</v>
      </c>
      <c r="C260" s="27">
        <f xml:space="preserve"> IFERROR(INDEX(DATOS_GENERALES!$L$16:$L$20,MATCH($D260,DATOS_GENERALES!$M$16:$M$20,0),1),"###")</f>
        <v>1</v>
      </c>
      <c r="D260" s="25" t="s">
        <v>1641</v>
      </c>
      <c r="E260" s="27">
        <f xml:space="preserve"> IFERROR(INDEX(DATOS_GENERALES!$A$16:$A$25,MATCH($F260,DATOS_GENERALES!$B$16:$B$25,0),1),"###")</f>
        <v>1</v>
      </c>
      <c r="F260" s="25" t="s">
        <v>18</v>
      </c>
      <c r="G260" s="25" t="s">
        <v>1903</v>
      </c>
      <c r="H260" s="15" t="s">
        <v>1118</v>
      </c>
      <c r="I260" s="15"/>
      <c r="J260" s="25" t="s">
        <v>2694</v>
      </c>
      <c r="K260" s="25">
        <f t="shared" si="25"/>
        <v>30</v>
      </c>
      <c r="L260" s="25" t="s">
        <v>15</v>
      </c>
      <c r="M260" s="25" t="s">
        <v>15</v>
      </c>
      <c r="N260" s="25" t="s">
        <v>15</v>
      </c>
      <c r="O260" s="4" t="str">
        <f>IFERROR(INDEX(DATOS_GENERALES!$F$11:$F$13,MATCH($P260,DATOS_GENERALES!$G$11:$G$13,0),1),"###")</f>
        <v>N</v>
      </c>
      <c r="P260" s="25" t="s">
        <v>40</v>
      </c>
      <c r="Q260" s="4">
        <f>IFERROR(INDEX(DATOS_GENERALES!$I$3:$I$7,MATCH($R260,DATOS_GENERALES!$J$3:$J$7,0),1),"###")</f>
        <v>1</v>
      </c>
      <c r="R260" s="25" t="s">
        <v>36</v>
      </c>
      <c r="S260" s="25" t="s">
        <v>15</v>
      </c>
      <c r="T260" s="25" t="s">
        <v>15</v>
      </c>
      <c r="U260" s="25" t="s">
        <v>15</v>
      </c>
      <c r="V260" s="24"/>
      <c r="W260" s="24" t="str">
        <f t="shared" si="26"/>
        <v>PIEDRA SANTA N-3 PRIMERA ETAPA         _</v>
      </c>
      <c r="X260" s="24" t="str">
        <f t="shared" si="27"/>
        <v>('0101259', '1', '1', 'SALINAS GAMERO JESUS EDUARDO', 'SALINAS GAMERO JESUS EDUARDO', 'PIEDRA SANTA N-3 PRIMERA ETAPA         _', '-', '-', '-', 'N', 'PIEDRA SANTA N-3 PRIMERA ETAPA         _', '1', '-', '-', '-', 'A'),</v>
      </c>
      <c r="Y260" s="24" t="str">
        <f t="shared" si="28"/>
        <v>('0101259', '1', '29448413', 'A'),</v>
      </c>
      <c r="Z260" s="24" t="str">
        <f t="shared" si="29"/>
        <v>('0101259', '2', '', 'A'),</v>
      </c>
    </row>
    <row r="261" spans="1:26" x14ac:dyDescent="0.25">
      <c r="A261" s="15" t="s">
        <v>761</v>
      </c>
      <c r="B261" s="28">
        <f t="shared" si="24"/>
        <v>1</v>
      </c>
      <c r="C261" s="27">
        <f xml:space="preserve"> IFERROR(INDEX(DATOS_GENERALES!$L$16:$L$20,MATCH($D261,DATOS_GENERALES!$M$16:$M$20,0),1),"###")</f>
        <v>1</v>
      </c>
      <c r="D261" s="25" t="s">
        <v>1641</v>
      </c>
      <c r="E261" s="27">
        <f xml:space="preserve"> IFERROR(INDEX(DATOS_GENERALES!$A$16:$A$25,MATCH($F261,DATOS_GENERALES!$B$16:$B$25,0),1),"###")</f>
        <v>1</v>
      </c>
      <c r="F261" s="25" t="s">
        <v>18</v>
      </c>
      <c r="G261" s="25" t="s">
        <v>1904</v>
      </c>
      <c r="H261" s="15" t="s">
        <v>1119</v>
      </c>
      <c r="I261" s="15"/>
      <c r="J261" s="25" t="s">
        <v>2695</v>
      </c>
      <c r="K261" s="25">
        <f t="shared" si="25"/>
        <v>17</v>
      </c>
      <c r="L261" s="25" t="s">
        <v>15</v>
      </c>
      <c r="M261" s="25" t="s">
        <v>15</v>
      </c>
      <c r="N261" s="25" t="s">
        <v>15</v>
      </c>
      <c r="O261" s="4" t="str">
        <f>IFERROR(INDEX(DATOS_GENERALES!$F$11:$F$13,MATCH($P261,DATOS_GENERALES!$G$11:$G$13,0),1),"###")</f>
        <v>N</v>
      </c>
      <c r="P261" s="25" t="s">
        <v>40</v>
      </c>
      <c r="Q261" s="4">
        <f>IFERROR(INDEX(DATOS_GENERALES!$I$3:$I$7,MATCH($R261,DATOS_GENERALES!$J$3:$J$7,0),1),"###")</f>
        <v>1</v>
      </c>
      <c r="R261" s="25" t="s">
        <v>36</v>
      </c>
      <c r="S261" s="25" t="s">
        <v>15</v>
      </c>
      <c r="T261" s="25" t="s">
        <v>15</v>
      </c>
      <c r="U261" s="25" t="s">
        <v>15</v>
      </c>
      <c r="V261" s="24"/>
      <c r="W261" s="24" t="str">
        <f t="shared" si="26"/>
        <v>AV. BOLOGNESI 505                      _</v>
      </c>
      <c r="X261" s="24" t="str">
        <f t="shared" si="27"/>
        <v>('0101260', '1', '1', 'CARDENAS CASQUINO JUAN FRANCISCO', 'CARDENAS CASQUINO JUAN FRANCISCO', 'AV. BOLOGNESI 505                      _', '-', '-', '-', 'N', 'AV. BOLOGNESI 505                      _', '1', '-', '-', '-', 'A'),</v>
      </c>
      <c r="Y261" s="24" t="str">
        <f t="shared" si="28"/>
        <v>('0101260', '1', '29451584', 'A'),</v>
      </c>
      <c r="Z261" s="24" t="str">
        <f t="shared" si="29"/>
        <v>('0101260', '2', '', 'A'),</v>
      </c>
    </row>
    <row r="262" spans="1:26" x14ac:dyDescent="0.25">
      <c r="A262" s="15" t="s">
        <v>249</v>
      </c>
      <c r="B262" s="28">
        <f t="shared" si="24"/>
        <v>1</v>
      </c>
      <c r="C262" s="27">
        <f xml:space="preserve"> IFERROR(INDEX(DATOS_GENERALES!$L$16:$L$20,MATCH($D262,DATOS_GENERALES!$M$16:$M$20,0),1),"###")</f>
        <v>1</v>
      </c>
      <c r="D262" s="25" t="s">
        <v>1641</v>
      </c>
      <c r="E262" s="27">
        <f xml:space="preserve"> IFERROR(INDEX(DATOS_GENERALES!$A$16:$A$25,MATCH($F262,DATOS_GENERALES!$B$16:$B$25,0),1),"###")</f>
        <v>1</v>
      </c>
      <c r="F262" s="25" t="s">
        <v>18</v>
      </c>
      <c r="G262" s="25" t="s">
        <v>1905</v>
      </c>
      <c r="H262" s="15" t="s">
        <v>1120</v>
      </c>
      <c r="I262" s="15"/>
      <c r="J262" s="25" t="s">
        <v>2696</v>
      </c>
      <c r="K262" s="25">
        <f t="shared" si="25"/>
        <v>34</v>
      </c>
      <c r="L262" s="25" t="s">
        <v>15</v>
      </c>
      <c r="M262" s="25" t="s">
        <v>15</v>
      </c>
      <c r="N262" s="25" t="s">
        <v>15</v>
      </c>
      <c r="O262" s="4" t="str">
        <f>IFERROR(INDEX(DATOS_GENERALES!$F$11:$F$13,MATCH($P262,DATOS_GENERALES!$G$11:$G$13,0),1),"###")</f>
        <v>N</v>
      </c>
      <c r="P262" s="25" t="s">
        <v>40</v>
      </c>
      <c r="Q262" s="4">
        <f>IFERROR(INDEX(DATOS_GENERALES!$I$3:$I$7,MATCH($R262,DATOS_GENERALES!$J$3:$J$7,0),1),"###")</f>
        <v>1</v>
      </c>
      <c r="R262" s="25" t="s">
        <v>36</v>
      </c>
      <c r="S262" s="25" t="s">
        <v>15</v>
      </c>
      <c r="T262" s="25" t="s">
        <v>15</v>
      </c>
      <c r="U262" s="25" t="s">
        <v>15</v>
      </c>
      <c r="V262" s="24"/>
      <c r="W262" s="24" t="str">
        <f t="shared" si="26"/>
        <v>PABLO LAUIDE NRO. 14 URB. PABLO XI     _</v>
      </c>
      <c r="X262" s="24" t="str">
        <f t="shared" si="27"/>
        <v>('0101261', '1', '1', 'VALDIVIA VALDIVIA ROXANA', 'VALDIVIA VALDIVIA ROXANA', 'PABLO LAUIDE NRO. 14 URB. PABLO XI     _', '-', '-', '-', 'N', 'PABLO LAUIDE NRO. 14 URB. PABLO XI     _', '1', '-', '-', '-', 'A'),</v>
      </c>
      <c r="Y262" s="24" t="str">
        <f t="shared" si="28"/>
        <v>('0101261', '1', '29453603', 'A'),</v>
      </c>
      <c r="Z262" s="24" t="str">
        <f t="shared" si="29"/>
        <v>('0101261', '2', '', 'A'),</v>
      </c>
    </row>
    <row r="263" spans="1:26" x14ac:dyDescent="0.25">
      <c r="A263" s="15" t="s">
        <v>470</v>
      </c>
      <c r="B263" s="28">
        <f t="shared" si="24"/>
        <v>1</v>
      </c>
      <c r="C263" s="27">
        <f xml:space="preserve"> IFERROR(INDEX(DATOS_GENERALES!$L$16:$L$20,MATCH($D263,DATOS_GENERALES!$M$16:$M$20,0),1),"###")</f>
        <v>1</v>
      </c>
      <c r="D263" s="25" t="s">
        <v>1641</v>
      </c>
      <c r="E263" s="27">
        <f xml:space="preserve"> IFERROR(INDEX(DATOS_GENERALES!$A$16:$A$25,MATCH($F263,DATOS_GENERALES!$B$16:$B$25,0),1),"###")</f>
        <v>1</v>
      </c>
      <c r="F263" s="25" t="s">
        <v>18</v>
      </c>
      <c r="G263" s="25" t="s">
        <v>1906</v>
      </c>
      <c r="H263" s="15" t="s">
        <v>1121</v>
      </c>
      <c r="I263" s="15"/>
      <c r="J263" s="25" t="s">
        <v>2697</v>
      </c>
      <c r="K263" s="25">
        <f t="shared" si="25"/>
        <v>27</v>
      </c>
      <c r="L263" s="25" t="s">
        <v>15</v>
      </c>
      <c r="M263" s="25" t="s">
        <v>15</v>
      </c>
      <c r="N263" s="25" t="s">
        <v>15</v>
      </c>
      <c r="O263" s="4" t="str">
        <f>IFERROR(INDEX(DATOS_GENERALES!$F$11:$F$13,MATCH($P263,DATOS_GENERALES!$G$11:$G$13,0),1),"###")</f>
        <v>N</v>
      </c>
      <c r="P263" s="25" t="s">
        <v>40</v>
      </c>
      <c r="Q263" s="4">
        <f>IFERROR(INDEX(DATOS_GENERALES!$I$3:$I$7,MATCH($R263,DATOS_GENERALES!$J$3:$J$7,0),1),"###")</f>
        <v>1</v>
      </c>
      <c r="R263" s="25" t="s">
        <v>36</v>
      </c>
      <c r="S263" s="25" t="s">
        <v>15</v>
      </c>
      <c r="T263" s="25" t="s">
        <v>15</v>
      </c>
      <c r="U263" s="25" t="s">
        <v>15</v>
      </c>
      <c r="V263" s="24"/>
      <c r="W263" s="24" t="str">
        <f t="shared" si="26"/>
        <v>TOMAS EDISON # 209 M. PRADO            _</v>
      </c>
      <c r="X263" s="24" t="str">
        <f t="shared" si="27"/>
        <v>('0101262', '1', '1', 'VELIZ LOPEZ MARIA ELENA', 'VELIZ LOPEZ MARIA ELENA', 'TOMAS EDISON # 209 M. PRADO            _', '-', '-', '-', 'N', 'TOMAS EDISON # 209 M. PRADO            _', '1', '-', '-', '-', 'A'),</v>
      </c>
      <c r="Y263" s="24" t="str">
        <f t="shared" si="28"/>
        <v>('0101262', '1', '29453805', 'A'),</v>
      </c>
      <c r="Z263" s="24" t="str">
        <f t="shared" si="29"/>
        <v>('0101262', '2', '', 'A'),</v>
      </c>
    </row>
    <row r="264" spans="1:26" x14ac:dyDescent="0.25">
      <c r="A264" s="15" t="s">
        <v>303</v>
      </c>
      <c r="B264" s="28">
        <f t="shared" si="24"/>
        <v>1</v>
      </c>
      <c r="C264" s="27">
        <f xml:space="preserve"> IFERROR(INDEX(DATOS_GENERALES!$L$16:$L$20,MATCH($D264,DATOS_GENERALES!$M$16:$M$20,0),1),"###")</f>
        <v>1</v>
      </c>
      <c r="D264" s="25" t="s">
        <v>1641</v>
      </c>
      <c r="E264" s="27">
        <f xml:space="preserve"> IFERROR(INDEX(DATOS_GENERALES!$A$16:$A$25,MATCH($F264,DATOS_GENERALES!$B$16:$B$25,0),1),"###")</f>
        <v>1</v>
      </c>
      <c r="F264" s="25" t="s">
        <v>18</v>
      </c>
      <c r="G264" s="25" t="s">
        <v>1907</v>
      </c>
      <c r="H264" s="15" t="s">
        <v>1122</v>
      </c>
      <c r="I264" s="15"/>
      <c r="J264" s="25" t="s">
        <v>2698</v>
      </c>
      <c r="K264" s="25">
        <f t="shared" si="25"/>
        <v>32</v>
      </c>
      <c r="L264" s="25" t="s">
        <v>15</v>
      </c>
      <c r="M264" s="25" t="s">
        <v>15</v>
      </c>
      <c r="N264" s="25" t="s">
        <v>15</v>
      </c>
      <c r="O264" s="4" t="str">
        <f>IFERROR(INDEX(DATOS_GENERALES!$F$11:$F$13,MATCH($P264,DATOS_GENERALES!$G$11:$G$13,0),1),"###")</f>
        <v>N</v>
      </c>
      <c r="P264" s="25" t="s">
        <v>40</v>
      </c>
      <c r="Q264" s="4">
        <f>IFERROR(INDEX(DATOS_GENERALES!$I$3:$I$7,MATCH($R264,DATOS_GENERALES!$J$3:$J$7,0),1),"###")</f>
        <v>1</v>
      </c>
      <c r="R264" s="25" t="s">
        <v>36</v>
      </c>
      <c r="S264" s="25" t="s">
        <v>15</v>
      </c>
      <c r="T264" s="25" t="s">
        <v>15</v>
      </c>
      <c r="U264" s="25" t="s">
        <v>15</v>
      </c>
      <c r="V264" s="24"/>
      <c r="W264" s="24" t="str">
        <f t="shared" si="26"/>
        <v>COOP. LAMBRAMANI C-1 LA PAMPILLA       _</v>
      </c>
      <c r="X264" s="24" t="str">
        <f t="shared" si="27"/>
        <v>('0101263', '1', '1', 'CARRASCO CASTRO SALVADOR', 'CARRASCO CASTRO SALVADOR', 'COOP. LAMBRAMANI C-1 LA PAMPILLA       _', '-', '-', '-', 'N', 'COOP. LAMBRAMANI C-1 LA PAMPILLA       _', '1', '-', '-', '-', 'A'),</v>
      </c>
      <c r="Y264" s="24" t="str">
        <f t="shared" si="28"/>
        <v>('0101263', '1', '29459968', 'A'),</v>
      </c>
      <c r="Z264" s="24" t="str">
        <f t="shared" si="29"/>
        <v>('0101263', '2', '', 'A'),</v>
      </c>
    </row>
    <row r="265" spans="1:26" x14ac:dyDescent="0.25">
      <c r="A265" s="15" t="s">
        <v>99</v>
      </c>
      <c r="B265" s="28">
        <f t="shared" si="24"/>
        <v>1</v>
      </c>
      <c r="C265" s="27">
        <f xml:space="preserve"> IFERROR(INDEX(DATOS_GENERALES!$L$16:$L$20,MATCH($D265,DATOS_GENERALES!$M$16:$M$20,0),1),"###")</f>
        <v>1</v>
      </c>
      <c r="D265" s="25" t="s">
        <v>1641</v>
      </c>
      <c r="E265" s="27">
        <f xml:space="preserve"> IFERROR(INDEX(DATOS_GENERALES!$A$16:$A$25,MATCH($F265,DATOS_GENERALES!$B$16:$B$25,0),1),"###")</f>
        <v>1</v>
      </c>
      <c r="F265" s="25" t="s">
        <v>18</v>
      </c>
      <c r="G265" s="25" t="s">
        <v>1908</v>
      </c>
      <c r="H265" s="15" t="s">
        <v>1123</v>
      </c>
      <c r="I265" s="15"/>
      <c r="J265" s="25" t="s">
        <v>2699</v>
      </c>
      <c r="K265" s="25">
        <f t="shared" si="25"/>
        <v>40</v>
      </c>
      <c r="L265" s="25" t="s">
        <v>15</v>
      </c>
      <c r="M265" s="25" t="s">
        <v>15</v>
      </c>
      <c r="N265" s="25" t="s">
        <v>15</v>
      </c>
      <c r="O265" s="4" t="str">
        <f>IFERROR(INDEX(DATOS_GENERALES!$F$11:$F$13,MATCH($P265,DATOS_GENERALES!$G$11:$G$13,0),1),"###")</f>
        <v>N</v>
      </c>
      <c r="P265" s="25" t="s">
        <v>40</v>
      </c>
      <c r="Q265" s="4">
        <f>IFERROR(INDEX(DATOS_GENERALES!$I$3:$I$7,MATCH($R265,DATOS_GENERALES!$J$3:$J$7,0),1),"###")</f>
        <v>1</v>
      </c>
      <c r="R265" s="25" t="s">
        <v>36</v>
      </c>
      <c r="S265" s="25" t="s">
        <v>15</v>
      </c>
      <c r="T265" s="25" t="s">
        <v>15</v>
      </c>
      <c r="U265" s="25" t="s">
        <v>15</v>
      </c>
      <c r="V265" s="24"/>
      <c r="W265" s="24" t="str">
        <f t="shared" si="26"/>
        <v>URB. LOS ANGELES DE CAYMA MZ. A LT. PISO</v>
      </c>
      <c r="X265" s="24" t="str">
        <f t="shared" si="27"/>
        <v>('0101264', '1', '1', 'PONCE DE LEÓN PAREDES JUAN LUIS', 'PONCE DE LEÓN PAREDES JUAN LUIS', 'URB. LOS ANGELES DE CAYMA MZ. A LT. PISO', '-', '-', '-', 'N', 'URB. LOS ANGELES DE CAYMA MZ. A LT. PISO', '1', '-', '-', '-', 'A'),</v>
      </c>
      <c r="Y265" s="24" t="str">
        <f t="shared" si="28"/>
        <v>('0101264', '1', '29464888', 'A'),</v>
      </c>
      <c r="Z265" s="24" t="str">
        <f t="shared" si="29"/>
        <v>('0101264', '2', '', 'A'),</v>
      </c>
    </row>
    <row r="266" spans="1:26" x14ac:dyDescent="0.25">
      <c r="A266" s="15" t="s">
        <v>564</v>
      </c>
      <c r="B266" s="28">
        <f t="shared" si="24"/>
        <v>1</v>
      </c>
      <c r="C266" s="27">
        <f xml:space="preserve"> IFERROR(INDEX(DATOS_GENERALES!$L$16:$L$20,MATCH($D266,DATOS_GENERALES!$M$16:$M$20,0),1),"###")</f>
        <v>1</v>
      </c>
      <c r="D266" s="25" t="s">
        <v>1641</v>
      </c>
      <c r="E266" s="27">
        <f xml:space="preserve"> IFERROR(INDEX(DATOS_GENERALES!$A$16:$A$25,MATCH($F266,DATOS_GENERALES!$B$16:$B$25,0),1),"###")</f>
        <v>1</v>
      </c>
      <c r="F266" s="25" t="s">
        <v>18</v>
      </c>
      <c r="G266" s="25" t="s">
        <v>1909</v>
      </c>
      <c r="H266" s="15" t="s">
        <v>1124</v>
      </c>
      <c r="I266" s="15"/>
      <c r="J266" s="25" t="s">
        <v>2700</v>
      </c>
      <c r="K266" s="25">
        <f t="shared" si="25"/>
        <v>24</v>
      </c>
      <c r="L266" s="25" t="s">
        <v>15</v>
      </c>
      <c r="M266" s="25" t="s">
        <v>15</v>
      </c>
      <c r="N266" s="25" t="s">
        <v>15</v>
      </c>
      <c r="O266" s="4" t="str">
        <f>IFERROR(INDEX(DATOS_GENERALES!$F$11:$F$13,MATCH($P266,DATOS_GENERALES!$G$11:$G$13,0),1),"###")</f>
        <v>N</v>
      </c>
      <c r="P266" s="25" t="s">
        <v>40</v>
      </c>
      <c r="Q266" s="4">
        <f>IFERROR(INDEX(DATOS_GENERALES!$I$3:$I$7,MATCH($R266,DATOS_GENERALES!$J$3:$J$7,0),1),"###")</f>
        <v>1</v>
      </c>
      <c r="R266" s="25" t="s">
        <v>36</v>
      </c>
      <c r="S266" s="25" t="s">
        <v>15</v>
      </c>
      <c r="T266" s="25" t="s">
        <v>15</v>
      </c>
      <c r="U266" s="25" t="s">
        <v>15</v>
      </c>
      <c r="V266" s="24"/>
      <c r="W266" s="24" t="str">
        <f t="shared" si="26"/>
        <v>ESMERALDA 207 PAUCARPATA               _</v>
      </c>
      <c r="X266" s="24" t="str">
        <f t="shared" si="27"/>
        <v>('0101265', '1', '1', 'RODRIGUEZ PINTO MIGUEL', 'RODRIGUEZ PINTO MIGUEL', 'ESMERALDA 207 PAUCARPATA               _', '-', '-', '-', 'N', 'ESMERALDA 207 PAUCARPATA               _', '1', '-', '-', '-', 'A'),</v>
      </c>
      <c r="Y266" s="24" t="str">
        <f t="shared" si="28"/>
        <v>('0101265', '1', '29466029', 'A'),</v>
      </c>
      <c r="Z266" s="24" t="str">
        <f t="shared" si="29"/>
        <v>('0101265', '2', '', 'A'),</v>
      </c>
    </row>
    <row r="267" spans="1:26" x14ac:dyDescent="0.25">
      <c r="A267" s="15" t="s">
        <v>532</v>
      </c>
      <c r="B267" s="28">
        <f t="shared" si="24"/>
        <v>1</v>
      </c>
      <c r="C267" s="27">
        <f xml:space="preserve"> IFERROR(INDEX(DATOS_GENERALES!$L$16:$L$20,MATCH($D267,DATOS_GENERALES!$M$16:$M$20,0),1),"###")</f>
        <v>1</v>
      </c>
      <c r="D267" s="25" t="s">
        <v>1641</v>
      </c>
      <c r="E267" s="27">
        <f xml:space="preserve"> IFERROR(INDEX(DATOS_GENERALES!$A$16:$A$25,MATCH($F267,DATOS_GENERALES!$B$16:$B$25,0),1),"###")</f>
        <v>1</v>
      </c>
      <c r="F267" s="25" t="s">
        <v>18</v>
      </c>
      <c r="G267" s="25" t="s">
        <v>1910</v>
      </c>
      <c r="H267" s="15" t="s">
        <v>1125</v>
      </c>
      <c r="I267" s="15"/>
      <c r="J267" s="25" t="s">
        <v>2701</v>
      </c>
      <c r="K267" s="25">
        <f t="shared" si="25"/>
        <v>25</v>
      </c>
      <c r="L267" s="25" t="s">
        <v>15</v>
      </c>
      <c r="M267" s="25" t="s">
        <v>15</v>
      </c>
      <c r="N267" s="25" t="s">
        <v>15</v>
      </c>
      <c r="O267" s="4" t="str">
        <f>IFERROR(INDEX(DATOS_GENERALES!$F$11:$F$13,MATCH($P267,DATOS_GENERALES!$G$11:$G$13,0),1),"###")</f>
        <v>N</v>
      </c>
      <c r="P267" s="25" t="s">
        <v>40</v>
      </c>
      <c r="Q267" s="4">
        <f>IFERROR(INDEX(DATOS_GENERALES!$I$3:$I$7,MATCH($R267,DATOS_GENERALES!$J$3:$J$7,0),1),"###")</f>
        <v>1</v>
      </c>
      <c r="R267" s="25" t="s">
        <v>36</v>
      </c>
      <c r="S267" s="25" t="s">
        <v>15</v>
      </c>
      <c r="T267" s="25" t="s">
        <v>15</v>
      </c>
      <c r="U267" s="25" t="s">
        <v>15</v>
      </c>
      <c r="V267" s="24"/>
      <c r="W267" s="24" t="str">
        <f t="shared" si="26"/>
        <v>EL PEDREGAL MZ. Z2 LT. 16              _</v>
      </c>
      <c r="X267" s="24" t="str">
        <f t="shared" si="27"/>
        <v>('0101266', '1', '1', 'MEDINA VIGO RICARDO', 'MEDINA VIGO RICARDO', 'EL PEDREGAL MZ. Z2 LT. 16              _', '-', '-', '-', 'N', 'EL PEDREGAL MZ. Z2 LT. 16              _', '1', '-', '-', '-', 'A'),</v>
      </c>
      <c r="Y267" s="24" t="str">
        <f t="shared" si="28"/>
        <v>('0101266', '1', '29466279', 'A'),</v>
      </c>
      <c r="Z267" s="24" t="str">
        <f t="shared" si="29"/>
        <v>('0101266', '2', '', 'A'),</v>
      </c>
    </row>
    <row r="268" spans="1:26" x14ac:dyDescent="0.25">
      <c r="A268" s="15" t="s">
        <v>100</v>
      </c>
      <c r="B268" s="28">
        <f t="shared" si="24"/>
        <v>1</v>
      </c>
      <c r="C268" s="27">
        <f xml:space="preserve"> IFERROR(INDEX(DATOS_GENERALES!$L$16:$L$20,MATCH($D268,DATOS_GENERALES!$M$16:$M$20,0),1),"###")</f>
        <v>1</v>
      </c>
      <c r="D268" s="25" t="s">
        <v>1641</v>
      </c>
      <c r="E268" s="27">
        <f xml:space="preserve"> IFERROR(INDEX(DATOS_GENERALES!$A$16:$A$25,MATCH($F268,DATOS_GENERALES!$B$16:$B$25,0),1),"###")</f>
        <v>1</v>
      </c>
      <c r="F268" s="25" t="s">
        <v>18</v>
      </c>
      <c r="G268" s="25" t="s">
        <v>1911</v>
      </c>
      <c r="H268" s="15" t="s">
        <v>1126</v>
      </c>
      <c r="I268" s="15"/>
      <c r="J268" s="25" t="s">
        <v>2702</v>
      </c>
      <c r="K268" s="25">
        <f t="shared" si="25"/>
        <v>40</v>
      </c>
      <c r="L268" s="25" t="s">
        <v>15</v>
      </c>
      <c r="M268" s="25" t="s">
        <v>15</v>
      </c>
      <c r="N268" s="25" t="s">
        <v>15</v>
      </c>
      <c r="O268" s="4" t="str">
        <f>IFERROR(INDEX(DATOS_GENERALES!$F$11:$F$13,MATCH($P268,DATOS_GENERALES!$G$11:$G$13,0),1),"###")</f>
        <v>N</v>
      </c>
      <c r="P268" s="25" t="s">
        <v>40</v>
      </c>
      <c r="Q268" s="4">
        <f>IFERROR(INDEX(DATOS_GENERALES!$I$3:$I$7,MATCH($R268,DATOS_GENERALES!$J$3:$J$7,0),1),"###")</f>
        <v>1</v>
      </c>
      <c r="R268" s="25" t="s">
        <v>36</v>
      </c>
      <c r="S268" s="25" t="s">
        <v>15</v>
      </c>
      <c r="T268" s="25" t="s">
        <v>15</v>
      </c>
      <c r="U268" s="25" t="s">
        <v>15</v>
      </c>
      <c r="V268" s="24"/>
      <c r="W268" s="24" t="str">
        <f t="shared" si="26"/>
        <v>CALLE JOSE CARLOS MARIATEGUI 102 FERROVI</v>
      </c>
      <c r="X268" s="24" t="str">
        <f t="shared" si="27"/>
        <v>('0101267', '1', '1', 'AVILA ROMERO DENNIS ENRIQUE', 'AVILA ROMERO DENNIS ENRIQUE', 'CALLE JOSE CARLOS MARIATEGUI 102 FERROVI', '-', '-', '-', 'N', 'CALLE JOSE CARLOS MARIATEGUI 102 FERROVI', '1', '-', '-', '-', 'A'),</v>
      </c>
      <c r="Y268" s="24" t="str">
        <f t="shared" si="28"/>
        <v>('0101267', '1', '29471199', 'A'),</v>
      </c>
      <c r="Z268" s="24" t="str">
        <f t="shared" si="29"/>
        <v>('0101267', '2', '', 'A'),</v>
      </c>
    </row>
    <row r="269" spans="1:26" x14ac:dyDescent="0.25">
      <c r="A269" s="15" t="s">
        <v>504</v>
      </c>
      <c r="B269" s="28">
        <f t="shared" si="24"/>
        <v>1</v>
      </c>
      <c r="C269" s="27">
        <f xml:space="preserve"> IFERROR(INDEX(DATOS_GENERALES!$L$16:$L$20,MATCH($D269,DATOS_GENERALES!$M$16:$M$20,0),1),"###")</f>
        <v>1</v>
      </c>
      <c r="D269" s="25" t="s">
        <v>1641</v>
      </c>
      <c r="E269" s="27">
        <f xml:space="preserve"> IFERROR(INDEX(DATOS_GENERALES!$A$16:$A$25,MATCH($F269,DATOS_GENERALES!$B$16:$B$25,0),1),"###")</f>
        <v>1</v>
      </c>
      <c r="F269" s="25" t="s">
        <v>18</v>
      </c>
      <c r="G269" s="25" t="s">
        <v>1912</v>
      </c>
      <c r="H269" s="15" t="s">
        <v>1127</v>
      </c>
      <c r="I269" s="15"/>
      <c r="J269" s="25" t="s">
        <v>2703</v>
      </c>
      <c r="K269" s="25">
        <f t="shared" si="25"/>
        <v>26</v>
      </c>
      <c r="L269" s="25" t="s">
        <v>15</v>
      </c>
      <c r="M269" s="25" t="s">
        <v>15</v>
      </c>
      <c r="N269" s="25" t="s">
        <v>15</v>
      </c>
      <c r="O269" s="4" t="str">
        <f>IFERROR(INDEX(DATOS_GENERALES!$F$11:$F$13,MATCH($P269,DATOS_GENERALES!$G$11:$G$13,0),1),"###")</f>
        <v>N</v>
      </c>
      <c r="P269" s="25" t="s">
        <v>40</v>
      </c>
      <c r="Q269" s="4">
        <f>IFERROR(INDEX(DATOS_GENERALES!$I$3:$I$7,MATCH($R269,DATOS_GENERALES!$J$3:$J$7,0),1),"###")</f>
        <v>1</v>
      </c>
      <c r="R269" s="25" t="s">
        <v>36</v>
      </c>
      <c r="S269" s="25" t="s">
        <v>15</v>
      </c>
      <c r="T269" s="25" t="s">
        <v>15</v>
      </c>
      <c r="U269" s="25" t="s">
        <v>15</v>
      </c>
      <c r="V269" s="24"/>
      <c r="W269" s="24" t="str">
        <f t="shared" si="26"/>
        <v>AV BOLOGNESI  501 B CASA 4             _</v>
      </c>
      <c r="X269" s="24" t="str">
        <f t="shared" si="27"/>
        <v>('0101268', '1', '1', 'CASAPIA ARIAS GERMAN  DE JESUS', 'CASAPIA ARIAS GERMAN  DE JESUS', 'AV BOLOGNESI  501 B CASA 4             _', '-', '-', '-', 'N', 'AV BOLOGNESI  501 B CASA 4             _', '1', '-', '-', '-', 'A'),</v>
      </c>
      <c r="Y269" s="24" t="str">
        <f t="shared" si="28"/>
        <v>('0101268', '1', '29472133', 'A'),</v>
      </c>
      <c r="Z269" s="24" t="str">
        <f t="shared" si="29"/>
        <v>('0101268', '2', '', 'A'),</v>
      </c>
    </row>
    <row r="270" spans="1:26" x14ac:dyDescent="0.25">
      <c r="A270" s="15" t="s">
        <v>762</v>
      </c>
      <c r="B270" s="28">
        <f t="shared" si="24"/>
        <v>1</v>
      </c>
      <c r="C270" s="27">
        <f xml:space="preserve"> IFERROR(INDEX(DATOS_GENERALES!$L$16:$L$20,MATCH($D270,DATOS_GENERALES!$M$16:$M$20,0),1),"###")</f>
        <v>1</v>
      </c>
      <c r="D270" s="25" t="s">
        <v>1641</v>
      </c>
      <c r="E270" s="27">
        <f xml:space="preserve"> IFERROR(INDEX(DATOS_GENERALES!$A$16:$A$25,MATCH($F270,DATOS_GENERALES!$B$16:$B$25,0),1),"###")</f>
        <v>1</v>
      </c>
      <c r="F270" s="25" t="s">
        <v>18</v>
      </c>
      <c r="G270" s="25" t="s">
        <v>1913</v>
      </c>
      <c r="H270" s="15" t="s">
        <v>1128</v>
      </c>
      <c r="I270" s="15"/>
      <c r="J270" s="25" t="s">
        <v>2704</v>
      </c>
      <c r="K270" s="25">
        <f t="shared" si="25"/>
        <v>17</v>
      </c>
      <c r="L270" s="25" t="s">
        <v>15</v>
      </c>
      <c r="M270" s="25" t="s">
        <v>15</v>
      </c>
      <c r="N270" s="25" t="s">
        <v>15</v>
      </c>
      <c r="O270" s="4" t="str">
        <f>IFERROR(INDEX(DATOS_GENERALES!$F$11:$F$13,MATCH($P270,DATOS_GENERALES!$G$11:$G$13,0),1),"###")</f>
        <v>N</v>
      </c>
      <c r="P270" s="25" t="s">
        <v>40</v>
      </c>
      <c r="Q270" s="4">
        <f>IFERROR(INDEX(DATOS_GENERALES!$I$3:$I$7,MATCH($R270,DATOS_GENERALES!$J$3:$J$7,0),1),"###")</f>
        <v>1</v>
      </c>
      <c r="R270" s="25" t="s">
        <v>36</v>
      </c>
      <c r="S270" s="25" t="s">
        <v>15</v>
      </c>
      <c r="T270" s="25" t="s">
        <v>15</v>
      </c>
      <c r="U270" s="25" t="s">
        <v>15</v>
      </c>
      <c r="V270" s="24"/>
      <c r="W270" s="24" t="str">
        <f t="shared" si="26"/>
        <v>URB. SAN JOSE A-8                      _</v>
      </c>
      <c r="X270" s="24" t="str">
        <f t="shared" si="27"/>
        <v>('0101269', '1', '1', 'CARPIO PATRA JUAN MANUEL', 'CARPIO PATRA JUAN MANUEL', 'URB. SAN JOSE A-8                      _', '-', '-', '-', 'N', 'URB. SAN JOSE A-8                      _', '1', '-', '-', '-', 'A'),</v>
      </c>
      <c r="Y270" s="24" t="str">
        <f t="shared" si="28"/>
        <v>('0101269', '1', '29473330', 'A'),</v>
      </c>
      <c r="Z270" s="24" t="str">
        <f t="shared" si="29"/>
        <v>('0101269', '2', '', 'A'),</v>
      </c>
    </row>
    <row r="271" spans="1:26" x14ac:dyDescent="0.25">
      <c r="A271" s="15" t="s">
        <v>409</v>
      </c>
      <c r="B271" s="28">
        <f t="shared" si="24"/>
        <v>1</v>
      </c>
      <c r="C271" s="27">
        <f xml:space="preserve"> IFERROR(INDEX(DATOS_GENERALES!$L$16:$L$20,MATCH($D271,DATOS_GENERALES!$M$16:$M$20,0),1),"###")</f>
        <v>1</v>
      </c>
      <c r="D271" s="25" t="s">
        <v>1641</v>
      </c>
      <c r="E271" s="27">
        <f xml:space="preserve"> IFERROR(INDEX(DATOS_GENERALES!$A$16:$A$25,MATCH($F271,DATOS_GENERALES!$B$16:$B$25,0),1),"###")</f>
        <v>1</v>
      </c>
      <c r="F271" s="25" t="s">
        <v>18</v>
      </c>
      <c r="G271" s="25" t="s">
        <v>1914</v>
      </c>
      <c r="H271" s="15" t="s">
        <v>1129</v>
      </c>
      <c r="I271" s="15"/>
      <c r="J271" s="25" t="s">
        <v>2705</v>
      </c>
      <c r="K271" s="25">
        <f t="shared" si="25"/>
        <v>29</v>
      </c>
      <c r="L271" s="25" t="s">
        <v>15</v>
      </c>
      <c r="M271" s="25" t="s">
        <v>15</v>
      </c>
      <c r="N271" s="25" t="s">
        <v>15</v>
      </c>
      <c r="O271" s="4" t="str">
        <f>IFERROR(INDEX(DATOS_GENERALES!$F$11:$F$13,MATCH($P271,DATOS_GENERALES!$G$11:$G$13,0),1),"###")</f>
        <v>N</v>
      </c>
      <c r="P271" s="25" t="s">
        <v>40</v>
      </c>
      <c r="Q271" s="4">
        <f>IFERROR(INDEX(DATOS_GENERALES!$I$3:$I$7,MATCH($R271,DATOS_GENERALES!$J$3:$J$7,0),1),"###")</f>
        <v>1</v>
      </c>
      <c r="R271" s="25" t="s">
        <v>36</v>
      </c>
      <c r="S271" s="25" t="s">
        <v>15</v>
      </c>
      <c r="T271" s="25" t="s">
        <v>15</v>
      </c>
      <c r="U271" s="25" t="s">
        <v>15</v>
      </c>
      <c r="V271" s="24"/>
      <c r="W271" s="24" t="str">
        <f t="shared" si="26"/>
        <v>COOP. DE INGENIEROS D-3 CAYMA          _</v>
      </c>
      <c r="X271" s="24" t="str">
        <f t="shared" si="27"/>
        <v>('0101270', '1', '1', 'SALAS TORRELY AGUSTIN GUALBERTO', 'SALAS TORRELY AGUSTIN GUALBERTO', 'COOP. DE INGENIEROS D-3 CAYMA          _', '-', '-', '-', 'N', 'COOP. DE INGENIEROS D-3 CAYMA          _', '1', '-', '-', '-', 'A'),</v>
      </c>
      <c r="Y271" s="24" t="str">
        <f t="shared" si="28"/>
        <v>('0101270', '1', '29476240', 'A'),</v>
      </c>
      <c r="Z271" s="24" t="str">
        <f t="shared" si="29"/>
        <v>('0101270', '2', '', 'A'),</v>
      </c>
    </row>
    <row r="272" spans="1:26" x14ac:dyDescent="0.25">
      <c r="A272" s="15" t="s">
        <v>633</v>
      </c>
      <c r="B272" s="28">
        <f t="shared" si="24"/>
        <v>1</v>
      </c>
      <c r="C272" s="27">
        <f xml:space="preserve"> IFERROR(INDEX(DATOS_GENERALES!$L$16:$L$20,MATCH($D272,DATOS_GENERALES!$M$16:$M$20,0),1),"###")</f>
        <v>1</v>
      </c>
      <c r="D272" s="25" t="s">
        <v>1641</v>
      </c>
      <c r="E272" s="27">
        <f xml:space="preserve"> IFERROR(INDEX(DATOS_GENERALES!$A$16:$A$25,MATCH($F272,DATOS_GENERALES!$B$16:$B$25,0),1),"###")</f>
        <v>1</v>
      </c>
      <c r="F272" s="25" t="s">
        <v>18</v>
      </c>
      <c r="G272" s="25" t="s">
        <v>1915</v>
      </c>
      <c r="H272" s="15" t="s">
        <v>1130</v>
      </c>
      <c r="I272" s="15"/>
      <c r="J272" s="25" t="s">
        <v>2706</v>
      </c>
      <c r="K272" s="25">
        <f t="shared" si="25"/>
        <v>22</v>
      </c>
      <c r="L272" s="25" t="s">
        <v>15</v>
      </c>
      <c r="M272" s="25" t="s">
        <v>15</v>
      </c>
      <c r="N272" s="25" t="s">
        <v>15</v>
      </c>
      <c r="O272" s="4" t="str">
        <f>IFERROR(INDEX(DATOS_GENERALES!$F$11:$F$13,MATCH($P272,DATOS_GENERALES!$G$11:$G$13,0),1),"###")</f>
        <v>N</v>
      </c>
      <c r="P272" s="25" t="s">
        <v>40</v>
      </c>
      <c r="Q272" s="4">
        <f>IFERROR(INDEX(DATOS_GENERALES!$I$3:$I$7,MATCH($R272,DATOS_GENERALES!$J$3:$J$7,0),1),"###")</f>
        <v>1</v>
      </c>
      <c r="R272" s="25" t="s">
        <v>36</v>
      </c>
      <c r="S272" s="25" t="s">
        <v>15</v>
      </c>
      <c r="T272" s="25" t="s">
        <v>15</v>
      </c>
      <c r="U272" s="25" t="s">
        <v>15</v>
      </c>
      <c r="V272" s="24"/>
      <c r="W272" s="24" t="str">
        <f t="shared" si="26"/>
        <v>URB AURORA i 4 CERCADO                 _</v>
      </c>
      <c r="X272" s="24" t="str">
        <f t="shared" si="27"/>
        <v>('0101271', '1', '1', 'ASCUÑA SALAS JESUS CASIMIRO', 'ASCUÑA SALAS JESUS CASIMIRO', 'URB AURORA i 4 CERCADO                 _', '-', '-', '-', 'N', 'URB AURORA i 4 CERCADO                 _', '1', '-', '-', '-', 'A'),</v>
      </c>
      <c r="Y272" s="24" t="str">
        <f t="shared" si="28"/>
        <v>('0101271', '1', '29478983', 'A'),</v>
      </c>
      <c r="Z272" s="24" t="str">
        <f t="shared" si="29"/>
        <v>('0101271', '2', '', 'A'),</v>
      </c>
    </row>
    <row r="273" spans="1:26" x14ac:dyDescent="0.25">
      <c r="A273" s="15" t="s">
        <v>471</v>
      </c>
      <c r="B273" s="28">
        <f t="shared" si="24"/>
        <v>1</v>
      </c>
      <c r="C273" s="27">
        <f xml:space="preserve"> IFERROR(INDEX(DATOS_GENERALES!$L$16:$L$20,MATCH($D273,DATOS_GENERALES!$M$16:$M$20,0),1),"###")</f>
        <v>1</v>
      </c>
      <c r="D273" s="25" t="s">
        <v>1641</v>
      </c>
      <c r="E273" s="27">
        <f xml:space="preserve"> IFERROR(INDEX(DATOS_GENERALES!$A$16:$A$25,MATCH($F273,DATOS_GENERALES!$B$16:$B$25,0),1),"###")</f>
        <v>1</v>
      </c>
      <c r="F273" s="25" t="s">
        <v>18</v>
      </c>
      <c r="G273" s="25" t="s">
        <v>1916</v>
      </c>
      <c r="H273" s="15" t="s">
        <v>1131</v>
      </c>
      <c r="I273" s="15"/>
      <c r="J273" s="25" t="s">
        <v>2707</v>
      </c>
      <c r="K273" s="25">
        <f t="shared" si="25"/>
        <v>27</v>
      </c>
      <c r="L273" s="25" t="s">
        <v>15</v>
      </c>
      <c r="M273" s="25" t="s">
        <v>15</v>
      </c>
      <c r="N273" s="25" t="s">
        <v>15</v>
      </c>
      <c r="O273" s="4" t="str">
        <f>IFERROR(INDEX(DATOS_GENERALES!$F$11:$F$13,MATCH($P273,DATOS_GENERALES!$G$11:$G$13,0),1),"###")</f>
        <v>N</v>
      </c>
      <c r="P273" s="25" t="s">
        <v>40</v>
      </c>
      <c r="Q273" s="4">
        <f>IFERROR(INDEX(DATOS_GENERALES!$I$3:$I$7,MATCH($R273,DATOS_GENERALES!$J$3:$J$7,0),1),"###")</f>
        <v>1</v>
      </c>
      <c r="R273" s="25" t="s">
        <v>36</v>
      </c>
      <c r="S273" s="25" t="s">
        <v>15</v>
      </c>
      <c r="T273" s="25" t="s">
        <v>15</v>
      </c>
      <c r="U273" s="25" t="s">
        <v>15</v>
      </c>
      <c r="V273" s="24"/>
      <c r="W273" s="24" t="str">
        <f t="shared" si="26"/>
        <v>CALLE URUBAMBA 206 DPTO 601            _</v>
      </c>
      <c r="X273" s="24" t="str">
        <f t="shared" si="27"/>
        <v>('0101272', '1', '1', 'DELGADO VALDIVIA MIRIAN SOCORRO', 'DELGADO VALDIVIA MIRIAN SOCORRO', 'CALLE URUBAMBA 206 DPTO 601            _', '-', '-', '-', 'N', 'CALLE URUBAMBA 206 DPTO 601            _', '1', '-', '-', '-', 'A'),</v>
      </c>
      <c r="Y273" s="24" t="str">
        <f t="shared" si="28"/>
        <v>('0101272', '1', '29479325', 'A'),</v>
      </c>
      <c r="Z273" s="24" t="str">
        <f t="shared" si="29"/>
        <v>('0101272', '2', '', 'A'),</v>
      </c>
    </row>
    <row r="274" spans="1:26" x14ac:dyDescent="0.25">
      <c r="A274" s="15" t="s">
        <v>442</v>
      </c>
      <c r="B274" s="28">
        <f t="shared" si="24"/>
        <v>1</v>
      </c>
      <c r="C274" s="27">
        <f xml:space="preserve"> IFERROR(INDEX(DATOS_GENERALES!$L$16:$L$20,MATCH($D274,DATOS_GENERALES!$M$16:$M$20,0),1),"###")</f>
        <v>1</v>
      </c>
      <c r="D274" s="25" t="s">
        <v>1641</v>
      </c>
      <c r="E274" s="27">
        <f xml:space="preserve"> IFERROR(INDEX(DATOS_GENERALES!$A$16:$A$25,MATCH($F274,DATOS_GENERALES!$B$16:$B$25,0),1),"###")</f>
        <v>1</v>
      </c>
      <c r="F274" s="25" t="s">
        <v>18</v>
      </c>
      <c r="G274" s="25" t="s">
        <v>1917</v>
      </c>
      <c r="H274" s="15" t="s">
        <v>1132</v>
      </c>
      <c r="I274" s="15"/>
      <c r="J274" s="25" t="s">
        <v>2708</v>
      </c>
      <c r="K274" s="25">
        <f t="shared" si="25"/>
        <v>28</v>
      </c>
      <c r="L274" s="25" t="s">
        <v>15</v>
      </c>
      <c r="M274" s="25" t="s">
        <v>15</v>
      </c>
      <c r="N274" s="25" t="s">
        <v>15</v>
      </c>
      <c r="O274" s="4" t="str">
        <f>IFERROR(INDEX(DATOS_GENERALES!$F$11:$F$13,MATCH($P274,DATOS_GENERALES!$G$11:$G$13,0),1),"###")</f>
        <v>N</v>
      </c>
      <c r="P274" s="25" t="s">
        <v>40</v>
      </c>
      <c r="Q274" s="4">
        <f>IFERROR(INDEX(DATOS_GENERALES!$I$3:$I$7,MATCH($R274,DATOS_GENERALES!$J$3:$J$7,0),1),"###")</f>
        <v>1</v>
      </c>
      <c r="R274" s="25" t="s">
        <v>36</v>
      </c>
      <c r="S274" s="25" t="s">
        <v>15</v>
      </c>
      <c r="T274" s="25" t="s">
        <v>15</v>
      </c>
      <c r="U274" s="25" t="s">
        <v>15</v>
      </c>
      <c r="V274" s="24"/>
      <c r="W274" s="24" t="str">
        <f t="shared" si="26"/>
        <v>ALAMEDA DOLORES J-1 DPTO 101           _</v>
      </c>
      <c r="X274" s="24" t="str">
        <f t="shared" si="27"/>
        <v>('0101273', '1', '1', 'BELLIDO MEDINA FERNANDO RICARDO', 'BELLIDO MEDINA FERNANDO RICARDO', 'ALAMEDA DOLORES J-1 DPTO 101           _', '-', '-', '-', 'N', 'ALAMEDA DOLORES J-1 DPTO 101           _', '1', '-', '-', '-', 'A'),</v>
      </c>
      <c r="Y274" s="24" t="str">
        <f t="shared" si="28"/>
        <v>('0101273', '1', '29481786', 'A'),</v>
      </c>
      <c r="Z274" s="24" t="str">
        <f t="shared" si="29"/>
        <v>('0101273', '2', '', 'A'),</v>
      </c>
    </row>
    <row r="275" spans="1:26" x14ac:dyDescent="0.25">
      <c r="A275" s="15" t="s">
        <v>533</v>
      </c>
      <c r="B275" s="28">
        <f t="shared" si="24"/>
        <v>1</v>
      </c>
      <c r="C275" s="27">
        <f xml:space="preserve"> IFERROR(INDEX(DATOS_GENERALES!$L$16:$L$20,MATCH($D275,DATOS_GENERALES!$M$16:$M$20,0),1),"###")</f>
        <v>1</v>
      </c>
      <c r="D275" s="25" t="s">
        <v>1641</v>
      </c>
      <c r="E275" s="27">
        <f xml:space="preserve"> IFERROR(INDEX(DATOS_GENERALES!$A$16:$A$25,MATCH($F275,DATOS_GENERALES!$B$16:$B$25,0),1),"###")</f>
        <v>1</v>
      </c>
      <c r="F275" s="25" t="s">
        <v>18</v>
      </c>
      <c r="G275" s="25" t="s">
        <v>1918</v>
      </c>
      <c r="H275" s="15" t="s">
        <v>1133</v>
      </c>
      <c r="I275" s="15"/>
      <c r="J275" s="25" t="s">
        <v>2709</v>
      </c>
      <c r="K275" s="25">
        <f t="shared" si="25"/>
        <v>25</v>
      </c>
      <c r="L275" s="25" t="s">
        <v>15</v>
      </c>
      <c r="M275" s="25" t="s">
        <v>15</v>
      </c>
      <c r="N275" s="25" t="s">
        <v>15</v>
      </c>
      <c r="O275" s="4" t="str">
        <f>IFERROR(INDEX(DATOS_GENERALES!$F$11:$F$13,MATCH($P275,DATOS_GENERALES!$G$11:$G$13,0),1),"###")</f>
        <v>N</v>
      </c>
      <c r="P275" s="25" t="s">
        <v>40</v>
      </c>
      <c r="Q275" s="4">
        <f>IFERROR(INDEX(DATOS_GENERALES!$I$3:$I$7,MATCH($R275,DATOS_GENERALES!$J$3:$J$7,0),1),"###")</f>
        <v>1</v>
      </c>
      <c r="R275" s="25" t="s">
        <v>36</v>
      </c>
      <c r="S275" s="25" t="s">
        <v>15</v>
      </c>
      <c r="T275" s="25" t="s">
        <v>15</v>
      </c>
      <c r="U275" s="25" t="s">
        <v>15</v>
      </c>
      <c r="V275" s="24"/>
      <c r="W275" s="24" t="str">
        <f t="shared" si="26"/>
        <v>LOS ANGELES DE CAYMA A-15              _</v>
      </c>
      <c r="X275" s="24" t="str">
        <f t="shared" si="27"/>
        <v>('0101274', '1', '1', 'CORNEJO DE VINATEA PABLO', 'CORNEJO DE VINATEA PABLO', 'LOS ANGELES DE CAYMA A-15              _', '-', '-', '-', 'N', 'LOS ANGELES DE CAYMA A-15              _', '1', '-', '-', '-', 'A'),</v>
      </c>
      <c r="Y275" s="24" t="str">
        <f t="shared" si="28"/>
        <v>('0101274', '1', '29483403', 'A'),</v>
      </c>
      <c r="Z275" s="24" t="str">
        <f t="shared" si="29"/>
        <v>('0101274', '2', '', 'A'),</v>
      </c>
    </row>
    <row r="276" spans="1:26" x14ac:dyDescent="0.25">
      <c r="A276" s="15" t="s">
        <v>304</v>
      </c>
      <c r="B276" s="28">
        <f t="shared" si="24"/>
        <v>1</v>
      </c>
      <c r="C276" s="27">
        <f xml:space="preserve"> IFERROR(INDEX(DATOS_GENERALES!$L$16:$L$20,MATCH($D276,DATOS_GENERALES!$M$16:$M$20,0),1),"###")</f>
        <v>1</v>
      </c>
      <c r="D276" s="25" t="s">
        <v>1641</v>
      </c>
      <c r="E276" s="27">
        <f xml:space="preserve"> IFERROR(INDEX(DATOS_GENERALES!$A$16:$A$25,MATCH($F276,DATOS_GENERALES!$B$16:$B$25,0),1),"###")</f>
        <v>1</v>
      </c>
      <c r="F276" s="25" t="s">
        <v>18</v>
      </c>
      <c r="G276" s="25" t="s">
        <v>1919</v>
      </c>
      <c r="H276" s="15" t="s">
        <v>1134</v>
      </c>
      <c r="I276" s="15"/>
      <c r="J276" s="25" t="s">
        <v>2710</v>
      </c>
      <c r="K276" s="25">
        <f t="shared" si="25"/>
        <v>32</v>
      </c>
      <c r="L276" s="25" t="s">
        <v>15</v>
      </c>
      <c r="M276" s="25" t="s">
        <v>15</v>
      </c>
      <c r="N276" s="25" t="s">
        <v>15</v>
      </c>
      <c r="O276" s="4" t="str">
        <f>IFERROR(INDEX(DATOS_GENERALES!$F$11:$F$13,MATCH($P276,DATOS_GENERALES!$G$11:$G$13,0),1),"###")</f>
        <v>N</v>
      </c>
      <c r="P276" s="25" t="s">
        <v>40</v>
      </c>
      <c r="Q276" s="4">
        <f>IFERROR(INDEX(DATOS_GENERALES!$I$3:$I$7,MATCH($R276,DATOS_GENERALES!$J$3:$J$7,0),1),"###")</f>
        <v>1</v>
      </c>
      <c r="R276" s="25" t="s">
        <v>36</v>
      </c>
      <c r="S276" s="25" t="s">
        <v>15</v>
      </c>
      <c r="T276" s="25" t="s">
        <v>15</v>
      </c>
      <c r="U276" s="25" t="s">
        <v>15</v>
      </c>
      <c r="V276" s="24"/>
      <c r="W276" s="24" t="str">
        <f t="shared" si="26"/>
        <v>URB. MAGISTERIAL III MZ C LOTE 8       _</v>
      </c>
      <c r="X276" s="24" t="str">
        <f t="shared" si="27"/>
        <v>('0101275', '1', '1', 'DIAZ DE BORDA CRIMILDA TEODORA', 'DIAZ DE BORDA CRIMILDA TEODORA', 'URB. MAGISTERIAL III MZ C LOTE 8       _', '-', '-', '-', 'N', 'URB. MAGISTERIAL III MZ C LOTE 8       _', '1', '-', '-', '-', 'A'),</v>
      </c>
      <c r="Y276" s="24" t="str">
        <f t="shared" si="28"/>
        <v>('0101275', '1', '29489401', 'A'),</v>
      </c>
      <c r="Z276" s="24" t="str">
        <f t="shared" si="29"/>
        <v>('0101275', '2', '', 'A'),</v>
      </c>
    </row>
    <row r="277" spans="1:26" x14ac:dyDescent="0.25">
      <c r="A277" s="15" t="s">
        <v>713</v>
      </c>
      <c r="B277" s="28">
        <f t="shared" si="24"/>
        <v>1</v>
      </c>
      <c r="C277" s="27">
        <f xml:space="preserve"> IFERROR(INDEX(DATOS_GENERALES!$L$16:$L$20,MATCH($D277,DATOS_GENERALES!$M$16:$M$20,0),1),"###")</f>
        <v>1</v>
      </c>
      <c r="D277" s="25" t="s">
        <v>1641</v>
      </c>
      <c r="E277" s="27">
        <f xml:space="preserve"> IFERROR(INDEX(DATOS_GENERALES!$A$16:$A$25,MATCH($F277,DATOS_GENERALES!$B$16:$B$25,0),1),"###")</f>
        <v>1</v>
      </c>
      <c r="F277" s="25" t="s">
        <v>18</v>
      </c>
      <c r="G277" s="25" t="s">
        <v>1920</v>
      </c>
      <c r="H277" s="15" t="s">
        <v>1135</v>
      </c>
      <c r="I277" s="15"/>
      <c r="J277" s="25" t="s">
        <v>2711</v>
      </c>
      <c r="K277" s="25">
        <f t="shared" si="25"/>
        <v>19</v>
      </c>
      <c r="L277" s="25" t="s">
        <v>15</v>
      </c>
      <c r="M277" s="25" t="s">
        <v>15</v>
      </c>
      <c r="N277" s="25" t="s">
        <v>15</v>
      </c>
      <c r="O277" s="4" t="str">
        <f>IFERROR(INDEX(DATOS_GENERALES!$F$11:$F$13,MATCH($P277,DATOS_GENERALES!$G$11:$G$13,0),1),"###")</f>
        <v>N</v>
      </c>
      <c r="P277" s="25" t="s">
        <v>40</v>
      </c>
      <c r="Q277" s="4">
        <f>IFERROR(INDEX(DATOS_GENERALES!$I$3:$I$7,MATCH($R277,DATOS_GENERALES!$J$3:$J$7,0),1),"###")</f>
        <v>1</v>
      </c>
      <c r="R277" s="25" t="s">
        <v>36</v>
      </c>
      <c r="S277" s="25" t="s">
        <v>15</v>
      </c>
      <c r="T277" s="25" t="s">
        <v>15</v>
      </c>
      <c r="U277" s="25" t="s">
        <v>15</v>
      </c>
      <c r="V277" s="24"/>
      <c r="W277" s="24" t="str">
        <f t="shared" si="26"/>
        <v>LOS ARCES 505 CAYMA                    _</v>
      </c>
      <c r="X277" s="24" t="str">
        <f t="shared" si="27"/>
        <v>('0101276', '1', '1', 'MALAGA RAMIREZ FREDY GILBERTO', 'MALAGA RAMIREZ FREDY GILBERTO', 'LOS ARCES 505 CAYMA                    _', '-', '-', '-', 'N', 'LOS ARCES 505 CAYMA                    _', '1', '-', '-', '-', 'A'),</v>
      </c>
      <c r="Y277" s="24" t="str">
        <f t="shared" si="28"/>
        <v>('0101276', '1', '29491460', 'A'),</v>
      </c>
      <c r="Z277" s="24" t="str">
        <f t="shared" si="29"/>
        <v>('0101276', '2', '', 'A'),</v>
      </c>
    </row>
    <row r="278" spans="1:26" x14ac:dyDescent="0.25">
      <c r="A278" s="15" t="s">
        <v>805</v>
      </c>
      <c r="B278" s="28">
        <f t="shared" si="24"/>
        <v>1</v>
      </c>
      <c r="C278" s="27">
        <f xml:space="preserve"> IFERROR(INDEX(DATOS_GENERALES!$L$16:$L$20,MATCH($D278,DATOS_GENERALES!$M$16:$M$20,0),1),"###")</f>
        <v>1</v>
      </c>
      <c r="D278" s="25" t="s">
        <v>1641</v>
      </c>
      <c r="E278" s="27">
        <f xml:space="preserve"> IFERROR(INDEX(DATOS_GENERALES!$A$16:$A$25,MATCH($F278,DATOS_GENERALES!$B$16:$B$25,0),1),"###")</f>
        <v>1</v>
      </c>
      <c r="F278" s="25" t="s">
        <v>18</v>
      </c>
      <c r="G278" s="25" t="s">
        <v>1921</v>
      </c>
      <c r="H278" s="15" t="s">
        <v>1136</v>
      </c>
      <c r="I278" s="15"/>
      <c r="J278" s="25" t="s">
        <v>2712</v>
      </c>
      <c r="K278" s="25">
        <f t="shared" si="25"/>
        <v>15</v>
      </c>
      <c r="L278" s="25" t="s">
        <v>15</v>
      </c>
      <c r="M278" s="25" t="s">
        <v>15</v>
      </c>
      <c r="N278" s="25" t="s">
        <v>15</v>
      </c>
      <c r="O278" s="4" t="str">
        <f>IFERROR(INDEX(DATOS_GENERALES!$F$11:$F$13,MATCH($P278,DATOS_GENERALES!$G$11:$G$13,0),1),"###")</f>
        <v>N</v>
      </c>
      <c r="P278" s="25" t="s">
        <v>40</v>
      </c>
      <c r="Q278" s="4">
        <f>IFERROR(INDEX(DATOS_GENERALES!$I$3:$I$7,MATCH($R278,DATOS_GENERALES!$J$3:$J$7,0),1),"###")</f>
        <v>1</v>
      </c>
      <c r="R278" s="25" t="s">
        <v>36</v>
      </c>
      <c r="S278" s="25" t="s">
        <v>15</v>
      </c>
      <c r="T278" s="25" t="s">
        <v>15</v>
      </c>
      <c r="U278" s="25" t="s">
        <v>15</v>
      </c>
      <c r="V278" s="24"/>
      <c r="W278" s="24" t="str">
        <f t="shared" si="26"/>
        <v>LOS ZAFIROS F-5                        _</v>
      </c>
      <c r="X278" s="24" t="str">
        <f t="shared" si="27"/>
        <v>('0101277', '1', '1', 'RODRIGUEZ RAMIREZ NORMAN', 'RODRIGUEZ RAMIREZ NORMAN', 'LOS ZAFIROS F-5                        _', '-', '-', '-', 'N', 'LOS ZAFIROS F-5                        _', '1', '-', '-', '-', 'A'),</v>
      </c>
      <c r="Y278" s="24" t="str">
        <f t="shared" si="28"/>
        <v>('0101277', '1', '29494409', 'A'),</v>
      </c>
      <c r="Z278" s="24" t="str">
        <f t="shared" si="29"/>
        <v>('0101277', '2', '', 'A'),</v>
      </c>
    </row>
    <row r="279" spans="1:26" x14ac:dyDescent="0.25">
      <c r="A279" s="15" t="s">
        <v>634</v>
      </c>
      <c r="B279" s="28">
        <f t="shared" si="24"/>
        <v>1</v>
      </c>
      <c r="C279" s="27">
        <f xml:space="preserve"> IFERROR(INDEX(DATOS_GENERALES!$L$16:$L$20,MATCH($D279,DATOS_GENERALES!$M$16:$M$20,0),1),"###")</f>
        <v>1</v>
      </c>
      <c r="D279" s="25" t="s">
        <v>1641</v>
      </c>
      <c r="E279" s="27">
        <f xml:space="preserve"> IFERROR(INDEX(DATOS_GENERALES!$A$16:$A$25,MATCH($F279,DATOS_GENERALES!$B$16:$B$25,0),1),"###")</f>
        <v>1</v>
      </c>
      <c r="F279" s="25" t="s">
        <v>18</v>
      </c>
      <c r="G279" s="25" t="s">
        <v>1922</v>
      </c>
      <c r="H279" s="15" t="s">
        <v>1137</v>
      </c>
      <c r="I279" s="15"/>
      <c r="J279" s="25" t="s">
        <v>2713</v>
      </c>
      <c r="K279" s="25">
        <f t="shared" si="25"/>
        <v>22</v>
      </c>
      <c r="L279" s="25" t="s">
        <v>15</v>
      </c>
      <c r="M279" s="25" t="s">
        <v>15</v>
      </c>
      <c r="N279" s="25" t="s">
        <v>15</v>
      </c>
      <c r="O279" s="4" t="str">
        <f>IFERROR(INDEX(DATOS_GENERALES!$F$11:$F$13,MATCH($P279,DATOS_GENERALES!$G$11:$G$13,0),1),"###")</f>
        <v>N</v>
      </c>
      <c r="P279" s="25" t="s">
        <v>40</v>
      </c>
      <c r="Q279" s="4">
        <f>IFERROR(INDEX(DATOS_GENERALES!$I$3:$I$7,MATCH($R279,DATOS_GENERALES!$J$3:$J$7,0),1),"###")</f>
        <v>1</v>
      </c>
      <c r="R279" s="25" t="s">
        <v>36</v>
      </c>
      <c r="S279" s="25" t="s">
        <v>15</v>
      </c>
      <c r="T279" s="25" t="s">
        <v>15</v>
      </c>
      <c r="U279" s="25" t="s">
        <v>15</v>
      </c>
      <c r="V279" s="24"/>
      <c r="W279" s="24" t="str">
        <f t="shared" si="26"/>
        <v>URB.LARA C-10 SOCABAYA                 _</v>
      </c>
      <c r="X279" s="24" t="str">
        <f t="shared" si="27"/>
        <v>('0101278', '1', '1', 'MEDINA LAZO FRANCISCO', 'MEDINA LAZO FRANCISCO', 'URB.LARA C-10 SOCABAYA                 _', '-', '-', '-', 'N', 'URB.LARA C-10 SOCABAYA                 _', '1', '-', '-', '-', 'A'),</v>
      </c>
      <c r="Y279" s="24" t="str">
        <f t="shared" si="28"/>
        <v>('0101278', '1', '29500745', 'A'),</v>
      </c>
      <c r="Z279" s="24" t="str">
        <f t="shared" si="29"/>
        <v>('0101278', '2', '', 'A'),</v>
      </c>
    </row>
    <row r="280" spans="1:26" x14ac:dyDescent="0.25">
      <c r="A280" s="15" t="s">
        <v>227</v>
      </c>
      <c r="B280" s="28">
        <f t="shared" si="24"/>
        <v>1</v>
      </c>
      <c r="C280" s="27">
        <f xml:space="preserve"> IFERROR(INDEX(DATOS_GENERALES!$L$16:$L$20,MATCH($D280,DATOS_GENERALES!$M$16:$M$20,0),1),"###")</f>
        <v>1</v>
      </c>
      <c r="D280" s="25" t="s">
        <v>1641</v>
      </c>
      <c r="E280" s="27">
        <f xml:space="preserve"> IFERROR(INDEX(DATOS_GENERALES!$A$16:$A$25,MATCH($F280,DATOS_GENERALES!$B$16:$B$25,0),1),"###")</f>
        <v>1</v>
      </c>
      <c r="F280" s="25" t="s">
        <v>18</v>
      </c>
      <c r="G280" s="25" t="s">
        <v>1923</v>
      </c>
      <c r="H280" s="15" t="s">
        <v>1138</v>
      </c>
      <c r="I280" s="15"/>
      <c r="J280" s="25" t="s">
        <v>2714</v>
      </c>
      <c r="K280" s="25">
        <f t="shared" si="25"/>
        <v>35</v>
      </c>
      <c r="L280" s="25" t="s">
        <v>15</v>
      </c>
      <c r="M280" s="25" t="s">
        <v>15</v>
      </c>
      <c r="N280" s="25" t="s">
        <v>15</v>
      </c>
      <c r="O280" s="4" t="str">
        <f>IFERROR(INDEX(DATOS_GENERALES!$F$11:$F$13,MATCH($P280,DATOS_GENERALES!$G$11:$G$13,0),1),"###")</f>
        <v>N</v>
      </c>
      <c r="P280" s="25" t="s">
        <v>40</v>
      </c>
      <c r="Q280" s="4">
        <f>IFERROR(INDEX(DATOS_GENERALES!$I$3:$I$7,MATCH($R280,DATOS_GENERALES!$J$3:$J$7,0),1),"###")</f>
        <v>1</v>
      </c>
      <c r="R280" s="25" t="s">
        <v>36</v>
      </c>
      <c r="S280" s="25" t="s">
        <v>15</v>
      </c>
      <c r="T280" s="25" t="s">
        <v>15</v>
      </c>
      <c r="U280" s="25" t="s">
        <v>15</v>
      </c>
      <c r="V280" s="24"/>
      <c r="W280" s="24" t="str">
        <f t="shared" si="26"/>
        <v>28 DE JUNIO 222 URB.ALCIDES CARRION    _</v>
      </c>
      <c r="X280" s="24" t="str">
        <f t="shared" si="27"/>
        <v>('0101279', '1', '1', 'APAZA YAURI FIDEL', 'APAZA YAURI FIDEL', '28 DE JUNIO 222 URB.ALCIDES CARRION    _', '-', '-', '-', 'N', '28 DE JUNIO 222 URB.ALCIDES CARRION    _', '1', '-', '-', '-', 'A'),</v>
      </c>
      <c r="Y280" s="24" t="str">
        <f t="shared" si="28"/>
        <v>('0101279', '1', '29504202', 'A'),</v>
      </c>
      <c r="Z280" s="24" t="str">
        <f t="shared" si="29"/>
        <v>('0101279', '2', '', 'A'),</v>
      </c>
    </row>
    <row r="281" spans="1:26" x14ac:dyDescent="0.25">
      <c r="A281" s="15" t="s">
        <v>598</v>
      </c>
      <c r="B281" s="28">
        <f t="shared" si="24"/>
        <v>1</v>
      </c>
      <c r="C281" s="27">
        <f xml:space="preserve"> IFERROR(INDEX(DATOS_GENERALES!$L$16:$L$20,MATCH($D281,DATOS_GENERALES!$M$16:$M$20,0),1),"###")</f>
        <v>1</v>
      </c>
      <c r="D281" s="25" t="s">
        <v>1641</v>
      </c>
      <c r="E281" s="27">
        <f xml:space="preserve"> IFERROR(INDEX(DATOS_GENERALES!$A$16:$A$25,MATCH($F281,DATOS_GENERALES!$B$16:$B$25,0),1),"###")</f>
        <v>1</v>
      </c>
      <c r="F281" s="25" t="s">
        <v>18</v>
      </c>
      <c r="G281" s="25" t="s">
        <v>1924</v>
      </c>
      <c r="H281" s="15" t="s">
        <v>1139</v>
      </c>
      <c r="I281" s="15"/>
      <c r="J281" s="25" t="s">
        <v>2715</v>
      </c>
      <c r="K281" s="25">
        <f t="shared" si="25"/>
        <v>23</v>
      </c>
      <c r="L281" s="25" t="s">
        <v>15</v>
      </c>
      <c r="M281" s="25" t="s">
        <v>15</v>
      </c>
      <c r="N281" s="25" t="s">
        <v>15</v>
      </c>
      <c r="O281" s="4" t="str">
        <f>IFERROR(INDEX(DATOS_GENERALES!$F$11:$F$13,MATCH($P281,DATOS_GENERALES!$G$11:$G$13,0),1),"###")</f>
        <v>N</v>
      </c>
      <c r="P281" s="25" t="s">
        <v>40</v>
      </c>
      <c r="Q281" s="4">
        <f>IFERROR(INDEX(DATOS_GENERALES!$I$3:$I$7,MATCH($R281,DATOS_GENERALES!$J$3:$J$7,0),1),"###")</f>
        <v>1</v>
      </c>
      <c r="R281" s="25" t="s">
        <v>36</v>
      </c>
      <c r="S281" s="25" t="s">
        <v>15</v>
      </c>
      <c r="T281" s="25" t="s">
        <v>15</v>
      </c>
      <c r="U281" s="25" t="s">
        <v>15</v>
      </c>
      <c r="V281" s="24"/>
      <c r="W281" s="24" t="str">
        <f t="shared" si="26"/>
        <v>CALLE JUNIN 228 TIABAYA                _</v>
      </c>
      <c r="X281" s="24" t="str">
        <f t="shared" si="27"/>
        <v>('0101280', '1', '1', 'PINTO VALDIVIA HANNOVER', 'PINTO VALDIVIA HANNOVER', 'CALLE JUNIN 228 TIABAYA                _', '-', '-', '-', 'N', 'CALLE JUNIN 228 TIABAYA                _', '1', '-', '-', '-', 'A'),</v>
      </c>
      <c r="Y281" s="24" t="str">
        <f t="shared" si="28"/>
        <v>('0101280', '1', '29512298', 'A'),</v>
      </c>
      <c r="Z281" s="24" t="str">
        <f t="shared" si="29"/>
        <v>('0101280', '2', '', 'A'),</v>
      </c>
    </row>
    <row r="282" spans="1:26" x14ac:dyDescent="0.25">
      <c r="A282" s="15" t="s">
        <v>505</v>
      </c>
      <c r="B282" s="28">
        <f t="shared" si="24"/>
        <v>1</v>
      </c>
      <c r="C282" s="27">
        <f xml:space="preserve"> IFERROR(INDEX(DATOS_GENERALES!$L$16:$L$20,MATCH($D282,DATOS_GENERALES!$M$16:$M$20,0),1),"###")</f>
        <v>1</v>
      </c>
      <c r="D282" s="25" t="s">
        <v>1641</v>
      </c>
      <c r="E282" s="27">
        <f xml:space="preserve"> IFERROR(INDEX(DATOS_GENERALES!$A$16:$A$25,MATCH($F282,DATOS_GENERALES!$B$16:$B$25,0),1),"###")</f>
        <v>1</v>
      </c>
      <c r="F282" s="25" t="s">
        <v>18</v>
      </c>
      <c r="G282" s="25" t="s">
        <v>1925</v>
      </c>
      <c r="H282" s="15" t="s">
        <v>1140</v>
      </c>
      <c r="I282" s="15"/>
      <c r="J282" s="25" t="s">
        <v>2716</v>
      </c>
      <c r="K282" s="25">
        <f t="shared" si="25"/>
        <v>26</v>
      </c>
      <c r="L282" s="25" t="s">
        <v>15</v>
      </c>
      <c r="M282" s="25" t="s">
        <v>15</v>
      </c>
      <c r="N282" s="25" t="s">
        <v>15</v>
      </c>
      <c r="O282" s="4" t="str">
        <f>IFERROR(INDEX(DATOS_GENERALES!$F$11:$F$13,MATCH($P282,DATOS_GENERALES!$G$11:$G$13,0),1),"###")</f>
        <v>N</v>
      </c>
      <c r="P282" s="25" t="s">
        <v>40</v>
      </c>
      <c r="Q282" s="4">
        <f>IFERROR(INDEX(DATOS_GENERALES!$I$3:$I$7,MATCH($R282,DATOS_GENERALES!$J$3:$J$7,0),1),"###")</f>
        <v>1</v>
      </c>
      <c r="R282" s="25" t="s">
        <v>36</v>
      </c>
      <c r="S282" s="25" t="s">
        <v>15</v>
      </c>
      <c r="T282" s="25" t="s">
        <v>15</v>
      </c>
      <c r="U282" s="25" t="s">
        <v>15</v>
      </c>
      <c r="V282" s="24"/>
      <c r="W282" s="24" t="str">
        <f t="shared" si="26"/>
        <v>QUINTA GAMERO B-8 DPTO 402             _</v>
      </c>
      <c r="X282" s="24" t="str">
        <f t="shared" si="27"/>
        <v>('0101281', '1', '1', 'ADRIAZOLA HURTADO }JORGE RUBEN', 'ADRIAZOLA HURTADO }JORGE RUBEN', 'QUINTA GAMERO B-8 DPTO 402             _', '-', '-', '-', 'N', 'QUINTA GAMERO B-8 DPTO 402             _', '1', '-', '-', '-', 'A'),</v>
      </c>
      <c r="Y282" s="24" t="str">
        <f t="shared" si="28"/>
        <v>('0101281', '1', '29514261', 'A'),</v>
      </c>
      <c r="Z282" s="24" t="str">
        <f t="shared" si="29"/>
        <v>('0101281', '2', '', 'A'),</v>
      </c>
    </row>
    <row r="283" spans="1:26" x14ac:dyDescent="0.25">
      <c r="A283" s="15" t="s">
        <v>714</v>
      </c>
      <c r="B283" s="28">
        <f t="shared" si="24"/>
        <v>1</v>
      </c>
      <c r="C283" s="27">
        <f xml:space="preserve"> IFERROR(INDEX(DATOS_GENERALES!$L$16:$L$20,MATCH($D283,DATOS_GENERALES!$M$16:$M$20,0),1),"###")</f>
        <v>1</v>
      </c>
      <c r="D283" s="25" t="s">
        <v>1641</v>
      </c>
      <c r="E283" s="27">
        <f xml:space="preserve"> IFERROR(INDEX(DATOS_GENERALES!$A$16:$A$25,MATCH($F283,DATOS_GENERALES!$B$16:$B$25,0),1),"###")</f>
        <v>1</v>
      </c>
      <c r="F283" s="25" t="s">
        <v>18</v>
      </c>
      <c r="G283" s="25" t="s">
        <v>1926</v>
      </c>
      <c r="H283" s="15" t="s">
        <v>1141</v>
      </c>
      <c r="I283" s="15"/>
      <c r="J283" s="25" t="s">
        <v>2717</v>
      </c>
      <c r="K283" s="25">
        <f t="shared" si="25"/>
        <v>19</v>
      </c>
      <c r="L283" s="25" t="s">
        <v>15</v>
      </c>
      <c r="M283" s="25" t="s">
        <v>15</v>
      </c>
      <c r="N283" s="25" t="s">
        <v>15</v>
      </c>
      <c r="O283" s="4" t="str">
        <f>IFERROR(INDEX(DATOS_GENERALES!$F$11:$F$13,MATCH($P283,DATOS_GENERALES!$G$11:$G$13,0),1),"###")</f>
        <v>N</v>
      </c>
      <c r="P283" s="25" t="s">
        <v>40</v>
      </c>
      <c r="Q283" s="4">
        <f>IFERROR(INDEX(DATOS_GENERALES!$I$3:$I$7,MATCH($R283,DATOS_GENERALES!$J$3:$J$7,0),1),"###")</f>
        <v>1</v>
      </c>
      <c r="R283" s="25" t="s">
        <v>36</v>
      </c>
      <c r="S283" s="25" t="s">
        <v>15</v>
      </c>
      <c r="T283" s="25" t="s">
        <v>15</v>
      </c>
      <c r="U283" s="25" t="s">
        <v>15</v>
      </c>
      <c r="V283" s="24"/>
      <c r="W283" s="24" t="str">
        <f t="shared" si="26"/>
        <v>AV. BOLOGNESI # 454                    _</v>
      </c>
      <c r="X283" s="24" t="str">
        <f t="shared" si="27"/>
        <v>('0101282', '1', '1', 'GARCIA CALDERON BUSTAMANTE LUIS A.', 'GARCIA CALDERON BUSTAMANTE LUIS A.', 'AV. BOLOGNESI # 454                    _', '-', '-', '-', 'N', 'AV. BOLOGNESI # 454                    _', '1', '-', '-', '-', 'A'),</v>
      </c>
      <c r="Y283" s="24" t="str">
        <f t="shared" si="28"/>
        <v>('0101282', '1', '29518366', 'A'),</v>
      </c>
      <c r="Z283" s="24" t="str">
        <f t="shared" si="29"/>
        <v>('0101282', '2', '', 'A'),</v>
      </c>
    </row>
    <row r="284" spans="1:26" x14ac:dyDescent="0.25">
      <c r="A284" s="15" t="s">
        <v>565</v>
      </c>
      <c r="B284" s="28">
        <f t="shared" si="24"/>
        <v>1</v>
      </c>
      <c r="C284" s="27">
        <f xml:space="preserve"> IFERROR(INDEX(DATOS_GENERALES!$L$16:$L$20,MATCH($D284,DATOS_GENERALES!$M$16:$M$20,0),1),"###")</f>
        <v>1</v>
      </c>
      <c r="D284" s="25" t="s">
        <v>1641</v>
      </c>
      <c r="E284" s="27">
        <f xml:space="preserve"> IFERROR(INDEX(DATOS_GENERALES!$A$16:$A$25,MATCH($F284,DATOS_GENERALES!$B$16:$B$25,0),1),"###")</f>
        <v>1</v>
      </c>
      <c r="F284" s="25" t="s">
        <v>18</v>
      </c>
      <c r="G284" s="25" t="s">
        <v>1927</v>
      </c>
      <c r="H284" s="15" t="s">
        <v>1142</v>
      </c>
      <c r="I284" s="15"/>
      <c r="J284" s="25" t="s">
        <v>2718</v>
      </c>
      <c r="K284" s="25">
        <f t="shared" si="25"/>
        <v>24</v>
      </c>
      <c r="L284" s="25" t="s">
        <v>15</v>
      </c>
      <c r="M284" s="25" t="s">
        <v>15</v>
      </c>
      <c r="N284" s="25" t="s">
        <v>15</v>
      </c>
      <c r="O284" s="4" t="str">
        <f>IFERROR(INDEX(DATOS_GENERALES!$F$11:$F$13,MATCH($P284,DATOS_GENERALES!$G$11:$G$13,0),1),"###")</f>
        <v>N</v>
      </c>
      <c r="P284" s="25" t="s">
        <v>40</v>
      </c>
      <c r="Q284" s="4">
        <f>IFERROR(INDEX(DATOS_GENERALES!$I$3:$I$7,MATCH($R284,DATOS_GENERALES!$J$3:$J$7,0),1),"###")</f>
        <v>1</v>
      </c>
      <c r="R284" s="25" t="s">
        <v>36</v>
      </c>
      <c r="S284" s="25" t="s">
        <v>15</v>
      </c>
      <c r="T284" s="25" t="s">
        <v>15</v>
      </c>
      <c r="U284" s="25" t="s">
        <v>15</v>
      </c>
      <c r="V284" s="24"/>
      <c r="W284" s="24" t="str">
        <f t="shared" si="26"/>
        <v>LOS CEDROS A-4 YANAHUARA               _</v>
      </c>
      <c r="X284" s="24" t="str">
        <f t="shared" si="27"/>
        <v>('0101283', '1', '1', 'DIANDERAS TORRES VICTOR', 'DIANDERAS TORRES VICTOR', 'LOS CEDROS A-4 YANAHUARA               _', '-', '-', '-', 'N', 'LOS CEDROS A-4 YANAHUARA               _', '1', '-', '-', '-', 'A'),</v>
      </c>
      <c r="Y284" s="24" t="str">
        <f t="shared" si="28"/>
        <v>('0101283', '1', '29520518', 'A'),</v>
      </c>
      <c r="Z284" s="24" t="str">
        <f t="shared" si="29"/>
        <v>('0101283', '2', '', 'A'),</v>
      </c>
    </row>
    <row r="285" spans="1:26" x14ac:dyDescent="0.25">
      <c r="A285" s="15" t="s">
        <v>763</v>
      </c>
      <c r="B285" s="28">
        <f t="shared" si="24"/>
        <v>1</v>
      </c>
      <c r="C285" s="27">
        <f xml:space="preserve"> IFERROR(INDEX(DATOS_GENERALES!$L$16:$L$20,MATCH($D285,DATOS_GENERALES!$M$16:$M$20,0),1),"###")</f>
        <v>1</v>
      </c>
      <c r="D285" s="25" t="s">
        <v>1641</v>
      </c>
      <c r="E285" s="27">
        <f xml:space="preserve"> IFERROR(INDEX(DATOS_GENERALES!$A$16:$A$25,MATCH($F285,DATOS_GENERALES!$B$16:$B$25,0),1),"###")</f>
        <v>1</v>
      </c>
      <c r="F285" s="25" t="s">
        <v>18</v>
      </c>
      <c r="G285" s="25" t="s">
        <v>1928</v>
      </c>
      <c r="H285" s="15" t="s">
        <v>1143</v>
      </c>
      <c r="I285" s="15"/>
      <c r="J285" s="25" t="s">
        <v>2719</v>
      </c>
      <c r="K285" s="25">
        <f t="shared" si="25"/>
        <v>17</v>
      </c>
      <c r="L285" s="25" t="s">
        <v>15</v>
      </c>
      <c r="M285" s="25" t="s">
        <v>15</v>
      </c>
      <c r="N285" s="25" t="s">
        <v>15</v>
      </c>
      <c r="O285" s="4" t="str">
        <f>IFERROR(INDEX(DATOS_GENERALES!$F$11:$F$13,MATCH($P285,DATOS_GENERALES!$G$11:$G$13,0),1),"###")</f>
        <v>N</v>
      </c>
      <c r="P285" s="25" t="s">
        <v>40</v>
      </c>
      <c r="Q285" s="4">
        <f>IFERROR(INDEX(DATOS_GENERALES!$I$3:$I$7,MATCH($R285,DATOS_GENERALES!$J$3:$J$7,0),1),"###")</f>
        <v>1</v>
      </c>
      <c r="R285" s="25" t="s">
        <v>36</v>
      </c>
      <c r="S285" s="25" t="s">
        <v>15</v>
      </c>
      <c r="T285" s="25" t="s">
        <v>15</v>
      </c>
      <c r="U285" s="25" t="s">
        <v>15</v>
      </c>
      <c r="V285" s="24"/>
      <c r="W285" s="24" t="str">
        <f t="shared" si="26"/>
        <v>URB. SAN JOSE A-9                      _</v>
      </c>
      <c r="X285" s="24" t="str">
        <f t="shared" si="27"/>
        <v>('0101284', '1', '1', 'SOTO DE CONCHA VERONICA', 'SOTO DE CONCHA VERONICA', 'URB. SAN JOSE A-9                      _', '-', '-', '-', 'N', 'URB. SAN JOSE A-9                      _', '1', '-', '-', '-', 'A'),</v>
      </c>
      <c r="Y285" s="24" t="str">
        <f t="shared" si="28"/>
        <v>('0101284', '1', '29520552', 'A'),</v>
      </c>
      <c r="Z285" s="24" t="str">
        <f t="shared" si="29"/>
        <v>('0101284', '2', '', 'A'),</v>
      </c>
    </row>
    <row r="286" spans="1:26" x14ac:dyDescent="0.25">
      <c r="A286" s="15" t="s">
        <v>337</v>
      </c>
      <c r="B286" s="28">
        <f t="shared" si="24"/>
        <v>1</v>
      </c>
      <c r="C286" s="27">
        <f xml:space="preserve"> IFERROR(INDEX(DATOS_GENERALES!$L$16:$L$20,MATCH($D286,DATOS_GENERALES!$M$16:$M$20,0),1),"###")</f>
        <v>1</v>
      </c>
      <c r="D286" s="25" t="s">
        <v>1641</v>
      </c>
      <c r="E286" s="27">
        <f xml:space="preserve"> IFERROR(INDEX(DATOS_GENERALES!$A$16:$A$25,MATCH($F286,DATOS_GENERALES!$B$16:$B$25,0),1),"###")</f>
        <v>1</v>
      </c>
      <c r="F286" s="25" t="s">
        <v>18</v>
      </c>
      <c r="G286" s="25" t="s">
        <v>1929</v>
      </c>
      <c r="H286" s="15" t="s">
        <v>1144</v>
      </c>
      <c r="I286" s="15"/>
      <c r="J286" s="25" t="s">
        <v>2720</v>
      </c>
      <c r="K286" s="25">
        <f t="shared" si="25"/>
        <v>31</v>
      </c>
      <c r="L286" s="25" t="s">
        <v>15</v>
      </c>
      <c r="M286" s="25" t="s">
        <v>15</v>
      </c>
      <c r="N286" s="25" t="s">
        <v>15</v>
      </c>
      <c r="O286" s="4" t="str">
        <f>IFERROR(INDEX(DATOS_GENERALES!$F$11:$F$13,MATCH($P286,DATOS_GENERALES!$G$11:$G$13,0),1),"###")</f>
        <v>N</v>
      </c>
      <c r="P286" s="25" t="s">
        <v>40</v>
      </c>
      <c r="Q286" s="4">
        <f>IFERROR(INDEX(DATOS_GENERALES!$I$3:$I$7,MATCH($R286,DATOS_GENERALES!$J$3:$J$7,0),1),"###")</f>
        <v>1</v>
      </c>
      <c r="R286" s="25" t="s">
        <v>36</v>
      </c>
      <c r="S286" s="25" t="s">
        <v>15</v>
      </c>
      <c r="T286" s="25" t="s">
        <v>15</v>
      </c>
      <c r="U286" s="25" t="s">
        <v>15</v>
      </c>
      <c r="V286" s="24"/>
      <c r="W286" s="24" t="str">
        <f t="shared" si="26"/>
        <v>CALLE JOSE DE SALAS 113 INT B-3        _</v>
      </c>
      <c r="X286" s="24" t="str">
        <f t="shared" si="27"/>
        <v>('0101285', '1', '1', 'CONDO PIZARRO AVELINA', 'CONDO PIZARRO AVELINA', 'CALLE JOSE DE SALAS 113 INT B-3        _', '-', '-', '-', 'N', 'CALLE JOSE DE SALAS 113 INT B-3        _', '1', '-', '-', '-', 'A'),</v>
      </c>
      <c r="Y286" s="24" t="str">
        <f t="shared" si="28"/>
        <v>('0101285', '1', '29521086', 'A'),</v>
      </c>
      <c r="Z286" s="24" t="str">
        <f t="shared" si="29"/>
        <v>('0101285', '2', '', 'A'),</v>
      </c>
    </row>
    <row r="287" spans="1:26" x14ac:dyDescent="0.25">
      <c r="A287" s="15" t="s">
        <v>101</v>
      </c>
      <c r="B287" s="28">
        <f t="shared" si="24"/>
        <v>1</v>
      </c>
      <c r="C287" s="27">
        <f xml:space="preserve"> IFERROR(INDEX(DATOS_GENERALES!$L$16:$L$20,MATCH($D287,DATOS_GENERALES!$M$16:$M$20,0),1),"###")</f>
        <v>1</v>
      </c>
      <c r="D287" s="25" t="s">
        <v>1641</v>
      </c>
      <c r="E287" s="27">
        <f xml:space="preserve"> IFERROR(INDEX(DATOS_GENERALES!$A$16:$A$25,MATCH($F287,DATOS_GENERALES!$B$16:$B$25,0),1),"###")</f>
        <v>1</v>
      </c>
      <c r="F287" s="25" t="s">
        <v>18</v>
      </c>
      <c r="G287" s="25" t="s">
        <v>1930</v>
      </c>
      <c r="H287" s="15" t="s">
        <v>1145</v>
      </c>
      <c r="I287" s="15"/>
      <c r="J287" s="25" t="s">
        <v>2721</v>
      </c>
      <c r="K287" s="25">
        <f t="shared" si="25"/>
        <v>40</v>
      </c>
      <c r="L287" s="25" t="s">
        <v>15</v>
      </c>
      <c r="M287" s="25" t="s">
        <v>15</v>
      </c>
      <c r="N287" s="25" t="s">
        <v>15</v>
      </c>
      <c r="O287" s="4" t="str">
        <f>IFERROR(INDEX(DATOS_GENERALES!$F$11:$F$13,MATCH($P287,DATOS_GENERALES!$G$11:$G$13,0),1),"###")</f>
        <v>N</v>
      </c>
      <c r="P287" s="25" t="s">
        <v>40</v>
      </c>
      <c r="Q287" s="4">
        <f>IFERROR(INDEX(DATOS_GENERALES!$I$3:$I$7,MATCH($R287,DATOS_GENERALES!$J$3:$J$7,0),1),"###")</f>
        <v>1</v>
      </c>
      <c r="R287" s="25" t="s">
        <v>36</v>
      </c>
      <c r="S287" s="25" t="s">
        <v>15</v>
      </c>
      <c r="T287" s="25" t="s">
        <v>15</v>
      </c>
      <c r="U287" s="25" t="s">
        <v>15</v>
      </c>
      <c r="V287" s="24"/>
      <c r="W287" s="24" t="str">
        <f t="shared" si="26"/>
        <v>AV. CIRCUNVALACION A-10 VICTOR A. BELAUN</v>
      </c>
      <c r="X287" s="24" t="str">
        <f t="shared" si="27"/>
        <v>('0101286', '1', '1', 'GONZALES CHAVEZ NANCY JULIA', 'GONZALES CHAVEZ NANCY JULIA', 'AV. CIRCUNVALACION A-10 VICTOR A. BELAUN', '-', '-', '-', 'N', 'AV. CIRCUNVALACION A-10 VICTOR A. BELAUN', '1', '-', '-', '-', 'A'),</v>
      </c>
      <c r="Y287" s="24" t="str">
        <f t="shared" si="28"/>
        <v>('0101286', '1', '29521557', 'A'),</v>
      </c>
      <c r="Z287" s="24" t="str">
        <f t="shared" si="29"/>
        <v>('0101286', '2', '', 'A'),</v>
      </c>
    </row>
    <row r="288" spans="1:26" x14ac:dyDescent="0.25">
      <c r="A288" s="15" t="s">
        <v>338</v>
      </c>
      <c r="B288" s="28">
        <f t="shared" si="24"/>
        <v>1</v>
      </c>
      <c r="C288" s="27">
        <f xml:space="preserve"> IFERROR(INDEX(DATOS_GENERALES!$L$16:$L$20,MATCH($D288,DATOS_GENERALES!$M$16:$M$20,0),1),"###")</f>
        <v>1</v>
      </c>
      <c r="D288" s="25" t="s">
        <v>1641</v>
      </c>
      <c r="E288" s="27">
        <f xml:space="preserve"> IFERROR(INDEX(DATOS_GENERALES!$A$16:$A$25,MATCH($F288,DATOS_GENERALES!$B$16:$B$25,0),1),"###")</f>
        <v>1</v>
      </c>
      <c r="F288" s="25" t="s">
        <v>18</v>
      </c>
      <c r="G288" s="25" t="s">
        <v>1931</v>
      </c>
      <c r="H288" s="15" t="s">
        <v>1146</v>
      </c>
      <c r="I288" s="15"/>
      <c r="J288" s="25" t="s">
        <v>2722</v>
      </c>
      <c r="K288" s="25">
        <f t="shared" si="25"/>
        <v>31</v>
      </c>
      <c r="L288" s="25" t="s">
        <v>15</v>
      </c>
      <c r="M288" s="25" t="s">
        <v>15</v>
      </c>
      <c r="N288" s="25" t="s">
        <v>15</v>
      </c>
      <c r="O288" s="4" t="str">
        <f>IFERROR(INDEX(DATOS_GENERALES!$F$11:$F$13,MATCH($P288,DATOS_GENERALES!$G$11:$G$13,0),1),"###")</f>
        <v>N</v>
      </c>
      <c r="P288" s="25" t="s">
        <v>40</v>
      </c>
      <c r="Q288" s="4">
        <f>IFERROR(INDEX(DATOS_GENERALES!$I$3:$I$7,MATCH($R288,DATOS_GENERALES!$J$3:$J$7,0),1),"###")</f>
        <v>1</v>
      </c>
      <c r="R288" s="25" t="s">
        <v>36</v>
      </c>
      <c r="S288" s="25" t="s">
        <v>15</v>
      </c>
      <c r="T288" s="25" t="s">
        <v>15</v>
      </c>
      <c r="U288" s="25" t="s">
        <v>15</v>
      </c>
      <c r="V288" s="24"/>
      <c r="W288" s="24" t="str">
        <f t="shared" si="26"/>
        <v>URB.VICTOR ANDRES BELAUNDE A-10        _</v>
      </c>
      <c r="X288" s="24" t="str">
        <f t="shared" si="27"/>
        <v>('0101287', '1', '1', 'MEZA MEZA JULIO CESAR', 'MEZA MEZA JULIO CESAR', 'URB.VICTOR ANDRES BELAUNDE A-10        _', '-', '-', '-', 'N', 'URB.VICTOR ANDRES BELAUNDE A-10        _', '1', '-', '-', '-', 'A'),</v>
      </c>
      <c r="Y288" s="24" t="str">
        <f t="shared" si="28"/>
        <v>('0101287', '1', '29521558', 'A'),</v>
      </c>
      <c r="Z288" s="24" t="str">
        <f t="shared" si="29"/>
        <v>('0101287', '2', '', 'A'),</v>
      </c>
    </row>
    <row r="289" spans="1:26" x14ac:dyDescent="0.25">
      <c r="A289" s="15" t="s">
        <v>472</v>
      </c>
      <c r="B289" s="28">
        <f t="shared" si="24"/>
        <v>1</v>
      </c>
      <c r="C289" s="27">
        <f xml:space="preserve"> IFERROR(INDEX(DATOS_GENERALES!$L$16:$L$20,MATCH($D289,DATOS_GENERALES!$M$16:$M$20,0),1),"###")</f>
        <v>1</v>
      </c>
      <c r="D289" s="25" t="s">
        <v>1641</v>
      </c>
      <c r="E289" s="27">
        <f xml:space="preserve"> IFERROR(INDEX(DATOS_GENERALES!$A$16:$A$25,MATCH($F289,DATOS_GENERALES!$B$16:$B$25,0),1),"###")</f>
        <v>1</v>
      </c>
      <c r="F289" s="25" t="s">
        <v>18</v>
      </c>
      <c r="G289" s="25" t="s">
        <v>1932</v>
      </c>
      <c r="H289" s="15" t="s">
        <v>1147</v>
      </c>
      <c r="I289" s="15"/>
      <c r="J289" s="25" t="s">
        <v>2723</v>
      </c>
      <c r="K289" s="25">
        <f t="shared" si="25"/>
        <v>27</v>
      </c>
      <c r="L289" s="25" t="s">
        <v>15</v>
      </c>
      <c r="M289" s="25" t="s">
        <v>15</v>
      </c>
      <c r="N289" s="25" t="s">
        <v>15</v>
      </c>
      <c r="O289" s="4" t="str">
        <f>IFERROR(INDEX(DATOS_GENERALES!$F$11:$F$13,MATCH($P289,DATOS_GENERALES!$G$11:$G$13,0),1),"###")</f>
        <v>N</v>
      </c>
      <c r="P289" s="25" t="s">
        <v>40</v>
      </c>
      <c r="Q289" s="4">
        <f>IFERROR(INDEX(DATOS_GENERALES!$I$3:$I$7,MATCH($R289,DATOS_GENERALES!$J$3:$J$7,0),1),"###")</f>
        <v>1</v>
      </c>
      <c r="R289" s="25" t="s">
        <v>36</v>
      </c>
      <c r="S289" s="25" t="s">
        <v>15</v>
      </c>
      <c r="T289" s="25" t="s">
        <v>15</v>
      </c>
      <c r="U289" s="25" t="s">
        <v>15</v>
      </c>
      <c r="V289" s="24"/>
      <c r="W289" s="24" t="str">
        <f t="shared" si="26"/>
        <v>LOS GIRASOLES A-15 DPTO 201            _</v>
      </c>
      <c r="X289" s="24" t="str">
        <f t="shared" si="27"/>
        <v>('0101288', '1', '1', 'CORNEJO MENESES GERMAN', 'CORNEJO MENESES GERMAN', 'LOS GIRASOLES A-15 DPTO 201            _', '-', '-', '-', 'N', 'LOS GIRASOLES A-15 DPTO 201            _', '1', '-', '-', '-', 'A'),</v>
      </c>
      <c r="Y289" s="24" t="str">
        <f t="shared" si="28"/>
        <v>('0101288', '1', '29521791', 'A'),</v>
      </c>
      <c r="Z289" s="24" t="str">
        <f t="shared" si="29"/>
        <v>('0101288', '2', '', 'A'),</v>
      </c>
    </row>
    <row r="290" spans="1:26" x14ac:dyDescent="0.25">
      <c r="A290" s="15" t="s">
        <v>635</v>
      </c>
      <c r="B290" s="28">
        <f t="shared" si="24"/>
        <v>1</v>
      </c>
      <c r="C290" s="27">
        <f xml:space="preserve"> IFERROR(INDEX(DATOS_GENERALES!$L$16:$L$20,MATCH($D290,DATOS_GENERALES!$M$16:$M$20,0),1),"###")</f>
        <v>1</v>
      </c>
      <c r="D290" s="25" t="s">
        <v>1641</v>
      </c>
      <c r="E290" s="27">
        <f xml:space="preserve"> IFERROR(INDEX(DATOS_GENERALES!$A$16:$A$25,MATCH($F290,DATOS_GENERALES!$B$16:$B$25,0),1),"###")</f>
        <v>1</v>
      </c>
      <c r="F290" s="25" t="s">
        <v>18</v>
      </c>
      <c r="G290" s="25" t="s">
        <v>1933</v>
      </c>
      <c r="H290" s="15" t="s">
        <v>1148</v>
      </c>
      <c r="I290" s="15"/>
      <c r="J290" s="25" t="s">
        <v>2724</v>
      </c>
      <c r="K290" s="25">
        <f t="shared" si="25"/>
        <v>22</v>
      </c>
      <c r="L290" s="25" t="s">
        <v>15</v>
      </c>
      <c r="M290" s="25" t="s">
        <v>15</v>
      </c>
      <c r="N290" s="25" t="s">
        <v>15</v>
      </c>
      <c r="O290" s="4" t="str">
        <f>IFERROR(INDEX(DATOS_GENERALES!$F$11:$F$13,MATCH($P290,DATOS_GENERALES!$G$11:$G$13,0),1),"###")</f>
        <v>N</v>
      </c>
      <c r="P290" s="25" t="s">
        <v>40</v>
      </c>
      <c r="Q290" s="4">
        <f>IFERROR(INDEX(DATOS_GENERALES!$I$3:$I$7,MATCH($R290,DATOS_GENERALES!$J$3:$J$7,0),1),"###")</f>
        <v>1</v>
      </c>
      <c r="R290" s="25" t="s">
        <v>36</v>
      </c>
      <c r="S290" s="25" t="s">
        <v>15</v>
      </c>
      <c r="T290" s="25" t="s">
        <v>15</v>
      </c>
      <c r="U290" s="25" t="s">
        <v>15</v>
      </c>
      <c r="V290" s="24"/>
      <c r="W290" s="24" t="str">
        <f t="shared" si="26"/>
        <v>URB. VILLA EL SOL E-11                 _</v>
      </c>
      <c r="X290" s="24" t="str">
        <f t="shared" si="27"/>
        <v>('0101289', '1', '1', 'GAMERO CORRALES RONALD GABINO', 'GAMERO CORRALES RONALD GABINO', 'URB. VILLA EL SOL E-11                 _', '-', '-', '-', 'N', 'URB. VILLA EL SOL E-11                 _', '1', '-', '-', '-', 'A'),</v>
      </c>
      <c r="Y290" s="24" t="str">
        <f t="shared" si="28"/>
        <v>('0101289', '1', '29522211', 'A'),</v>
      </c>
      <c r="Z290" s="24" t="str">
        <f t="shared" si="29"/>
        <v>('0101289', '2', '', 'A'),</v>
      </c>
    </row>
    <row r="291" spans="1:26" x14ac:dyDescent="0.25">
      <c r="A291" s="15" t="s">
        <v>168</v>
      </c>
      <c r="B291" s="28">
        <f t="shared" si="24"/>
        <v>1</v>
      </c>
      <c r="C291" s="27">
        <f xml:space="preserve"> IFERROR(INDEX(DATOS_GENERALES!$L$16:$L$20,MATCH($D291,DATOS_GENERALES!$M$16:$M$20,0),1),"###")</f>
        <v>1</v>
      </c>
      <c r="D291" s="25" t="s">
        <v>1641</v>
      </c>
      <c r="E291" s="27">
        <f xml:space="preserve"> IFERROR(INDEX(DATOS_GENERALES!$A$16:$A$25,MATCH($F291,DATOS_GENERALES!$B$16:$B$25,0),1),"###")</f>
        <v>1</v>
      </c>
      <c r="F291" s="25" t="s">
        <v>18</v>
      </c>
      <c r="G291" s="25" t="s">
        <v>1934</v>
      </c>
      <c r="H291" s="15" t="s">
        <v>1149</v>
      </c>
      <c r="I291" s="15"/>
      <c r="J291" s="25" t="s">
        <v>2725</v>
      </c>
      <c r="K291" s="25">
        <f t="shared" si="25"/>
        <v>39</v>
      </c>
      <c r="L291" s="25" t="s">
        <v>15</v>
      </c>
      <c r="M291" s="25" t="s">
        <v>15</v>
      </c>
      <c r="N291" s="25" t="s">
        <v>15</v>
      </c>
      <c r="O291" s="4" t="str">
        <f>IFERROR(INDEX(DATOS_GENERALES!$F$11:$F$13,MATCH($P291,DATOS_GENERALES!$G$11:$G$13,0),1),"###")</f>
        <v>N</v>
      </c>
      <c r="P291" s="25" t="s">
        <v>40</v>
      </c>
      <c r="Q291" s="4">
        <f>IFERROR(INDEX(DATOS_GENERALES!$I$3:$I$7,MATCH($R291,DATOS_GENERALES!$J$3:$J$7,0),1),"###")</f>
        <v>1</v>
      </c>
      <c r="R291" s="25" t="s">
        <v>36</v>
      </c>
      <c r="S291" s="25" t="s">
        <v>15</v>
      </c>
      <c r="T291" s="25" t="s">
        <v>15</v>
      </c>
      <c r="U291" s="25" t="s">
        <v>15</v>
      </c>
      <c r="V291" s="24"/>
      <c r="W291" s="24" t="str">
        <f t="shared" si="26"/>
        <v>AV.MARIAMO CORNEJO 780 CHALET 118 BREÑA_</v>
      </c>
      <c r="X291" s="24" t="str">
        <f t="shared" si="27"/>
        <v>('0101290', '1', '1', 'RODRIGUEZ ACOSTA NARCISO MIGUEL', 'RODRIGUEZ ACOSTA NARCISO MIGUEL', 'AV.MARIAMO CORNEJO 780 CHALET 118 BREÑA_', '-', '-', '-', 'N', 'AV.MARIAMO CORNEJO 780 CHALET 118 BREÑA_', '1', '-', '-', '-', 'A'),</v>
      </c>
      <c r="Y291" s="24" t="str">
        <f t="shared" si="28"/>
        <v>('0101290', '1', '29522733', 'A'),</v>
      </c>
      <c r="Z291" s="24" t="str">
        <f t="shared" si="29"/>
        <v>('0101290', '2', '', 'A'),</v>
      </c>
    </row>
    <row r="292" spans="1:26" x14ac:dyDescent="0.25">
      <c r="A292" s="15" t="s">
        <v>410</v>
      </c>
      <c r="B292" s="28">
        <f t="shared" si="24"/>
        <v>1</v>
      </c>
      <c r="C292" s="27">
        <f xml:space="preserve"> IFERROR(INDEX(DATOS_GENERALES!$L$16:$L$20,MATCH($D292,DATOS_GENERALES!$M$16:$M$20,0),1),"###")</f>
        <v>1</v>
      </c>
      <c r="D292" s="25" t="s">
        <v>1641</v>
      </c>
      <c r="E292" s="27">
        <f xml:space="preserve"> IFERROR(INDEX(DATOS_GENERALES!$A$16:$A$25,MATCH($F292,DATOS_GENERALES!$B$16:$B$25,0),1),"###")</f>
        <v>1</v>
      </c>
      <c r="F292" s="25" t="s">
        <v>18</v>
      </c>
      <c r="G292" s="25" t="s">
        <v>1935</v>
      </c>
      <c r="H292" s="15" t="s">
        <v>1150</v>
      </c>
      <c r="I292" s="15"/>
      <c r="J292" s="25" t="s">
        <v>2726</v>
      </c>
      <c r="K292" s="25">
        <f t="shared" si="25"/>
        <v>29</v>
      </c>
      <c r="L292" s="25" t="s">
        <v>15</v>
      </c>
      <c r="M292" s="25" t="s">
        <v>15</v>
      </c>
      <c r="N292" s="25" t="s">
        <v>15</v>
      </c>
      <c r="O292" s="4" t="str">
        <f>IFERROR(INDEX(DATOS_GENERALES!$F$11:$F$13,MATCH($P292,DATOS_GENERALES!$G$11:$G$13,0),1),"###")</f>
        <v>N</v>
      </c>
      <c r="P292" s="25" t="s">
        <v>40</v>
      </c>
      <c r="Q292" s="4">
        <f>IFERROR(INDEX(DATOS_GENERALES!$I$3:$I$7,MATCH($R292,DATOS_GENERALES!$J$3:$J$7,0),1),"###")</f>
        <v>1</v>
      </c>
      <c r="R292" s="25" t="s">
        <v>36</v>
      </c>
      <c r="S292" s="25" t="s">
        <v>15</v>
      </c>
      <c r="T292" s="25" t="s">
        <v>15</v>
      </c>
      <c r="U292" s="25" t="s">
        <v>15</v>
      </c>
      <c r="V292" s="24"/>
      <c r="W292" s="24" t="str">
        <f t="shared" si="26"/>
        <v>CUESTA DEL ANGEL 202 DPTO 501          _</v>
      </c>
      <c r="X292" s="24" t="str">
        <f t="shared" si="27"/>
        <v>('0101291', '1', '1', 'LOPEZ GONZALES ALVARO JESUS', 'LOPEZ GONZALES ALVARO JESUS', 'CUESTA DEL ANGEL 202 DPTO 501          _', '-', '-', '-', 'N', 'CUESTA DEL ANGEL 202 DPTO 501          _', '1', '-', '-', '-', 'A'),</v>
      </c>
      <c r="Y292" s="24" t="str">
        <f t="shared" si="28"/>
        <v>('0101291', '1', '29523111', 'A'),</v>
      </c>
      <c r="Z292" s="24" t="str">
        <f t="shared" si="29"/>
        <v>('0101291', '2', '', 'A'),</v>
      </c>
    </row>
    <row r="293" spans="1:26" x14ac:dyDescent="0.25">
      <c r="A293" s="15" t="s">
        <v>664</v>
      </c>
      <c r="B293" s="28">
        <f t="shared" si="24"/>
        <v>1</v>
      </c>
      <c r="C293" s="27">
        <f xml:space="preserve"> IFERROR(INDEX(DATOS_GENERALES!$L$16:$L$20,MATCH($D293,DATOS_GENERALES!$M$16:$M$20,0),1),"###")</f>
        <v>1</v>
      </c>
      <c r="D293" s="25" t="s">
        <v>1641</v>
      </c>
      <c r="E293" s="27">
        <f xml:space="preserve"> IFERROR(INDEX(DATOS_GENERALES!$A$16:$A$25,MATCH($F293,DATOS_GENERALES!$B$16:$B$25,0),1),"###")</f>
        <v>1</v>
      </c>
      <c r="F293" s="25" t="s">
        <v>18</v>
      </c>
      <c r="G293" s="25" t="s">
        <v>1936</v>
      </c>
      <c r="H293" s="15" t="s">
        <v>1151</v>
      </c>
      <c r="I293" s="15"/>
      <c r="J293" s="25" t="s">
        <v>2727</v>
      </c>
      <c r="K293" s="25">
        <f t="shared" si="25"/>
        <v>21</v>
      </c>
      <c r="L293" s="25" t="s">
        <v>15</v>
      </c>
      <c r="M293" s="25" t="s">
        <v>15</v>
      </c>
      <c r="N293" s="25" t="s">
        <v>15</v>
      </c>
      <c r="O293" s="4" t="str">
        <f>IFERROR(INDEX(DATOS_GENERALES!$F$11:$F$13,MATCH($P293,DATOS_GENERALES!$G$11:$G$13,0),1),"###")</f>
        <v>N</v>
      </c>
      <c r="P293" s="25" t="s">
        <v>40</v>
      </c>
      <c r="Q293" s="4">
        <f>IFERROR(INDEX(DATOS_GENERALES!$I$3:$I$7,MATCH($R293,DATOS_GENERALES!$J$3:$J$7,0),1),"###")</f>
        <v>1</v>
      </c>
      <c r="R293" s="25" t="s">
        <v>36</v>
      </c>
      <c r="S293" s="25" t="s">
        <v>15</v>
      </c>
      <c r="T293" s="25" t="s">
        <v>15</v>
      </c>
      <c r="U293" s="25" t="s">
        <v>15</v>
      </c>
      <c r="V293" s="24"/>
      <c r="W293" s="24" t="str">
        <f t="shared" si="26"/>
        <v xml:space="preserve"> URB. TAHUAYCANI B-30                  _</v>
      </c>
      <c r="X293" s="24" t="str">
        <f t="shared" si="27"/>
        <v>('0101292', '1', '1', 'CONGONA REVILLA BERFILIO BENEDICTO', 'CONGONA REVILLA BERFILIO BENEDICTO', ' URB. TAHUAYCANI B-30                  _', '-', '-', '-', 'N', ' URB. TAHUAYCANI B-30                  _', '1', '-', '-', '-', 'A'),</v>
      </c>
      <c r="Y293" s="24" t="str">
        <f t="shared" si="28"/>
        <v>('0101292', '1', '29524025', 'A'),</v>
      </c>
      <c r="Z293" s="24" t="str">
        <f t="shared" si="29"/>
        <v>('0101292', '2', '', 'A'),</v>
      </c>
    </row>
    <row r="294" spans="1:26" x14ac:dyDescent="0.25">
      <c r="A294" s="15" t="s">
        <v>691</v>
      </c>
      <c r="B294" s="28">
        <f t="shared" si="24"/>
        <v>1</v>
      </c>
      <c r="C294" s="27">
        <f xml:space="preserve"> IFERROR(INDEX(DATOS_GENERALES!$L$16:$L$20,MATCH($D294,DATOS_GENERALES!$M$16:$M$20,0),1),"###")</f>
        <v>1</v>
      </c>
      <c r="D294" s="25" t="s">
        <v>1641</v>
      </c>
      <c r="E294" s="27">
        <f xml:space="preserve"> IFERROR(INDEX(DATOS_GENERALES!$A$16:$A$25,MATCH($F294,DATOS_GENERALES!$B$16:$B$25,0),1),"###")</f>
        <v>1</v>
      </c>
      <c r="F294" s="25" t="s">
        <v>18</v>
      </c>
      <c r="G294" s="25" t="s">
        <v>1937</v>
      </c>
      <c r="H294" s="15" t="s">
        <v>1151</v>
      </c>
      <c r="I294" s="15"/>
      <c r="J294" s="25" t="s">
        <v>2728</v>
      </c>
      <c r="K294" s="25">
        <f t="shared" si="25"/>
        <v>20</v>
      </c>
      <c r="L294" s="25" t="s">
        <v>15</v>
      </c>
      <c r="M294" s="25" t="s">
        <v>15</v>
      </c>
      <c r="N294" s="25" t="s">
        <v>15</v>
      </c>
      <c r="O294" s="4" t="str">
        <f>IFERROR(INDEX(DATOS_GENERALES!$F$11:$F$13,MATCH($P294,DATOS_GENERALES!$G$11:$G$13,0),1),"###")</f>
        <v>N</v>
      </c>
      <c r="P294" s="25" t="s">
        <v>40</v>
      </c>
      <c r="Q294" s="4">
        <f>IFERROR(INDEX(DATOS_GENERALES!$I$3:$I$7,MATCH($R294,DATOS_GENERALES!$J$3:$J$7,0),1),"###")</f>
        <v>1</v>
      </c>
      <c r="R294" s="25" t="s">
        <v>36</v>
      </c>
      <c r="S294" s="25" t="s">
        <v>15</v>
      </c>
      <c r="T294" s="25" t="s">
        <v>15</v>
      </c>
      <c r="U294" s="25" t="s">
        <v>15</v>
      </c>
      <c r="V294" s="24"/>
      <c r="W294" s="24" t="str">
        <f t="shared" si="26"/>
        <v>URB. TAHUAYCANI B-30                   _</v>
      </c>
      <c r="X294" s="24" t="str">
        <f t="shared" si="27"/>
        <v>('0101293', '1', '1', 'CONGONA  REVILLA BERFILIO', 'CONGONA  REVILLA BERFILIO', 'URB. TAHUAYCANI B-30                   _', '-', '-', '-', 'N', 'URB. TAHUAYCANI B-30                   _', '1', '-', '-', '-', 'A'),</v>
      </c>
      <c r="Y294" s="24" t="str">
        <f t="shared" si="28"/>
        <v>('0101293', '1', '29524025', 'A'),</v>
      </c>
      <c r="Z294" s="24" t="str">
        <f t="shared" si="29"/>
        <v>('0101293', '2', '', 'A'),</v>
      </c>
    </row>
    <row r="295" spans="1:26" x14ac:dyDescent="0.25">
      <c r="A295" s="15" t="s">
        <v>599</v>
      </c>
      <c r="B295" s="28">
        <f t="shared" si="24"/>
        <v>1</v>
      </c>
      <c r="C295" s="27">
        <f xml:space="preserve"> IFERROR(INDEX(DATOS_GENERALES!$L$16:$L$20,MATCH($D295,DATOS_GENERALES!$M$16:$M$20,0),1),"###")</f>
        <v>1</v>
      </c>
      <c r="D295" s="25" t="s">
        <v>1641</v>
      </c>
      <c r="E295" s="27">
        <f xml:space="preserve"> IFERROR(INDEX(DATOS_GENERALES!$A$16:$A$25,MATCH($F295,DATOS_GENERALES!$B$16:$B$25,0),1),"###")</f>
        <v>1</v>
      </c>
      <c r="F295" s="25" t="s">
        <v>18</v>
      </c>
      <c r="G295" s="25" t="s">
        <v>1938</v>
      </c>
      <c r="H295" s="15" t="s">
        <v>1152</v>
      </c>
      <c r="I295" s="15"/>
      <c r="J295" s="25" t="s">
        <v>2729</v>
      </c>
      <c r="K295" s="25">
        <f t="shared" si="25"/>
        <v>23</v>
      </c>
      <c r="L295" s="25" t="s">
        <v>15</v>
      </c>
      <c r="M295" s="25" t="s">
        <v>15</v>
      </c>
      <c r="N295" s="25" t="s">
        <v>15</v>
      </c>
      <c r="O295" s="4" t="str">
        <f>IFERROR(INDEX(DATOS_GENERALES!$F$11:$F$13,MATCH($P295,DATOS_GENERALES!$G$11:$G$13,0),1),"###")</f>
        <v>N</v>
      </c>
      <c r="P295" s="25" t="s">
        <v>40</v>
      </c>
      <c r="Q295" s="4">
        <f>IFERROR(INDEX(DATOS_GENERALES!$I$3:$I$7,MATCH($R295,DATOS_GENERALES!$J$3:$J$7,0),1),"###")</f>
        <v>1</v>
      </c>
      <c r="R295" s="25" t="s">
        <v>36</v>
      </c>
      <c r="S295" s="25" t="s">
        <v>15</v>
      </c>
      <c r="T295" s="25" t="s">
        <v>15</v>
      </c>
      <c r="U295" s="25" t="s">
        <v>15</v>
      </c>
      <c r="V295" s="24"/>
      <c r="W295" s="24" t="str">
        <f t="shared" si="26"/>
        <v>CALLE JOSE QUIÑONES 319                _</v>
      </c>
      <c r="X295" s="24" t="str">
        <f t="shared" si="27"/>
        <v>('0101294', '1', '1', 'LIRA GARCIA VICTOR E', 'LIRA GARCIA VICTOR E', 'CALLE JOSE QUIÑONES 319                _', '-', '-', '-', 'N', 'CALLE JOSE QUIÑONES 319                _', '1', '-', '-', '-', 'A'),</v>
      </c>
      <c r="Y295" s="24" t="str">
        <f t="shared" si="28"/>
        <v>('0101294', '1', '29525114', 'A'),</v>
      </c>
      <c r="Z295" s="24" t="str">
        <f t="shared" si="29"/>
        <v>('0101294', '2', '', 'A'),</v>
      </c>
    </row>
    <row r="296" spans="1:26" x14ac:dyDescent="0.25">
      <c r="A296" s="15" t="s">
        <v>715</v>
      </c>
      <c r="B296" s="28">
        <f t="shared" si="24"/>
        <v>1</v>
      </c>
      <c r="C296" s="27">
        <f xml:space="preserve"> IFERROR(INDEX(DATOS_GENERALES!$L$16:$L$20,MATCH($D296,DATOS_GENERALES!$M$16:$M$20,0),1),"###")</f>
        <v>1</v>
      </c>
      <c r="D296" s="25" t="s">
        <v>1641</v>
      </c>
      <c r="E296" s="27">
        <f xml:space="preserve"> IFERROR(INDEX(DATOS_GENERALES!$A$16:$A$25,MATCH($F296,DATOS_GENERALES!$B$16:$B$25,0),1),"###")</f>
        <v>1</v>
      </c>
      <c r="F296" s="25" t="s">
        <v>18</v>
      </c>
      <c r="G296" s="25" t="s">
        <v>1939</v>
      </c>
      <c r="H296" s="15" t="s">
        <v>1153</v>
      </c>
      <c r="I296" s="15"/>
      <c r="J296" s="25" t="s">
        <v>2730</v>
      </c>
      <c r="K296" s="25">
        <f t="shared" si="25"/>
        <v>19</v>
      </c>
      <c r="L296" s="25" t="s">
        <v>15</v>
      </c>
      <c r="M296" s="25" t="s">
        <v>15</v>
      </c>
      <c r="N296" s="25" t="s">
        <v>15</v>
      </c>
      <c r="O296" s="4" t="str">
        <f>IFERROR(INDEX(DATOS_GENERALES!$F$11:$F$13,MATCH($P296,DATOS_GENERALES!$G$11:$G$13,0),1),"###")</f>
        <v>N</v>
      </c>
      <c r="P296" s="25" t="s">
        <v>40</v>
      </c>
      <c r="Q296" s="4">
        <f>IFERROR(INDEX(DATOS_GENERALES!$I$3:$I$7,MATCH($R296,DATOS_GENERALES!$J$3:$J$7,0),1),"###")</f>
        <v>1</v>
      </c>
      <c r="R296" s="25" t="s">
        <v>36</v>
      </c>
      <c r="S296" s="25" t="s">
        <v>15</v>
      </c>
      <c r="T296" s="25" t="s">
        <v>15</v>
      </c>
      <c r="U296" s="25" t="s">
        <v>15</v>
      </c>
      <c r="V296" s="24"/>
      <c r="W296" s="24" t="str">
        <f t="shared" si="26"/>
        <v>LA MARINA B-2 CAYMA                    _</v>
      </c>
      <c r="X296" s="24" t="str">
        <f t="shared" si="27"/>
        <v>('0101295', '1', '1', 'ANGULO PAULET ALFREDO', 'ANGULO PAULET ALFREDO', 'LA MARINA B-2 CAYMA                    _', '-', '-', '-', 'N', 'LA MARINA B-2 CAYMA                    _', '1', '-', '-', '-', 'A'),</v>
      </c>
      <c r="Y296" s="24" t="str">
        <f t="shared" si="28"/>
        <v>('0101295', '1', '29525217', 'A'),</v>
      </c>
      <c r="Z296" s="24" t="str">
        <f t="shared" si="29"/>
        <v>('0101295', '2', '', 'A'),</v>
      </c>
    </row>
    <row r="297" spans="1:26" x14ac:dyDescent="0.25">
      <c r="A297" s="15" t="s">
        <v>846</v>
      </c>
      <c r="B297" s="28">
        <f t="shared" si="24"/>
        <v>1</v>
      </c>
      <c r="C297" s="27">
        <f xml:space="preserve"> IFERROR(INDEX(DATOS_GENERALES!$L$16:$L$20,MATCH($D297,DATOS_GENERALES!$M$16:$M$20,0),1),"###")</f>
        <v>1</v>
      </c>
      <c r="D297" s="25" t="s">
        <v>1641</v>
      </c>
      <c r="E297" s="27">
        <f xml:space="preserve"> IFERROR(INDEX(DATOS_GENERALES!$A$16:$A$25,MATCH($F297,DATOS_GENERALES!$B$16:$B$25,0),1),"###")</f>
        <v>1</v>
      </c>
      <c r="F297" s="25" t="s">
        <v>18</v>
      </c>
      <c r="G297" s="25" t="s">
        <v>1940</v>
      </c>
      <c r="H297" s="15" t="s">
        <v>1154</v>
      </c>
      <c r="I297" s="15"/>
      <c r="J297" s="25" t="s">
        <v>2489</v>
      </c>
      <c r="K297" s="25">
        <f t="shared" si="25"/>
        <v>8</v>
      </c>
      <c r="L297" s="25" t="s">
        <v>15</v>
      </c>
      <c r="M297" s="25" t="s">
        <v>15</v>
      </c>
      <c r="N297" s="25" t="s">
        <v>15</v>
      </c>
      <c r="O297" s="4" t="str">
        <f>IFERROR(INDEX(DATOS_GENERALES!$F$11:$F$13,MATCH($P297,DATOS_GENERALES!$G$11:$G$13,0),1),"###")</f>
        <v>N</v>
      </c>
      <c r="P297" s="25" t="s">
        <v>40</v>
      </c>
      <c r="Q297" s="4">
        <f>IFERROR(INDEX(DATOS_GENERALES!$I$3:$I$7,MATCH($R297,DATOS_GENERALES!$J$3:$J$7,0),1),"###")</f>
        <v>1</v>
      </c>
      <c r="R297" s="25" t="s">
        <v>36</v>
      </c>
      <c r="S297" s="25" t="s">
        <v>15</v>
      </c>
      <c r="T297" s="25" t="s">
        <v>15</v>
      </c>
      <c r="U297" s="25" t="s">
        <v>15</v>
      </c>
      <c r="V297" s="24"/>
      <c r="W297" s="24" t="str">
        <f t="shared" si="26"/>
        <v>AREQUIPA                               _</v>
      </c>
      <c r="X297" s="24" t="str">
        <f t="shared" si="27"/>
        <v>('0101296', '1', '1', 'POLAR ZARATE CARLOS', 'POLAR ZARATE CARLOS', 'AREQUIPA                               _', '-', '-', '-', 'N', 'AREQUIPA                               _', '1', '-', '-', '-', 'A'),</v>
      </c>
      <c r="Y297" s="24" t="str">
        <f t="shared" si="28"/>
        <v>('0101296', '1', '29528708', 'A'),</v>
      </c>
      <c r="Z297" s="24" t="str">
        <f t="shared" si="29"/>
        <v>('0101296', '2', '', 'A'),</v>
      </c>
    </row>
    <row r="298" spans="1:26" x14ac:dyDescent="0.25">
      <c r="A298" s="15" t="s">
        <v>692</v>
      </c>
      <c r="B298" s="28">
        <f t="shared" si="24"/>
        <v>1</v>
      </c>
      <c r="C298" s="27">
        <f xml:space="preserve"> IFERROR(INDEX(DATOS_GENERALES!$L$16:$L$20,MATCH($D298,DATOS_GENERALES!$M$16:$M$20,0),1),"###")</f>
        <v>1</v>
      </c>
      <c r="D298" s="25" t="s">
        <v>1641</v>
      </c>
      <c r="E298" s="27">
        <f xml:space="preserve"> IFERROR(INDEX(DATOS_GENERALES!$A$16:$A$25,MATCH($F298,DATOS_GENERALES!$B$16:$B$25,0),1),"###")</f>
        <v>1</v>
      </c>
      <c r="F298" s="25" t="s">
        <v>18</v>
      </c>
      <c r="G298" s="25" t="s">
        <v>1941</v>
      </c>
      <c r="H298" s="15" t="s">
        <v>1155</v>
      </c>
      <c r="I298" s="15"/>
      <c r="J298" s="25" t="s">
        <v>2731</v>
      </c>
      <c r="K298" s="25">
        <f t="shared" si="25"/>
        <v>20</v>
      </c>
      <c r="L298" s="25" t="s">
        <v>15</v>
      </c>
      <c r="M298" s="25" t="s">
        <v>15</v>
      </c>
      <c r="N298" s="25" t="s">
        <v>15</v>
      </c>
      <c r="O298" s="4" t="str">
        <f>IFERROR(INDEX(DATOS_GENERALES!$F$11:$F$13,MATCH($P298,DATOS_GENERALES!$G$11:$G$13,0),1),"###")</f>
        <v>N</v>
      </c>
      <c r="P298" s="25" t="s">
        <v>40</v>
      </c>
      <c r="Q298" s="4">
        <f>IFERROR(INDEX(DATOS_GENERALES!$I$3:$I$7,MATCH($R298,DATOS_GENERALES!$J$3:$J$7,0),1),"###")</f>
        <v>1</v>
      </c>
      <c r="R298" s="25" t="s">
        <v>36</v>
      </c>
      <c r="S298" s="25" t="s">
        <v>15</v>
      </c>
      <c r="T298" s="25" t="s">
        <v>15</v>
      </c>
      <c r="U298" s="25" t="s">
        <v>15</v>
      </c>
      <c r="V298" s="24"/>
      <c r="W298" s="24" t="str">
        <f t="shared" si="26"/>
        <v>BALLON FARFAN  # 635                   _</v>
      </c>
      <c r="X298" s="24" t="str">
        <f t="shared" si="27"/>
        <v>('0101297', '1', '1', 'NUÑEZ PAZ OLIVER', 'NUÑEZ PAZ OLIVER', 'BALLON FARFAN  # 635                   _', '-', '-', '-', 'N', 'BALLON FARFAN  # 635                   _', '1', '-', '-', '-', 'A'),</v>
      </c>
      <c r="Y298" s="24" t="str">
        <f t="shared" si="28"/>
        <v>('0101297', '1', '29529905', 'A'),</v>
      </c>
      <c r="Z298" s="24" t="str">
        <f t="shared" si="29"/>
        <v>('0101297', '2', '', 'A'),</v>
      </c>
    </row>
    <row r="299" spans="1:26" x14ac:dyDescent="0.25">
      <c r="A299" s="15" t="s">
        <v>339</v>
      </c>
      <c r="B299" s="28">
        <f t="shared" si="24"/>
        <v>1</v>
      </c>
      <c r="C299" s="27">
        <f xml:space="preserve"> IFERROR(INDEX(DATOS_GENERALES!$L$16:$L$20,MATCH($D299,DATOS_GENERALES!$M$16:$M$20,0),1),"###")</f>
        <v>1</v>
      </c>
      <c r="D299" s="25" t="s">
        <v>1641</v>
      </c>
      <c r="E299" s="27">
        <f xml:space="preserve"> IFERROR(INDEX(DATOS_GENERALES!$A$16:$A$25,MATCH($F299,DATOS_GENERALES!$B$16:$B$25,0),1),"###")</f>
        <v>1</v>
      </c>
      <c r="F299" s="25" t="s">
        <v>18</v>
      </c>
      <c r="G299" s="25" t="s">
        <v>1942</v>
      </c>
      <c r="H299" s="15" t="s">
        <v>1156</v>
      </c>
      <c r="I299" s="15"/>
      <c r="J299" s="25" t="s">
        <v>2732</v>
      </c>
      <c r="K299" s="25">
        <f t="shared" si="25"/>
        <v>31</v>
      </c>
      <c r="L299" s="25" t="s">
        <v>15</v>
      </c>
      <c r="M299" s="25" t="s">
        <v>15</v>
      </c>
      <c r="N299" s="25" t="s">
        <v>15</v>
      </c>
      <c r="O299" s="4" t="str">
        <f>IFERROR(INDEX(DATOS_GENERALES!$F$11:$F$13,MATCH($P299,DATOS_GENERALES!$G$11:$G$13,0),1),"###")</f>
        <v>N</v>
      </c>
      <c r="P299" s="25" t="s">
        <v>40</v>
      </c>
      <c r="Q299" s="4">
        <f>IFERROR(INDEX(DATOS_GENERALES!$I$3:$I$7,MATCH($R299,DATOS_GENERALES!$J$3:$J$7,0),1),"###")</f>
        <v>1</v>
      </c>
      <c r="R299" s="25" t="s">
        <v>36</v>
      </c>
      <c r="S299" s="25" t="s">
        <v>15</v>
      </c>
      <c r="T299" s="25" t="s">
        <v>15</v>
      </c>
      <c r="U299" s="25" t="s">
        <v>15</v>
      </c>
      <c r="V299" s="24"/>
      <c r="W299" s="24" t="str">
        <f t="shared" si="26"/>
        <v>CALLE CHIMBOTE 400 S.M.SOCABAYA        _</v>
      </c>
      <c r="X299" s="24" t="str">
        <f t="shared" si="27"/>
        <v>('0101298', '1', '1', 'LOVON QUISPE RICHARD', 'LOVON QUISPE RICHARD', 'CALLE CHIMBOTE 400 S.M.SOCABAYA        _', '-', '-', '-', 'N', 'CALLE CHIMBOTE 400 S.M.SOCABAYA        _', '1', '-', '-', '-', 'A'),</v>
      </c>
      <c r="Y299" s="24" t="str">
        <f t="shared" si="28"/>
        <v>('0101298', '1', '29533221', 'A'),</v>
      </c>
      <c r="Z299" s="24" t="str">
        <f t="shared" si="29"/>
        <v>('0101298', '2', '', 'A'),</v>
      </c>
    </row>
    <row r="300" spans="1:26" x14ac:dyDescent="0.25">
      <c r="A300" s="15" t="s">
        <v>443</v>
      </c>
      <c r="B300" s="28">
        <f t="shared" si="24"/>
        <v>1</v>
      </c>
      <c r="C300" s="27">
        <f xml:space="preserve"> IFERROR(INDEX(DATOS_GENERALES!$L$16:$L$20,MATCH($D300,DATOS_GENERALES!$M$16:$M$20,0),1),"###")</f>
        <v>1</v>
      </c>
      <c r="D300" s="25" t="s">
        <v>1641</v>
      </c>
      <c r="E300" s="27">
        <f xml:space="preserve"> IFERROR(INDEX(DATOS_GENERALES!$A$16:$A$25,MATCH($F300,DATOS_GENERALES!$B$16:$B$25,0),1),"###")</f>
        <v>1</v>
      </c>
      <c r="F300" s="25" t="s">
        <v>18</v>
      </c>
      <c r="G300" s="25" t="s">
        <v>1943</v>
      </c>
      <c r="H300" s="15" t="s">
        <v>1157</v>
      </c>
      <c r="I300" s="15"/>
      <c r="J300" s="25" t="s">
        <v>2733</v>
      </c>
      <c r="K300" s="25">
        <f t="shared" si="25"/>
        <v>28</v>
      </c>
      <c r="L300" s="25" t="s">
        <v>15</v>
      </c>
      <c r="M300" s="25" t="s">
        <v>15</v>
      </c>
      <c r="N300" s="25" t="s">
        <v>15</v>
      </c>
      <c r="O300" s="4" t="str">
        <f>IFERROR(INDEX(DATOS_GENERALES!$F$11:$F$13,MATCH($P300,DATOS_GENERALES!$G$11:$G$13,0),1),"###")</f>
        <v>N</v>
      </c>
      <c r="P300" s="25" t="s">
        <v>40</v>
      </c>
      <c r="Q300" s="4">
        <f>IFERROR(INDEX(DATOS_GENERALES!$I$3:$I$7,MATCH($R300,DATOS_GENERALES!$J$3:$J$7,0),1),"###")</f>
        <v>1</v>
      </c>
      <c r="R300" s="25" t="s">
        <v>36</v>
      </c>
      <c r="S300" s="25" t="s">
        <v>15</v>
      </c>
      <c r="T300" s="25" t="s">
        <v>15</v>
      </c>
      <c r="U300" s="25" t="s">
        <v>15</v>
      </c>
      <c r="V300" s="24"/>
      <c r="W300" s="24" t="str">
        <f t="shared" si="26"/>
        <v>LOS ANGELES SAN FERNANDO/319           _</v>
      </c>
      <c r="X300" s="24" t="str">
        <f t="shared" si="27"/>
        <v>('0101299', '1', '1', 'ZEBALLOS RIVERA JORGE', 'ZEBALLOS RIVERA JORGE', 'LOS ANGELES SAN FERNANDO/319           _', '-', '-', '-', 'N', 'LOS ANGELES SAN FERNANDO/319           _', '1', '-', '-', '-', 'A'),</v>
      </c>
      <c r="Y300" s="24" t="str">
        <f t="shared" si="28"/>
        <v>('0101299', '1', '29534434', 'A'),</v>
      </c>
      <c r="Z300" s="24" t="str">
        <f t="shared" si="29"/>
        <v>('0101299', '2', '', 'A'),</v>
      </c>
    </row>
    <row r="301" spans="1:26" x14ac:dyDescent="0.25">
      <c r="A301" s="15" t="s">
        <v>600</v>
      </c>
      <c r="B301" s="28">
        <f t="shared" si="24"/>
        <v>1</v>
      </c>
      <c r="C301" s="27">
        <f xml:space="preserve"> IFERROR(INDEX(DATOS_GENERALES!$L$16:$L$20,MATCH($D301,DATOS_GENERALES!$M$16:$M$20,0),1),"###")</f>
        <v>1</v>
      </c>
      <c r="D301" s="25" t="s">
        <v>1641</v>
      </c>
      <c r="E301" s="27">
        <f xml:space="preserve"> IFERROR(INDEX(DATOS_GENERALES!$A$16:$A$25,MATCH($F301,DATOS_GENERALES!$B$16:$B$25,0),1),"###")</f>
        <v>1</v>
      </c>
      <c r="F301" s="25" t="s">
        <v>18</v>
      </c>
      <c r="G301" s="25" t="s">
        <v>1944</v>
      </c>
      <c r="H301" s="15" t="s">
        <v>1158</v>
      </c>
      <c r="I301" s="15"/>
      <c r="J301" s="25" t="s">
        <v>2734</v>
      </c>
      <c r="K301" s="25">
        <f t="shared" si="25"/>
        <v>23</v>
      </c>
      <c r="L301" s="25" t="s">
        <v>15</v>
      </c>
      <c r="M301" s="25" t="s">
        <v>15</v>
      </c>
      <c r="N301" s="25" t="s">
        <v>15</v>
      </c>
      <c r="O301" s="4" t="str">
        <f>IFERROR(INDEX(DATOS_GENERALES!$F$11:$F$13,MATCH($P301,DATOS_GENERALES!$G$11:$G$13,0),1),"###")</f>
        <v>N</v>
      </c>
      <c r="P301" s="25" t="s">
        <v>40</v>
      </c>
      <c r="Q301" s="4">
        <f>IFERROR(INDEX(DATOS_GENERALES!$I$3:$I$7,MATCH($R301,DATOS_GENERALES!$J$3:$J$7,0),1),"###")</f>
        <v>1</v>
      </c>
      <c r="R301" s="25" t="s">
        <v>36</v>
      </c>
      <c r="S301" s="25" t="s">
        <v>15</v>
      </c>
      <c r="T301" s="25" t="s">
        <v>15</v>
      </c>
      <c r="U301" s="25" t="s">
        <v>15</v>
      </c>
      <c r="V301" s="24"/>
      <c r="W301" s="24" t="str">
        <f t="shared" si="26"/>
        <v>LOS PORTALES G-4  CAYMA                _</v>
      </c>
      <c r="X301" s="24" t="str">
        <f t="shared" si="27"/>
        <v>('0101300', '1', '1', 'VILLAVICENCIO DIAZ IVAN  F', 'VILLAVICENCIO DIAZ IVAN  F', 'LOS PORTALES G-4  CAYMA                _', '-', '-', '-', 'N', 'LOS PORTALES G-4  CAYMA                _', '1', '-', '-', '-', 'A'),</v>
      </c>
      <c r="Y301" s="24" t="str">
        <f t="shared" si="28"/>
        <v>('0101300', '1', '29535360', 'A'),</v>
      </c>
      <c r="Z301" s="24" t="str">
        <f t="shared" si="29"/>
        <v>('0101300', '2', '', 'A'),</v>
      </c>
    </row>
    <row r="302" spans="1:26" x14ac:dyDescent="0.25">
      <c r="A302" s="15" t="s">
        <v>444</v>
      </c>
      <c r="B302" s="28">
        <f t="shared" si="24"/>
        <v>1</v>
      </c>
      <c r="C302" s="27">
        <f xml:space="preserve"> IFERROR(INDEX(DATOS_GENERALES!$L$16:$L$20,MATCH($D302,DATOS_GENERALES!$M$16:$M$20,0),1),"###")</f>
        <v>1</v>
      </c>
      <c r="D302" s="25" t="s">
        <v>1641</v>
      </c>
      <c r="E302" s="27">
        <f xml:space="preserve"> IFERROR(INDEX(DATOS_GENERALES!$A$16:$A$25,MATCH($F302,DATOS_GENERALES!$B$16:$B$25,0),1),"###")</f>
        <v>1</v>
      </c>
      <c r="F302" s="25" t="s">
        <v>18</v>
      </c>
      <c r="G302" s="25" t="s">
        <v>1945</v>
      </c>
      <c r="H302" s="15" t="s">
        <v>1159</v>
      </c>
      <c r="I302" s="15"/>
      <c r="J302" s="25" t="s">
        <v>2735</v>
      </c>
      <c r="K302" s="25">
        <f t="shared" si="25"/>
        <v>28</v>
      </c>
      <c r="L302" s="25" t="s">
        <v>15</v>
      </c>
      <c r="M302" s="25" t="s">
        <v>15</v>
      </c>
      <c r="N302" s="25" t="s">
        <v>15</v>
      </c>
      <c r="O302" s="4" t="str">
        <f>IFERROR(INDEX(DATOS_GENERALES!$F$11:$F$13,MATCH($P302,DATOS_GENERALES!$G$11:$G$13,0),1),"###")</f>
        <v>N</v>
      </c>
      <c r="P302" s="25" t="s">
        <v>40</v>
      </c>
      <c r="Q302" s="4">
        <f>IFERROR(INDEX(DATOS_GENERALES!$I$3:$I$7,MATCH($R302,DATOS_GENERALES!$J$3:$J$7,0),1),"###")</f>
        <v>1</v>
      </c>
      <c r="R302" s="25" t="s">
        <v>36</v>
      </c>
      <c r="S302" s="25" t="s">
        <v>15</v>
      </c>
      <c r="T302" s="25" t="s">
        <v>15</v>
      </c>
      <c r="U302" s="25" t="s">
        <v>15</v>
      </c>
      <c r="V302" s="24"/>
      <c r="W302" s="24" t="str">
        <f t="shared" si="26"/>
        <v>URB.BELLO AMANECER E-9 CAYMA           _</v>
      </c>
      <c r="X302" s="24" t="str">
        <f t="shared" si="27"/>
        <v>('0101301', '1', '1', 'MONTALVO GIRRA ATTILIO', 'MONTALVO GIRRA ATTILIO', 'URB.BELLO AMANECER E-9 CAYMA           _', '-', '-', '-', 'N', 'URB.BELLO AMANECER E-9 CAYMA           _', '1', '-', '-', '-', 'A'),</v>
      </c>
      <c r="Y302" s="24" t="str">
        <f t="shared" si="28"/>
        <v>('0101301', '1', '29536188', 'A'),</v>
      </c>
      <c r="Z302" s="24" t="str">
        <f t="shared" si="29"/>
        <v>('0101301', '2', '', 'A'),</v>
      </c>
    </row>
    <row r="303" spans="1:26" x14ac:dyDescent="0.25">
      <c r="A303" s="15" t="s">
        <v>786</v>
      </c>
      <c r="B303" s="28">
        <f t="shared" si="24"/>
        <v>1</v>
      </c>
      <c r="C303" s="27">
        <f xml:space="preserve"> IFERROR(INDEX(DATOS_GENERALES!$L$16:$L$20,MATCH($D303,DATOS_GENERALES!$M$16:$M$20,0),1),"###")</f>
        <v>1</v>
      </c>
      <c r="D303" s="25" t="s">
        <v>1641</v>
      </c>
      <c r="E303" s="27">
        <f xml:space="preserve"> IFERROR(INDEX(DATOS_GENERALES!$A$16:$A$25,MATCH($F303,DATOS_GENERALES!$B$16:$B$25,0),1),"###")</f>
        <v>1</v>
      </c>
      <c r="F303" s="25" t="s">
        <v>18</v>
      </c>
      <c r="G303" s="25" t="s">
        <v>1946</v>
      </c>
      <c r="H303" s="15" t="s">
        <v>1160</v>
      </c>
      <c r="I303" s="15"/>
      <c r="J303" s="25" t="s">
        <v>2736</v>
      </c>
      <c r="K303" s="25">
        <f t="shared" si="25"/>
        <v>16</v>
      </c>
      <c r="L303" s="25" t="s">
        <v>15</v>
      </c>
      <c r="M303" s="25" t="s">
        <v>15</v>
      </c>
      <c r="N303" s="25" t="s">
        <v>15</v>
      </c>
      <c r="O303" s="4" t="str">
        <f>IFERROR(INDEX(DATOS_GENERALES!$F$11:$F$13,MATCH($P303,DATOS_GENERALES!$G$11:$G$13,0),1),"###")</f>
        <v>N</v>
      </c>
      <c r="P303" s="25" t="s">
        <v>40</v>
      </c>
      <c r="Q303" s="4">
        <f>IFERROR(INDEX(DATOS_GENERALES!$I$3:$I$7,MATCH($R303,DATOS_GENERALES!$J$3:$J$7,0),1),"###")</f>
        <v>1</v>
      </c>
      <c r="R303" s="25" t="s">
        <v>36</v>
      </c>
      <c r="S303" s="25" t="s">
        <v>15</v>
      </c>
      <c r="T303" s="25" t="s">
        <v>15</v>
      </c>
      <c r="U303" s="25" t="s">
        <v>15</v>
      </c>
      <c r="V303" s="24"/>
      <c r="W303" s="24" t="str">
        <f t="shared" si="26"/>
        <v>URB. ROSARIO I-6                       _</v>
      </c>
      <c r="X303" s="24" t="str">
        <f t="shared" si="27"/>
        <v>('0101302', '1', '1', 'APAZA ALVAREZ ARMANDO', 'APAZA ALVAREZ ARMANDO', 'URB. ROSARIO I-6                       _', '-', '-', '-', 'N', 'URB. ROSARIO I-6                       _', '1', '-', '-', '-', 'A'),</v>
      </c>
      <c r="Y303" s="24" t="str">
        <f t="shared" si="28"/>
        <v>('0101302', '1', '29536523', 'A'),</v>
      </c>
      <c r="Z303" s="24" t="str">
        <f t="shared" si="29"/>
        <v>('0101302', '2', '', 'A'),</v>
      </c>
    </row>
    <row r="304" spans="1:26" x14ac:dyDescent="0.25">
      <c r="A304" s="15" t="s">
        <v>274</v>
      </c>
      <c r="B304" s="28">
        <f t="shared" si="24"/>
        <v>1</v>
      </c>
      <c r="C304" s="27">
        <f xml:space="preserve"> IFERROR(INDEX(DATOS_GENERALES!$L$16:$L$20,MATCH($D304,DATOS_GENERALES!$M$16:$M$20,0),1),"###")</f>
        <v>1</v>
      </c>
      <c r="D304" s="25" t="s">
        <v>1641</v>
      </c>
      <c r="E304" s="27">
        <f xml:space="preserve"> IFERROR(INDEX(DATOS_GENERALES!$A$16:$A$25,MATCH($F304,DATOS_GENERALES!$B$16:$B$25,0),1),"###")</f>
        <v>1</v>
      </c>
      <c r="F304" s="25" t="s">
        <v>18</v>
      </c>
      <c r="G304" s="25" t="s">
        <v>1947</v>
      </c>
      <c r="H304" s="15" t="s">
        <v>1161</v>
      </c>
      <c r="I304" s="15"/>
      <c r="J304" s="25" t="s">
        <v>2737</v>
      </c>
      <c r="K304" s="25">
        <f t="shared" si="25"/>
        <v>33</v>
      </c>
      <c r="L304" s="25" t="s">
        <v>15</v>
      </c>
      <c r="M304" s="25" t="s">
        <v>15</v>
      </c>
      <c r="N304" s="25" t="s">
        <v>15</v>
      </c>
      <c r="O304" s="4" t="str">
        <f>IFERROR(INDEX(DATOS_GENERALES!$F$11:$F$13,MATCH($P304,DATOS_GENERALES!$G$11:$G$13,0),1),"###")</f>
        <v>N</v>
      </c>
      <c r="P304" s="25" t="s">
        <v>40</v>
      </c>
      <c r="Q304" s="4">
        <f>IFERROR(INDEX(DATOS_GENERALES!$I$3:$I$7,MATCH($R304,DATOS_GENERALES!$J$3:$J$7,0),1),"###")</f>
        <v>1</v>
      </c>
      <c r="R304" s="25" t="s">
        <v>36</v>
      </c>
      <c r="S304" s="25" t="s">
        <v>15</v>
      </c>
      <c r="T304" s="25" t="s">
        <v>15</v>
      </c>
      <c r="U304" s="25" t="s">
        <v>15</v>
      </c>
      <c r="V304" s="24"/>
      <c r="W304" s="24" t="str">
        <f t="shared" si="26"/>
        <v>URB,LA CAMPIÑA PAISAJISTA  G 22 A      _</v>
      </c>
      <c r="X304" s="24" t="str">
        <f t="shared" si="27"/>
        <v>('0101303', '1', '1', 'TAMAYO BENAVIDES RENE', 'TAMAYO BENAVIDES RENE', 'URB,LA CAMPIÑA PAISAJISTA  G 22 A      _', '-', '-', '-', 'N', 'URB,LA CAMPIÑA PAISAJISTA  G 22 A      _', '1', '-', '-', '-', 'A'),</v>
      </c>
      <c r="Y304" s="24" t="str">
        <f t="shared" si="28"/>
        <v>('0101303', '1', '29537151', 'A'),</v>
      </c>
      <c r="Z304" s="24" t="str">
        <f t="shared" si="29"/>
        <v>('0101303', '2', '', 'A'),</v>
      </c>
    </row>
    <row r="305" spans="1:26" x14ac:dyDescent="0.25">
      <c r="A305" s="15" t="s">
        <v>736</v>
      </c>
      <c r="B305" s="28">
        <f t="shared" si="24"/>
        <v>1</v>
      </c>
      <c r="C305" s="27">
        <f xml:space="preserve"> IFERROR(INDEX(DATOS_GENERALES!$L$16:$L$20,MATCH($D305,DATOS_GENERALES!$M$16:$M$20,0),1),"###")</f>
        <v>1</v>
      </c>
      <c r="D305" s="25" t="s">
        <v>1641</v>
      </c>
      <c r="E305" s="27">
        <f xml:space="preserve"> IFERROR(INDEX(DATOS_GENERALES!$A$16:$A$25,MATCH($F305,DATOS_GENERALES!$B$16:$B$25,0),1),"###")</f>
        <v>1</v>
      </c>
      <c r="F305" s="25" t="s">
        <v>18</v>
      </c>
      <c r="G305" s="25" t="s">
        <v>1948</v>
      </c>
      <c r="H305" s="15" t="s">
        <v>1162</v>
      </c>
      <c r="I305" s="15"/>
      <c r="J305" s="25" t="s">
        <v>2738</v>
      </c>
      <c r="K305" s="25">
        <f t="shared" si="25"/>
        <v>18</v>
      </c>
      <c r="L305" s="25" t="s">
        <v>15</v>
      </c>
      <c r="M305" s="25" t="s">
        <v>15</v>
      </c>
      <c r="N305" s="25" t="s">
        <v>15</v>
      </c>
      <c r="O305" s="4" t="str">
        <f>IFERROR(INDEX(DATOS_GENERALES!$F$11:$F$13,MATCH($P305,DATOS_GENERALES!$G$11:$G$13,0),1),"###")</f>
        <v>N</v>
      </c>
      <c r="P305" s="25" t="s">
        <v>40</v>
      </c>
      <c r="Q305" s="4">
        <f>IFERROR(INDEX(DATOS_GENERALES!$I$3:$I$7,MATCH($R305,DATOS_GENERALES!$J$3:$J$7,0),1),"###")</f>
        <v>1</v>
      </c>
      <c r="R305" s="25" t="s">
        <v>36</v>
      </c>
      <c r="S305" s="25" t="s">
        <v>15</v>
      </c>
      <c r="T305" s="25" t="s">
        <v>15</v>
      </c>
      <c r="U305" s="25" t="s">
        <v>15</v>
      </c>
      <c r="V305" s="24"/>
      <c r="W305" s="24" t="str">
        <f t="shared" si="26"/>
        <v>MANUEL AGUIRRE 132                     _</v>
      </c>
      <c r="X305" s="24" t="str">
        <f t="shared" si="27"/>
        <v>('0101304', '1', '1', 'NEUENSCHWANDER DAMIANI JORGE ALBERTO', 'NEUENSCHWANDER DAMIANI JORGE ALBERTO', 'MANUEL AGUIRRE 132                     _', '-', '-', '-', 'N', 'MANUEL AGUIRRE 132                     _', '1', '-', '-', '-', 'A'),</v>
      </c>
      <c r="Y305" s="24" t="str">
        <f t="shared" si="28"/>
        <v>('0101304', '1', '29537235', 'A'),</v>
      </c>
      <c r="Z305" s="24" t="str">
        <f t="shared" si="29"/>
        <v>('0101304', '2', '', 'A'),</v>
      </c>
    </row>
    <row r="306" spans="1:26" x14ac:dyDescent="0.25">
      <c r="A306" s="15" t="s">
        <v>411</v>
      </c>
      <c r="B306" s="28">
        <f t="shared" si="24"/>
        <v>1</v>
      </c>
      <c r="C306" s="27">
        <f xml:space="preserve"> IFERROR(INDEX(DATOS_GENERALES!$L$16:$L$20,MATCH($D306,DATOS_GENERALES!$M$16:$M$20,0),1),"###")</f>
        <v>1</v>
      </c>
      <c r="D306" s="25" t="s">
        <v>1641</v>
      </c>
      <c r="E306" s="27">
        <f xml:space="preserve"> IFERROR(INDEX(DATOS_GENERALES!$A$16:$A$25,MATCH($F306,DATOS_GENERALES!$B$16:$B$25,0),1),"###")</f>
        <v>1</v>
      </c>
      <c r="F306" s="25" t="s">
        <v>18</v>
      </c>
      <c r="G306" s="25" t="s">
        <v>1949</v>
      </c>
      <c r="H306" s="15" t="s">
        <v>1163</v>
      </c>
      <c r="I306" s="15"/>
      <c r="J306" s="25" t="s">
        <v>2739</v>
      </c>
      <c r="K306" s="25">
        <f t="shared" si="25"/>
        <v>29</v>
      </c>
      <c r="L306" s="25" t="s">
        <v>15</v>
      </c>
      <c r="M306" s="25" t="s">
        <v>15</v>
      </c>
      <c r="N306" s="25" t="s">
        <v>15</v>
      </c>
      <c r="O306" s="4" t="str">
        <f>IFERROR(INDEX(DATOS_GENERALES!$F$11:$F$13,MATCH($P306,DATOS_GENERALES!$G$11:$G$13,0),1),"###")</f>
        <v>N</v>
      </c>
      <c r="P306" s="25" t="s">
        <v>40</v>
      </c>
      <c r="Q306" s="4">
        <f>IFERROR(INDEX(DATOS_GENERALES!$I$3:$I$7,MATCH($R306,DATOS_GENERALES!$J$3:$J$7,0),1),"###")</f>
        <v>1</v>
      </c>
      <c r="R306" s="25" t="s">
        <v>36</v>
      </c>
      <c r="S306" s="25" t="s">
        <v>15</v>
      </c>
      <c r="T306" s="25" t="s">
        <v>15</v>
      </c>
      <c r="U306" s="25" t="s">
        <v>15</v>
      </c>
      <c r="V306" s="24"/>
      <c r="W306" s="24" t="str">
        <f t="shared" si="26"/>
        <v>CALLE INAMBARI 206 A ZAMACOLA          _</v>
      </c>
      <c r="X306" s="24" t="str">
        <f t="shared" si="27"/>
        <v>('0101305', '1', '1', 'LAURA ARAPA MARIA ELENA', 'LAURA ARAPA MARIA ELENA', 'CALLE INAMBARI 206 A ZAMACOLA          _', '-', '-', '-', 'N', 'CALLE INAMBARI 206 A ZAMACOLA          _', '1', '-', '-', '-', 'A'),</v>
      </c>
      <c r="Y306" s="24" t="str">
        <f t="shared" si="28"/>
        <v>('0101305', '1', '29539731', 'A'),</v>
      </c>
      <c r="Z306" s="24" t="str">
        <f t="shared" si="29"/>
        <v>('0101305', '2', '', 'A'),</v>
      </c>
    </row>
    <row r="307" spans="1:26" x14ac:dyDescent="0.25">
      <c r="A307" s="15" t="s">
        <v>693</v>
      </c>
      <c r="B307" s="28">
        <f t="shared" si="24"/>
        <v>1</v>
      </c>
      <c r="C307" s="27">
        <f xml:space="preserve"> IFERROR(INDEX(DATOS_GENERALES!$L$16:$L$20,MATCH($D307,DATOS_GENERALES!$M$16:$M$20,0),1),"###")</f>
        <v>1</v>
      </c>
      <c r="D307" s="25" t="s">
        <v>1641</v>
      </c>
      <c r="E307" s="27">
        <f xml:space="preserve"> IFERROR(INDEX(DATOS_GENERALES!$A$16:$A$25,MATCH($F307,DATOS_GENERALES!$B$16:$B$25,0),1),"###")</f>
        <v>1</v>
      </c>
      <c r="F307" s="25" t="s">
        <v>18</v>
      </c>
      <c r="G307" s="25" t="s">
        <v>1950</v>
      </c>
      <c r="H307" s="15" t="s">
        <v>1164</v>
      </c>
      <c r="I307" s="15"/>
      <c r="J307" s="25" t="s">
        <v>2740</v>
      </c>
      <c r="K307" s="25">
        <f t="shared" si="25"/>
        <v>20</v>
      </c>
      <c r="L307" s="25" t="s">
        <v>15</v>
      </c>
      <c r="M307" s="25" t="s">
        <v>15</v>
      </c>
      <c r="N307" s="25" t="s">
        <v>15</v>
      </c>
      <c r="O307" s="4" t="str">
        <f>IFERROR(INDEX(DATOS_GENERALES!$F$11:$F$13,MATCH($P307,DATOS_GENERALES!$G$11:$G$13,0),1),"###")</f>
        <v>N</v>
      </c>
      <c r="P307" s="25" t="s">
        <v>40</v>
      </c>
      <c r="Q307" s="4">
        <f>IFERROR(INDEX(DATOS_GENERALES!$I$3:$I$7,MATCH($R307,DATOS_GENERALES!$J$3:$J$7,0),1),"###")</f>
        <v>1</v>
      </c>
      <c r="R307" s="25" t="s">
        <v>36</v>
      </c>
      <c r="S307" s="25" t="s">
        <v>15</v>
      </c>
      <c r="T307" s="25" t="s">
        <v>15</v>
      </c>
      <c r="U307" s="25" t="s">
        <v>15</v>
      </c>
      <c r="V307" s="24"/>
      <c r="W307" s="24" t="str">
        <f t="shared" si="26"/>
        <v>PARQUE ROMAÑA Nº 100                   _</v>
      </c>
      <c r="X307" s="24" t="str">
        <f t="shared" si="27"/>
        <v>('0101306', '1', '1', 'CORNEJO DE VINATEA PABLO MARTIN', 'CORNEJO DE VINATEA PABLO MARTIN', 'PARQUE ROMAÑA Nº 100                   _', '-', '-', '-', 'N', 'PARQUE ROMAÑA Nº 100                   _', '1', '-', '-', '-', 'A'),</v>
      </c>
      <c r="Y307" s="24" t="str">
        <f t="shared" si="28"/>
        <v>('0101306', '1', '29541791', 'A'),</v>
      </c>
      <c r="Z307" s="24" t="str">
        <f t="shared" si="29"/>
        <v>('0101306', '2', '', 'A'),</v>
      </c>
    </row>
    <row r="308" spans="1:26" x14ac:dyDescent="0.25">
      <c r="A308" s="15" t="s">
        <v>412</v>
      </c>
      <c r="B308" s="28">
        <f t="shared" si="24"/>
        <v>1</v>
      </c>
      <c r="C308" s="27">
        <f xml:space="preserve"> IFERROR(INDEX(DATOS_GENERALES!$L$16:$L$20,MATCH($D308,DATOS_GENERALES!$M$16:$M$20,0),1),"###")</f>
        <v>1</v>
      </c>
      <c r="D308" s="25" t="s">
        <v>1641</v>
      </c>
      <c r="E308" s="27">
        <f xml:space="preserve"> IFERROR(INDEX(DATOS_GENERALES!$A$16:$A$25,MATCH($F308,DATOS_GENERALES!$B$16:$B$25,0),1),"###")</f>
        <v>1</v>
      </c>
      <c r="F308" s="25" t="s">
        <v>18</v>
      </c>
      <c r="G308" s="25" t="s">
        <v>1951</v>
      </c>
      <c r="H308" s="15" t="s">
        <v>1165</v>
      </c>
      <c r="I308" s="15"/>
      <c r="J308" s="25" t="s">
        <v>2741</v>
      </c>
      <c r="K308" s="25">
        <f t="shared" si="25"/>
        <v>29</v>
      </c>
      <c r="L308" s="25" t="s">
        <v>15</v>
      </c>
      <c r="M308" s="25" t="s">
        <v>15</v>
      </c>
      <c r="N308" s="25" t="s">
        <v>15</v>
      </c>
      <c r="O308" s="4" t="str">
        <f>IFERROR(INDEX(DATOS_GENERALES!$F$11:$F$13,MATCH($P308,DATOS_GENERALES!$G$11:$G$13,0),1),"###")</f>
        <v>N</v>
      </c>
      <c r="P308" s="25" t="s">
        <v>40</v>
      </c>
      <c r="Q308" s="4">
        <f>IFERROR(INDEX(DATOS_GENERALES!$I$3:$I$7,MATCH($R308,DATOS_GENERALES!$J$3:$J$7,0),1),"###")</f>
        <v>1</v>
      </c>
      <c r="R308" s="25" t="s">
        <v>36</v>
      </c>
      <c r="S308" s="25" t="s">
        <v>15</v>
      </c>
      <c r="T308" s="25" t="s">
        <v>15</v>
      </c>
      <c r="U308" s="25" t="s">
        <v>15</v>
      </c>
      <c r="V308" s="24"/>
      <c r="W308" s="24" t="str">
        <f t="shared" si="26"/>
        <v>URB. LOS SAUCES CASA 10 CAYMA          _</v>
      </c>
      <c r="X308" s="24" t="str">
        <f t="shared" si="27"/>
        <v>('0101307', '1', '1', 'AQUIZE DIAZ CONSUELO CECILIA', 'AQUIZE DIAZ CONSUELO CECILIA', 'URB. LOS SAUCES CASA 10 CAYMA          _', '-', '-', '-', 'N', 'URB. LOS SAUCES CASA 10 CAYMA          _', '1', '-', '-', '-', 'A'),</v>
      </c>
      <c r="Y308" s="24" t="str">
        <f t="shared" si="28"/>
        <v>('0101307', '1', '29542787', 'A'),</v>
      </c>
      <c r="Z308" s="24" t="str">
        <f t="shared" si="29"/>
        <v>('0101307', '2', '', 'A'),</v>
      </c>
    </row>
    <row r="309" spans="1:26" x14ac:dyDescent="0.25">
      <c r="A309" s="15" t="s">
        <v>636</v>
      </c>
      <c r="B309" s="28">
        <f t="shared" si="24"/>
        <v>1</v>
      </c>
      <c r="C309" s="27">
        <f xml:space="preserve"> IFERROR(INDEX(DATOS_GENERALES!$L$16:$L$20,MATCH($D309,DATOS_GENERALES!$M$16:$M$20,0),1),"###")</f>
        <v>1</v>
      </c>
      <c r="D309" s="25" t="s">
        <v>1641</v>
      </c>
      <c r="E309" s="27">
        <f xml:space="preserve"> IFERROR(INDEX(DATOS_GENERALES!$A$16:$A$25,MATCH($F309,DATOS_GENERALES!$B$16:$B$25,0),1),"###")</f>
        <v>1</v>
      </c>
      <c r="F309" s="25" t="s">
        <v>18</v>
      </c>
      <c r="G309" s="25" t="s">
        <v>1952</v>
      </c>
      <c r="H309" s="15" t="s">
        <v>1166</v>
      </c>
      <c r="I309" s="15"/>
      <c r="J309" s="25" t="s">
        <v>2742</v>
      </c>
      <c r="K309" s="25">
        <f t="shared" si="25"/>
        <v>22</v>
      </c>
      <c r="L309" s="25" t="s">
        <v>15</v>
      </c>
      <c r="M309" s="25" t="s">
        <v>15</v>
      </c>
      <c r="N309" s="25" t="s">
        <v>15</v>
      </c>
      <c r="O309" s="4" t="str">
        <f>IFERROR(INDEX(DATOS_GENERALES!$F$11:$F$13,MATCH($P309,DATOS_GENERALES!$G$11:$G$13,0),1),"###")</f>
        <v>N</v>
      </c>
      <c r="P309" s="25" t="s">
        <v>40</v>
      </c>
      <c r="Q309" s="4">
        <f>IFERROR(INDEX(DATOS_GENERALES!$I$3:$I$7,MATCH($R309,DATOS_GENERALES!$J$3:$J$7,0),1),"###")</f>
        <v>1</v>
      </c>
      <c r="R309" s="25" t="s">
        <v>36</v>
      </c>
      <c r="S309" s="25" t="s">
        <v>15</v>
      </c>
      <c r="T309" s="25" t="s">
        <v>15</v>
      </c>
      <c r="U309" s="25" t="s">
        <v>15</v>
      </c>
      <c r="V309" s="24"/>
      <c r="W309" s="24" t="str">
        <f t="shared" si="26"/>
        <v>EL ARROYO DE CAYMA F-1                 _</v>
      </c>
      <c r="X309" s="24" t="str">
        <f t="shared" si="27"/>
        <v>('0101308', '1', '1', 'BENAVIDES GUZMAN DAVID ROLANDO', 'BENAVIDES GUZMAN DAVID ROLANDO', 'EL ARROYO DE CAYMA F-1                 _', '-', '-', '-', 'N', 'EL ARROYO DE CAYMA F-1                 _', '1', '-', '-', '-', 'A'),</v>
      </c>
      <c r="Y309" s="24" t="str">
        <f t="shared" si="28"/>
        <v>('0101308', '1', '29542874', 'A'),</v>
      </c>
      <c r="Z309" s="24" t="str">
        <f t="shared" si="29"/>
        <v>('0101308', '2', '', 'A'),</v>
      </c>
    </row>
    <row r="310" spans="1:26" x14ac:dyDescent="0.25">
      <c r="A310" s="15" t="s">
        <v>764</v>
      </c>
      <c r="B310" s="28">
        <f t="shared" si="24"/>
        <v>1</v>
      </c>
      <c r="C310" s="27">
        <f xml:space="preserve"> IFERROR(INDEX(DATOS_GENERALES!$L$16:$L$20,MATCH($D310,DATOS_GENERALES!$M$16:$M$20,0),1),"###")</f>
        <v>1</v>
      </c>
      <c r="D310" s="25" t="s">
        <v>1641</v>
      </c>
      <c r="E310" s="27">
        <f xml:space="preserve"> IFERROR(INDEX(DATOS_GENERALES!$A$16:$A$25,MATCH($F310,DATOS_GENERALES!$B$16:$B$25,0),1),"###")</f>
        <v>1</v>
      </c>
      <c r="F310" s="25" t="s">
        <v>18</v>
      </c>
      <c r="G310" s="25" t="s">
        <v>1953</v>
      </c>
      <c r="H310" s="15" t="s">
        <v>1167</v>
      </c>
      <c r="I310" s="15"/>
      <c r="J310" s="25" t="s">
        <v>2743</v>
      </c>
      <c r="K310" s="25">
        <f t="shared" si="25"/>
        <v>17</v>
      </c>
      <c r="L310" s="25" t="s">
        <v>15</v>
      </c>
      <c r="M310" s="25" t="s">
        <v>15</v>
      </c>
      <c r="N310" s="25" t="s">
        <v>15</v>
      </c>
      <c r="O310" s="4" t="str">
        <f>IFERROR(INDEX(DATOS_GENERALES!$F$11:$F$13,MATCH($P310,DATOS_GENERALES!$G$11:$G$13,0),1),"###")</f>
        <v>N</v>
      </c>
      <c r="P310" s="25" t="s">
        <v>40</v>
      </c>
      <c r="Q310" s="4">
        <f>IFERROR(INDEX(DATOS_GENERALES!$I$3:$I$7,MATCH($R310,DATOS_GENERALES!$J$3:$J$7,0),1),"###")</f>
        <v>1</v>
      </c>
      <c r="R310" s="25" t="s">
        <v>36</v>
      </c>
      <c r="S310" s="25" t="s">
        <v>15</v>
      </c>
      <c r="T310" s="25" t="s">
        <v>15</v>
      </c>
      <c r="U310" s="25" t="s">
        <v>15</v>
      </c>
      <c r="V310" s="24"/>
      <c r="W310" s="24" t="str">
        <f t="shared" si="26"/>
        <v>URB. FLORIDA B-27                      _</v>
      </c>
      <c r="X310" s="24" t="str">
        <f t="shared" si="27"/>
        <v>('0101309', '1', '1', 'GARCIA ROMERO LUIS EMILIO', 'GARCIA ROMERO LUIS EMILIO', 'URB. FLORIDA B-27                      _', '-', '-', '-', 'N', 'URB. FLORIDA B-27                      _', '1', '-', '-', '-', 'A'),</v>
      </c>
      <c r="Y310" s="24" t="str">
        <f t="shared" si="28"/>
        <v>('0101309', '1', '29548068', 'A'),</v>
      </c>
      <c r="Z310" s="24" t="str">
        <f t="shared" si="29"/>
        <v>('0101309', '2', '', 'A'),</v>
      </c>
    </row>
    <row r="311" spans="1:26" x14ac:dyDescent="0.25">
      <c r="A311" s="15" t="s">
        <v>694</v>
      </c>
      <c r="B311" s="28">
        <f t="shared" si="24"/>
        <v>1</v>
      </c>
      <c r="C311" s="27">
        <f xml:space="preserve"> IFERROR(INDEX(DATOS_GENERALES!$L$16:$L$20,MATCH($D311,DATOS_GENERALES!$M$16:$M$20,0),1),"###")</f>
        <v>1</v>
      </c>
      <c r="D311" s="25" t="s">
        <v>1641</v>
      </c>
      <c r="E311" s="27">
        <f xml:space="preserve"> IFERROR(INDEX(DATOS_GENERALES!$A$16:$A$25,MATCH($F311,DATOS_GENERALES!$B$16:$B$25,0),1),"###")</f>
        <v>1</v>
      </c>
      <c r="F311" s="25" t="s">
        <v>18</v>
      </c>
      <c r="G311" s="25" t="s">
        <v>1954</v>
      </c>
      <c r="H311" s="15" t="s">
        <v>1168</v>
      </c>
      <c r="I311" s="15"/>
      <c r="J311" s="25" t="s">
        <v>2744</v>
      </c>
      <c r="K311" s="25">
        <f t="shared" si="25"/>
        <v>20</v>
      </c>
      <c r="L311" s="25" t="s">
        <v>15</v>
      </c>
      <c r="M311" s="25" t="s">
        <v>15</v>
      </c>
      <c r="N311" s="25" t="s">
        <v>15</v>
      </c>
      <c r="O311" s="4" t="str">
        <f>IFERROR(INDEX(DATOS_GENERALES!$F$11:$F$13,MATCH($P311,DATOS_GENERALES!$G$11:$G$13,0),1),"###")</f>
        <v>N</v>
      </c>
      <c r="P311" s="25" t="s">
        <v>40</v>
      </c>
      <c r="Q311" s="4">
        <f>IFERROR(INDEX(DATOS_GENERALES!$I$3:$I$7,MATCH($R311,DATOS_GENERALES!$J$3:$J$7,0),1),"###")</f>
        <v>1</v>
      </c>
      <c r="R311" s="25" t="s">
        <v>36</v>
      </c>
      <c r="S311" s="25" t="s">
        <v>15</v>
      </c>
      <c r="T311" s="25" t="s">
        <v>15</v>
      </c>
      <c r="U311" s="25" t="s">
        <v>15</v>
      </c>
      <c r="V311" s="24"/>
      <c r="W311" s="24" t="str">
        <f t="shared" si="26"/>
        <v>AV. LIMA 801 CASA 34                   _</v>
      </c>
      <c r="X311" s="24" t="str">
        <f t="shared" si="27"/>
        <v>('0101310', '1', '1', 'JOHNNY ERNESTO GALINDO LLERENA', 'JOHNNY ERNESTO GALINDO LLERENA', 'AV. LIMA 801 CASA 34                   _', '-', '-', '-', 'N', 'AV. LIMA 801 CASA 34                   _', '1', '-', '-', '-', 'A'),</v>
      </c>
      <c r="Y311" s="24" t="str">
        <f t="shared" si="28"/>
        <v>('0101310', '1', '29548593', 'A'),</v>
      </c>
      <c r="Z311" s="24" t="str">
        <f t="shared" si="29"/>
        <v>('0101310', '2', '', 'A'),</v>
      </c>
    </row>
    <row r="312" spans="1:26" x14ac:dyDescent="0.25">
      <c r="A312" s="15" t="s">
        <v>765</v>
      </c>
      <c r="B312" s="28">
        <f t="shared" si="24"/>
        <v>1</v>
      </c>
      <c r="C312" s="27">
        <f xml:space="preserve"> IFERROR(INDEX(DATOS_GENERALES!$L$16:$L$20,MATCH($D312,DATOS_GENERALES!$M$16:$M$20,0),1),"###")</f>
        <v>1</v>
      </c>
      <c r="D312" s="25" t="s">
        <v>1641</v>
      </c>
      <c r="E312" s="27">
        <f xml:space="preserve"> IFERROR(INDEX(DATOS_GENERALES!$A$16:$A$25,MATCH($F312,DATOS_GENERALES!$B$16:$B$25,0),1),"###")</f>
        <v>1</v>
      </c>
      <c r="F312" s="25" t="s">
        <v>18</v>
      </c>
      <c r="G312" s="25" t="s">
        <v>1955</v>
      </c>
      <c r="H312" s="15" t="s">
        <v>1169</v>
      </c>
      <c r="I312" s="15"/>
      <c r="J312" s="25" t="s">
        <v>2745</v>
      </c>
      <c r="K312" s="25">
        <f t="shared" si="25"/>
        <v>17</v>
      </c>
      <c r="L312" s="25" t="s">
        <v>15</v>
      </c>
      <c r="M312" s="25" t="s">
        <v>15</v>
      </c>
      <c r="N312" s="25" t="s">
        <v>15</v>
      </c>
      <c r="O312" s="4" t="str">
        <f>IFERROR(INDEX(DATOS_GENERALES!$F$11:$F$13,MATCH($P312,DATOS_GENERALES!$G$11:$G$13,0),1),"###")</f>
        <v>N</v>
      </c>
      <c r="P312" s="25" t="s">
        <v>40</v>
      </c>
      <c r="Q312" s="4">
        <f>IFERROR(INDEX(DATOS_GENERALES!$I$3:$I$7,MATCH($R312,DATOS_GENERALES!$J$3:$J$7,0),1),"###")</f>
        <v>1</v>
      </c>
      <c r="R312" s="25" t="s">
        <v>36</v>
      </c>
      <c r="S312" s="25" t="s">
        <v>15</v>
      </c>
      <c r="T312" s="25" t="s">
        <v>15</v>
      </c>
      <c r="U312" s="25" t="s">
        <v>15</v>
      </c>
      <c r="V312" s="24"/>
      <c r="W312" s="24" t="str">
        <f t="shared" si="26"/>
        <v>VILLA EL SOL  D-2                      _</v>
      </c>
      <c r="X312" s="24" t="str">
        <f t="shared" si="27"/>
        <v>('0101311', '1', '1', 'VALDIVIA CORNEJO ARTURO RAFAEL', 'VALDIVIA CORNEJO ARTURO RAFAEL', 'VILLA EL SOL  D-2                      _', '-', '-', '-', 'N', 'VILLA EL SOL  D-2                      _', '1', '-', '-', '-', 'A'),</v>
      </c>
      <c r="Y312" s="24" t="str">
        <f t="shared" si="28"/>
        <v>('0101311', '1', '29550256', 'A'),</v>
      </c>
      <c r="Z312" s="24" t="str">
        <f t="shared" si="29"/>
        <v>('0101311', '2', '', 'A'),</v>
      </c>
    </row>
    <row r="313" spans="1:26" x14ac:dyDescent="0.25">
      <c r="A313" s="15" t="s">
        <v>201</v>
      </c>
      <c r="B313" s="28">
        <f t="shared" si="24"/>
        <v>1</v>
      </c>
      <c r="C313" s="27">
        <f xml:space="preserve"> IFERROR(INDEX(DATOS_GENERALES!$L$16:$L$20,MATCH($D313,DATOS_GENERALES!$M$16:$M$20,0),1),"###")</f>
        <v>1</v>
      </c>
      <c r="D313" s="25" t="s">
        <v>1641</v>
      </c>
      <c r="E313" s="27">
        <f xml:space="preserve"> IFERROR(INDEX(DATOS_GENERALES!$A$16:$A$25,MATCH($F313,DATOS_GENERALES!$B$16:$B$25,0),1),"###")</f>
        <v>1</v>
      </c>
      <c r="F313" s="25" t="s">
        <v>18</v>
      </c>
      <c r="G313" s="25" t="s">
        <v>1956</v>
      </c>
      <c r="H313" s="15" t="s">
        <v>1170</v>
      </c>
      <c r="I313" s="15"/>
      <c r="J313" s="25" t="s">
        <v>2746</v>
      </c>
      <c r="K313" s="25">
        <f t="shared" si="25"/>
        <v>37</v>
      </c>
      <c r="L313" s="25" t="s">
        <v>15</v>
      </c>
      <c r="M313" s="25" t="s">
        <v>15</v>
      </c>
      <c r="N313" s="25" t="s">
        <v>15</v>
      </c>
      <c r="O313" s="4" t="str">
        <f>IFERROR(INDEX(DATOS_GENERALES!$F$11:$F$13,MATCH($P313,DATOS_GENERALES!$G$11:$G$13,0),1),"###")</f>
        <v>N</v>
      </c>
      <c r="P313" s="25" t="s">
        <v>40</v>
      </c>
      <c r="Q313" s="4">
        <f>IFERROR(INDEX(DATOS_GENERALES!$I$3:$I$7,MATCH($R313,DATOS_GENERALES!$J$3:$J$7,0),1),"###")</f>
        <v>1</v>
      </c>
      <c r="R313" s="25" t="s">
        <v>36</v>
      </c>
      <c r="S313" s="25" t="s">
        <v>15</v>
      </c>
      <c r="T313" s="25" t="s">
        <v>15</v>
      </c>
      <c r="U313" s="25" t="s">
        <v>15</v>
      </c>
      <c r="V313" s="24"/>
      <c r="W313" s="24" t="str">
        <f t="shared" si="26"/>
        <v>CALLE INGLATERRA 300 URB. 13 DE ENERO  _</v>
      </c>
      <c r="X313" s="24" t="str">
        <f t="shared" si="27"/>
        <v>('0101312', '1', '1', 'MORALES RODRIGUEZ PEDRO', 'MORALES RODRIGUEZ PEDRO', 'CALLE INGLATERRA 300 URB. 13 DE ENERO  _', '-', '-', '-', 'N', 'CALLE INGLATERRA 300 URB. 13 DE ENERO  _', '1', '-', '-', '-', 'A'),</v>
      </c>
      <c r="Y313" s="24" t="str">
        <f t="shared" si="28"/>
        <v>('0101312', '1', '29551554', 'A'),</v>
      </c>
      <c r="Z313" s="24" t="str">
        <f t="shared" si="29"/>
        <v>('0101312', '2', '', 'A'),</v>
      </c>
    </row>
    <row r="314" spans="1:26" x14ac:dyDescent="0.25">
      <c r="A314" s="15" t="s">
        <v>473</v>
      </c>
      <c r="B314" s="28">
        <f t="shared" si="24"/>
        <v>1</v>
      </c>
      <c r="C314" s="27">
        <f xml:space="preserve"> IFERROR(INDEX(DATOS_GENERALES!$L$16:$L$20,MATCH($D314,DATOS_GENERALES!$M$16:$M$20,0),1),"###")</f>
        <v>1</v>
      </c>
      <c r="D314" s="25" t="s">
        <v>1641</v>
      </c>
      <c r="E314" s="27">
        <f xml:space="preserve"> IFERROR(INDEX(DATOS_GENERALES!$A$16:$A$25,MATCH($F314,DATOS_GENERALES!$B$16:$B$25,0),1),"###")</f>
        <v>1</v>
      </c>
      <c r="F314" s="25" t="s">
        <v>18</v>
      </c>
      <c r="G314" s="25" t="s">
        <v>1957</v>
      </c>
      <c r="H314" s="15" t="s">
        <v>1171</v>
      </c>
      <c r="I314" s="15"/>
      <c r="J314" s="25" t="s">
        <v>2747</v>
      </c>
      <c r="K314" s="25">
        <f t="shared" si="25"/>
        <v>27</v>
      </c>
      <c r="L314" s="25" t="s">
        <v>15</v>
      </c>
      <c r="M314" s="25" t="s">
        <v>15</v>
      </c>
      <c r="N314" s="25" t="s">
        <v>15</v>
      </c>
      <c r="O314" s="4" t="str">
        <f>IFERROR(INDEX(DATOS_GENERALES!$F$11:$F$13,MATCH($P314,DATOS_GENERALES!$G$11:$G$13,0),1),"###")</f>
        <v>N</v>
      </c>
      <c r="P314" s="25" t="s">
        <v>40</v>
      </c>
      <c r="Q314" s="4">
        <f>IFERROR(INDEX(DATOS_GENERALES!$I$3:$I$7,MATCH($R314,DATOS_GENERALES!$J$3:$J$7,0),1),"###")</f>
        <v>1</v>
      </c>
      <c r="R314" s="25" t="s">
        <v>36</v>
      </c>
      <c r="S314" s="25" t="s">
        <v>15</v>
      </c>
      <c r="T314" s="25" t="s">
        <v>15</v>
      </c>
      <c r="U314" s="25" t="s">
        <v>15</v>
      </c>
      <c r="V314" s="24"/>
      <c r="W314" s="24" t="str">
        <f t="shared" si="26"/>
        <v>AV. EJERCITO 807 LOS SAUCES            _</v>
      </c>
      <c r="X314" s="24" t="str">
        <f t="shared" si="27"/>
        <v>('0101313', '1', '1', 'TELLEZ ROJAS RODOLFO ELIAS', 'TELLEZ ROJAS RODOLFO ELIAS', 'AV. EJERCITO 807 LOS SAUCES            _', '-', '-', '-', 'N', 'AV. EJERCITO 807 LOS SAUCES            _', '1', '-', '-', '-', 'A'),</v>
      </c>
      <c r="Y314" s="24" t="str">
        <f t="shared" si="28"/>
        <v>('0101313', '1', '29553077', 'A'),</v>
      </c>
      <c r="Z314" s="24" t="str">
        <f t="shared" si="29"/>
        <v>('0101313', '2', '', 'A'),</v>
      </c>
    </row>
    <row r="315" spans="1:26" x14ac:dyDescent="0.25">
      <c r="A315" s="15" t="s">
        <v>716</v>
      </c>
      <c r="B315" s="28">
        <f t="shared" si="24"/>
        <v>1</v>
      </c>
      <c r="C315" s="27">
        <f xml:space="preserve"> IFERROR(INDEX(DATOS_GENERALES!$L$16:$L$20,MATCH($D315,DATOS_GENERALES!$M$16:$M$20,0),1),"###")</f>
        <v>1</v>
      </c>
      <c r="D315" s="25" t="s">
        <v>1641</v>
      </c>
      <c r="E315" s="27">
        <f xml:space="preserve"> IFERROR(INDEX(DATOS_GENERALES!$A$16:$A$25,MATCH($F315,DATOS_GENERALES!$B$16:$B$25,0),1),"###")</f>
        <v>1</v>
      </c>
      <c r="F315" s="25" t="s">
        <v>18</v>
      </c>
      <c r="G315" s="25" t="s">
        <v>1958</v>
      </c>
      <c r="H315" s="15" t="s">
        <v>1172</v>
      </c>
      <c r="I315" s="15"/>
      <c r="J315" s="25" t="s">
        <v>2748</v>
      </c>
      <c r="K315" s="25">
        <f t="shared" si="25"/>
        <v>19</v>
      </c>
      <c r="L315" s="25" t="s">
        <v>15</v>
      </c>
      <c r="M315" s="25" t="s">
        <v>15</v>
      </c>
      <c r="N315" s="25" t="s">
        <v>15</v>
      </c>
      <c r="O315" s="4" t="str">
        <f>IFERROR(INDEX(DATOS_GENERALES!$F$11:$F$13,MATCH($P315,DATOS_GENERALES!$G$11:$G$13,0),1),"###")</f>
        <v>N</v>
      </c>
      <c r="P315" s="25" t="s">
        <v>40</v>
      </c>
      <c r="Q315" s="4">
        <f>IFERROR(INDEX(DATOS_GENERALES!$I$3:$I$7,MATCH($R315,DATOS_GENERALES!$J$3:$J$7,0),1),"###")</f>
        <v>1</v>
      </c>
      <c r="R315" s="25" t="s">
        <v>36</v>
      </c>
      <c r="S315" s="25" t="s">
        <v>15</v>
      </c>
      <c r="T315" s="25" t="s">
        <v>15</v>
      </c>
      <c r="U315" s="25" t="s">
        <v>15</v>
      </c>
      <c r="V315" s="24"/>
      <c r="W315" s="24" t="str">
        <f t="shared" si="26"/>
        <v>CIUDAD DE DIOS J-14                    _</v>
      </c>
      <c r="X315" s="24" t="str">
        <f t="shared" si="27"/>
        <v>('0101314', '1', '1', 'ALVARO HUISA LUCIANO', 'ALVARO HUISA LUCIANO', 'CIUDAD DE DIOS J-14                    _', '-', '-', '-', 'N', 'CIUDAD DE DIOS J-14                    _', '1', '-', '-', '-', 'A'),</v>
      </c>
      <c r="Y315" s="24" t="str">
        <f t="shared" si="28"/>
        <v>('0101314', '1', '29553132', 'A'),</v>
      </c>
      <c r="Z315" s="24" t="str">
        <f t="shared" si="29"/>
        <v>('0101314', '2', '', 'A'),</v>
      </c>
    </row>
    <row r="316" spans="1:26" x14ac:dyDescent="0.25">
      <c r="A316" s="15" t="s">
        <v>717</v>
      </c>
      <c r="B316" s="28">
        <f t="shared" si="24"/>
        <v>1</v>
      </c>
      <c r="C316" s="27">
        <f xml:space="preserve"> IFERROR(INDEX(DATOS_GENERALES!$L$16:$L$20,MATCH($D316,DATOS_GENERALES!$M$16:$M$20,0),1),"###")</f>
        <v>1</v>
      </c>
      <c r="D316" s="25" t="s">
        <v>1641</v>
      </c>
      <c r="E316" s="27">
        <f xml:space="preserve"> IFERROR(INDEX(DATOS_GENERALES!$A$16:$A$25,MATCH($F316,DATOS_GENERALES!$B$16:$B$25,0),1),"###")</f>
        <v>1</v>
      </c>
      <c r="F316" s="25" t="s">
        <v>18</v>
      </c>
      <c r="G316" s="25" t="s">
        <v>1959</v>
      </c>
      <c r="H316" s="15" t="s">
        <v>1173</v>
      </c>
      <c r="I316" s="15"/>
      <c r="J316" s="25" t="s">
        <v>2749</v>
      </c>
      <c r="K316" s="25">
        <f t="shared" si="25"/>
        <v>19</v>
      </c>
      <c r="L316" s="25" t="s">
        <v>15</v>
      </c>
      <c r="M316" s="25" t="s">
        <v>15</v>
      </c>
      <c r="N316" s="25" t="s">
        <v>15</v>
      </c>
      <c r="O316" s="4" t="str">
        <f>IFERROR(INDEX(DATOS_GENERALES!$F$11:$F$13,MATCH($P316,DATOS_GENERALES!$G$11:$G$13,0),1),"###")</f>
        <v>N</v>
      </c>
      <c r="P316" s="25" t="s">
        <v>40</v>
      </c>
      <c r="Q316" s="4">
        <f>IFERROR(INDEX(DATOS_GENERALES!$I$3:$I$7,MATCH($R316,DATOS_GENERALES!$J$3:$J$7,0),1),"###")</f>
        <v>1</v>
      </c>
      <c r="R316" s="25" t="s">
        <v>36</v>
      </c>
      <c r="S316" s="25" t="s">
        <v>15</v>
      </c>
      <c r="T316" s="25" t="s">
        <v>15</v>
      </c>
      <c r="U316" s="25" t="s">
        <v>15</v>
      </c>
      <c r="V316" s="24"/>
      <c r="W316" s="24" t="str">
        <f t="shared" si="26"/>
        <v>URB. CAMPO VERDE  1                    _</v>
      </c>
      <c r="X316" s="24" t="str">
        <f t="shared" si="27"/>
        <v>('0101315', '1', '1', 'FERNANDEZ DE MARCE AMPARITO', 'FERNANDEZ DE MARCE AMPARITO', 'URB. CAMPO VERDE  1                    _', '-', '-', '-', 'N', 'URB. CAMPO VERDE  1                    _', '1', '-', '-', '-', 'A'),</v>
      </c>
      <c r="Y316" s="24" t="str">
        <f t="shared" si="28"/>
        <v>('0101315', '1', '29556402', 'A'),</v>
      </c>
      <c r="Z316" s="24" t="str">
        <f t="shared" si="29"/>
        <v>('0101315', '2', '', 'A'),</v>
      </c>
    </row>
    <row r="317" spans="1:26" x14ac:dyDescent="0.25">
      <c r="A317" s="15" t="s">
        <v>831</v>
      </c>
      <c r="B317" s="28">
        <f t="shared" si="24"/>
        <v>1</v>
      </c>
      <c r="C317" s="27">
        <f xml:space="preserve"> IFERROR(INDEX(DATOS_GENERALES!$L$16:$L$20,MATCH($D317,DATOS_GENERALES!$M$16:$M$20,0),1),"###")</f>
        <v>1</v>
      </c>
      <c r="D317" s="25" t="s">
        <v>1641</v>
      </c>
      <c r="E317" s="27">
        <f xml:space="preserve"> IFERROR(INDEX(DATOS_GENERALES!$A$16:$A$25,MATCH($F317,DATOS_GENERALES!$B$16:$B$25,0),1),"###")</f>
        <v>1</v>
      </c>
      <c r="F317" s="25" t="s">
        <v>18</v>
      </c>
      <c r="G317" s="25" t="s">
        <v>1960</v>
      </c>
      <c r="H317" s="15" t="s">
        <v>1174</v>
      </c>
      <c r="I317" s="15"/>
      <c r="J317" s="25" t="s">
        <v>2750</v>
      </c>
      <c r="K317" s="25">
        <f t="shared" si="25"/>
        <v>13</v>
      </c>
      <c r="L317" s="25" t="s">
        <v>15</v>
      </c>
      <c r="M317" s="25" t="s">
        <v>15</v>
      </c>
      <c r="N317" s="25" t="s">
        <v>15</v>
      </c>
      <c r="O317" s="4" t="str">
        <f>IFERROR(INDEX(DATOS_GENERALES!$F$11:$F$13,MATCH($P317,DATOS_GENERALES!$G$11:$G$13,0),1),"###")</f>
        <v>N</v>
      </c>
      <c r="P317" s="25" t="s">
        <v>40</v>
      </c>
      <c r="Q317" s="4">
        <f>IFERROR(INDEX(DATOS_GENERALES!$I$3:$I$7,MATCH($R317,DATOS_GENERALES!$J$3:$J$7,0),1),"###")</f>
        <v>1</v>
      </c>
      <c r="R317" s="25" t="s">
        <v>36</v>
      </c>
      <c r="S317" s="25" t="s">
        <v>15</v>
      </c>
      <c r="T317" s="25" t="s">
        <v>15</v>
      </c>
      <c r="U317" s="25" t="s">
        <v>15</v>
      </c>
      <c r="V317" s="24"/>
      <c r="W317" s="24" t="str">
        <f t="shared" si="26"/>
        <v>SALAMANCA 405                          _</v>
      </c>
      <c r="X317" s="24" t="str">
        <f t="shared" si="27"/>
        <v>('0101316', '1', '1', 'PAREDES VALDIVIA RONALD JUAN', 'PAREDES VALDIVIA RONALD JUAN', 'SALAMANCA 405                          _', '-', '-', '-', 'N', 'SALAMANCA 405                          _', '1', '-', '-', '-', 'A'),</v>
      </c>
      <c r="Y317" s="24" t="str">
        <f t="shared" si="28"/>
        <v>('0101316', '1', '29556512', 'A'),</v>
      </c>
      <c r="Z317" s="24" t="str">
        <f t="shared" si="29"/>
        <v>('0101316', '2', '', 'A'),</v>
      </c>
    </row>
    <row r="318" spans="1:26" x14ac:dyDescent="0.25">
      <c r="A318" s="15" t="s">
        <v>474</v>
      </c>
      <c r="B318" s="28">
        <f t="shared" si="24"/>
        <v>1</v>
      </c>
      <c r="C318" s="27">
        <f xml:space="preserve"> IFERROR(INDEX(DATOS_GENERALES!$L$16:$L$20,MATCH($D318,DATOS_GENERALES!$M$16:$M$20,0),1),"###")</f>
        <v>1</v>
      </c>
      <c r="D318" s="25" t="s">
        <v>1641</v>
      </c>
      <c r="E318" s="27">
        <f xml:space="preserve"> IFERROR(INDEX(DATOS_GENERALES!$A$16:$A$25,MATCH($F318,DATOS_GENERALES!$B$16:$B$25,0),1),"###")</f>
        <v>1</v>
      </c>
      <c r="F318" s="25" t="s">
        <v>18</v>
      </c>
      <c r="G318" s="25" t="s">
        <v>1961</v>
      </c>
      <c r="H318" s="15" t="s">
        <v>1175</v>
      </c>
      <c r="I318" s="15"/>
      <c r="J318" s="25" t="s">
        <v>2751</v>
      </c>
      <c r="K318" s="25">
        <f t="shared" si="25"/>
        <v>27</v>
      </c>
      <c r="L318" s="25" t="s">
        <v>15</v>
      </c>
      <c r="M318" s="25" t="s">
        <v>15</v>
      </c>
      <c r="N318" s="25" t="s">
        <v>15</v>
      </c>
      <c r="O318" s="4" t="str">
        <f>IFERROR(INDEX(DATOS_GENERALES!$F$11:$F$13,MATCH($P318,DATOS_GENERALES!$G$11:$G$13,0),1),"###")</f>
        <v>N</v>
      </c>
      <c r="P318" s="25" t="s">
        <v>40</v>
      </c>
      <c r="Q318" s="4">
        <f>IFERROR(INDEX(DATOS_GENERALES!$I$3:$I$7,MATCH($R318,DATOS_GENERALES!$J$3:$J$7,0),1),"###")</f>
        <v>1</v>
      </c>
      <c r="R318" s="25" t="s">
        <v>36</v>
      </c>
      <c r="S318" s="25" t="s">
        <v>15</v>
      </c>
      <c r="T318" s="25" t="s">
        <v>15</v>
      </c>
      <c r="U318" s="25" t="s">
        <v>15</v>
      </c>
      <c r="V318" s="24"/>
      <c r="W318" s="24" t="str">
        <f t="shared" si="26"/>
        <v>AV- PUNO 1007 ALTO LIBERTAD            _</v>
      </c>
      <c r="X318" s="24" t="str">
        <f t="shared" si="27"/>
        <v>('0101317', '1', '1', 'ORIHUELA HURTADO LUIS', 'ORIHUELA HURTADO LUIS', 'AV- PUNO 1007 ALTO LIBERTAD            _', '-', '-', '-', 'N', 'AV- PUNO 1007 ALTO LIBERTAD            _', '1', '-', '-', '-', 'A'),</v>
      </c>
      <c r="Y318" s="24" t="str">
        <f t="shared" si="28"/>
        <v>('0101317', '1', '29558606', 'A'),</v>
      </c>
      <c r="Z318" s="24" t="str">
        <f t="shared" si="29"/>
        <v>('0101317', '2', '', 'A'),</v>
      </c>
    </row>
    <row r="319" spans="1:26" x14ac:dyDescent="0.25">
      <c r="A319" s="15" t="s">
        <v>102</v>
      </c>
      <c r="B319" s="28">
        <f t="shared" si="24"/>
        <v>1</v>
      </c>
      <c r="C319" s="27">
        <f xml:space="preserve"> IFERROR(INDEX(DATOS_GENERALES!$L$16:$L$20,MATCH($D319,DATOS_GENERALES!$M$16:$M$20,0),1),"###")</f>
        <v>1</v>
      </c>
      <c r="D319" s="25" t="s">
        <v>1641</v>
      </c>
      <c r="E319" s="27">
        <f xml:space="preserve"> IFERROR(INDEX(DATOS_GENERALES!$A$16:$A$25,MATCH($F319,DATOS_GENERALES!$B$16:$B$25,0),1),"###")</f>
        <v>1</v>
      </c>
      <c r="F319" s="25" t="s">
        <v>18</v>
      </c>
      <c r="G319" s="25" t="s">
        <v>1962</v>
      </c>
      <c r="H319" s="15" t="s">
        <v>1176</v>
      </c>
      <c r="I319" s="15"/>
      <c r="J319" s="25" t="s">
        <v>2752</v>
      </c>
      <c r="K319" s="25">
        <f t="shared" si="25"/>
        <v>40</v>
      </c>
      <c r="L319" s="25" t="s">
        <v>15</v>
      </c>
      <c r="M319" s="25" t="s">
        <v>15</v>
      </c>
      <c r="N319" s="25" t="s">
        <v>15</v>
      </c>
      <c r="O319" s="4" t="str">
        <f>IFERROR(INDEX(DATOS_GENERALES!$F$11:$F$13,MATCH($P319,DATOS_GENERALES!$G$11:$G$13,0),1),"###")</f>
        <v>N</v>
      </c>
      <c r="P319" s="25" t="s">
        <v>40</v>
      </c>
      <c r="Q319" s="4">
        <f>IFERROR(INDEX(DATOS_GENERALES!$I$3:$I$7,MATCH($R319,DATOS_GENERALES!$J$3:$J$7,0),1),"###")</f>
        <v>1</v>
      </c>
      <c r="R319" s="25" t="s">
        <v>36</v>
      </c>
      <c r="S319" s="25" t="s">
        <v>15</v>
      </c>
      <c r="T319" s="25" t="s">
        <v>15</v>
      </c>
      <c r="U319" s="25" t="s">
        <v>15</v>
      </c>
      <c r="V319" s="24"/>
      <c r="W319" s="24" t="str">
        <f t="shared" si="26"/>
        <v>PROLONGACION RAMON CASTILLA 100 DPTO 302</v>
      </c>
      <c r="X319" s="24" t="str">
        <f t="shared" si="27"/>
        <v>('0101318', '1', '1', 'PAREDES GARCIA YOVEL MAURICIO', 'PAREDES GARCIA YOVEL MAURICIO', 'PROLONGACION RAMON CASTILLA 100 DPTO 302', '-', '-', '-', 'N', 'PROLONGACION RAMON CASTILLA 100 DPTO 302', '1', '-', '-', '-', 'A'),</v>
      </c>
      <c r="Y319" s="24" t="str">
        <f t="shared" si="28"/>
        <v>('0101318', '1', '29559806', 'A'),</v>
      </c>
      <c r="Z319" s="24" t="str">
        <f t="shared" si="29"/>
        <v>('0101318', '2', '', 'A'),</v>
      </c>
    </row>
    <row r="320" spans="1:26" x14ac:dyDescent="0.25">
      <c r="A320" s="15" t="s">
        <v>169</v>
      </c>
      <c r="B320" s="28">
        <f t="shared" si="24"/>
        <v>1</v>
      </c>
      <c r="C320" s="27">
        <f xml:space="preserve"> IFERROR(INDEX(DATOS_GENERALES!$L$16:$L$20,MATCH($D320,DATOS_GENERALES!$M$16:$M$20,0),1),"###")</f>
        <v>1</v>
      </c>
      <c r="D320" s="25" t="s">
        <v>1641</v>
      </c>
      <c r="E320" s="27">
        <f xml:space="preserve"> IFERROR(INDEX(DATOS_GENERALES!$A$16:$A$25,MATCH($F320,DATOS_GENERALES!$B$16:$B$25,0),1),"###")</f>
        <v>1</v>
      </c>
      <c r="F320" s="25" t="s">
        <v>18</v>
      </c>
      <c r="G320" s="25" t="s">
        <v>1963</v>
      </c>
      <c r="H320" s="15" t="s">
        <v>1177</v>
      </c>
      <c r="I320" s="15"/>
      <c r="J320" s="25" t="s">
        <v>2753</v>
      </c>
      <c r="K320" s="25">
        <f t="shared" si="25"/>
        <v>39</v>
      </c>
      <c r="L320" s="25" t="s">
        <v>15</v>
      </c>
      <c r="M320" s="25" t="s">
        <v>15</v>
      </c>
      <c r="N320" s="25" t="s">
        <v>15</v>
      </c>
      <c r="O320" s="4" t="str">
        <f>IFERROR(INDEX(DATOS_GENERALES!$F$11:$F$13,MATCH($P320,DATOS_GENERALES!$G$11:$G$13,0),1),"###")</f>
        <v>N</v>
      </c>
      <c r="P320" s="25" t="s">
        <v>40</v>
      </c>
      <c r="Q320" s="4">
        <f>IFERROR(INDEX(DATOS_GENERALES!$I$3:$I$7,MATCH($R320,DATOS_GENERALES!$J$3:$J$7,0),1),"###")</f>
        <v>1</v>
      </c>
      <c r="R320" s="25" t="s">
        <v>36</v>
      </c>
      <c r="S320" s="25" t="s">
        <v>15</v>
      </c>
      <c r="T320" s="25" t="s">
        <v>15</v>
      </c>
      <c r="U320" s="25" t="s">
        <v>15</v>
      </c>
      <c r="V320" s="24"/>
      <c r="W320" s="24" t="str">
        <f t="shared" si="26"/>
        <v>PJ ALTO LIBERTAD AV. PERU 225 MZ-7 LOTE_</v>
      </c>
      <c r="X320" s="24" t="str">
        <f t="shared" si="27"/>
        <v>('0101319', '1', '1', 'MESTAS HUAYTA JUBERT ROLANDO', 'MESTAS HUAYTA JUBERT ROLANDO', 'PJ ALTO LIBERTAD AV. PERU 225 MZ-7 LOTE_', '-', '-', '-', 'N', 'PJ ALTO LIBERTAD AV. PERU 225 MZ-7 LOTE_', '1', '-', '-', '-', 'A'),</v>
      </c>
      <c r="Y320" s="24" t="str">
        <f t="shared" si="28"/>
        <v>('0101319', '1', '29559963', 'A'),</v>
      </c>
      <c r="Z320" s="24" t="str">
        <f t="shared" si="29"/>
        <v>('0101319', '2', '', 'A'),</v>
      </c>
    </row>
    <row r="321" spans="1:26" x14ac:dyDescent="0.25">
      <c r="A321" s="15" t="s">
        <v>847</v>
      </c>
      <c r="B321" s="28">
        <f t="shared" si="24"/>
        <v>1</v>
      </c>
      <c r="C321" s="27">
        <f xml:space="preserve"> IFERROR(INDEX(DATOS_GENERALES!$L$16:$L$20,MATCH($D321,DATOS_GENERALES!$M$16:$M$20,0),1),"###")</f>
        <v>1</v>
      </c>
      <c r="D321" s="25" t="s">
        <v>1641</v>
      </c>
      <c r="E321" s="27">
        <f xml:space="preserve"> IFERROR(INDEX(DATOS_GENERALES!$A$16:$A$25,MATCH($F321,DATOS_GENERALES!$B$16:$B$25,0),1),"###")</f>
        <v>1</v>
      </c>
      <c r="F321" s="25" t="s">
        <v>18</v>
      </c>
      <c r="G321" s="25" t="s">
        <v>1964</v>
      </c>
      <c r="H321" s="15" t="s">
        <v>1178</v>
      </c>
      <c r="I321" s="15"/>
      <c r="J321" s="25" t="s">
        <v>2489</v>
      </c>
      <c r="K321" s="25">
        <f t="shared" si="25"/>
        <v>8</v>
      </c>
      <c r="L321" s="25" t="s">
        <v>15</v>
      </c>
      <c r="M321" s="25" t="s">
        <v>15</v>
      </c>
      <c r="N321" s="25" t="s">
        <v>15</v>
      </c>
      <c r="O321" s="4" t="str">
        <f>IFERROR(INDEX(DATOS_GENERALES!$F$11:$F$13,MATCH($P321,DATOS_GENERALES!$G$11:$G$13,0),1),"###")</f>
        <v>N</v>
      </c>
      <c r="P321" s="25" t="s">
        <v>40</v>
      </c>
      <c r="Q321" s="4">
        <f>IFERROR(INDEX(DATOS_GENERALES!$I$3:$I$7,MATCH($R321,DATOS_GENERALES!$J$3:$J$7,0),1),"###")</f>
        <v>1</v>
      </c>
      <c r="R321" s="25" t="s">
        <v>36</v>
      </c>
      <c r="S321" s="25" t="s">
        <v>15</v>
      </c>
      <c r="T321" s="25" t="s">
        <v>15</v>
      </c>
      <c r="U321" s="25" t="s">
        <v>15</v>
      </c>
      <c r="V321" s="24"/>
      <c r="W321" s="24" t="str">
        <f t="shared" si="26"/>
        <v>AREQUIPA                               _</v>
      </c>
      <c r="X321" s="24" t="str">
        <f t="shared" si="27"/>
        <v>('0101320', '1', '1', 'CHAVEZ HURTADO CESAR', 'CHAVEZ HURTADO CESAR', 'AREQUIPA                               _', '-', '-', '-', 'N', 'AREQUIPA                               _', '1', '-', '-', '-', 'A'),</v>
      </c>
      <c r="Y321" s="24" t="str">
        <f t="shared" si="28"/>
        <v>('0101320', '1', '29561737', 'A'),</v>
      </c>
      <c r="Z321" s="24" t="str">
        <f t="shared" si="29"/>
        <v>('0101320', '2', '', 'A'),</v>
      </c>
    </row>
    <row r="322" spans="1:26" x14ac:dyDescent="0.25">
      <c r="A322" s="15" t="s">
        <v>566</v>
      </c>
      <c r="B322" s="28">
        <f t="shared" ref="B322:B385" si="30">COUNTIF($A$2:$A$800,A322)</f>
        <v>1</v>
      </c>
      <c r="C322" s="27">
        <f xml:space="preserve"> IFERROR(INDEX(DATOS_GENERALES!$L$16:$L$20,MATCH($D322,DATOS_GENERALES!$M$16:$M$20,0),1),"###")</f>
        <v>1</v>
      </c>
      <c r="D322" s="25" t="s">
        <v>1641</v>
      </c>
      <c r="E322" s="27">
        <f xml:space="preserve"> IFERROR(INDEX(DATOS_GENERALES!$A$16:$A$25,MATCH($F322,DATOS_GENERALES!$B$16:$B$25,0),1),"###")</f>
        <v>1</v>
      </c>
      <c r="F322" s="25" t="s">
        <v>18</v>
      </c>
      <c r="G322" s="25" t="s">
        <v>1965</v>
      </c>
      <c r="H322" s="15" t="s">
        <v>1179</v>
      </c>
      <c r="I322" s="15"/>
      <c r="J322" s="25" t="s">
        <v>2754</v>
      </c>
      <c r="K322" s="25">
        <f t="shared" ref="K322:K385" si="31">LEN(J322)</f>
        <v>24</v>
      </c>
      <c r="L322" s="25" t="s">
        <v>15</v>
      </c>
      <c r="M322" s="25" t="s">
        <v>15</v>
      </c>
      <c r="N322" s="25" t="s">
        <v>15</v>
      </c>
      <c r="O322" s="4" t="str">
        <f>IFERROR(INDEX(DATOS_GENERALES!$F$11:$F$13,MATCH($P322,DATOS_GENERALES!$G$11:$G$13,0),1),"###")</f>
        <v>N</v>
      </c>
      <c r="P322" s="25" t="s">
        <v>40</v>
      </c>
      <c r="Q322" s="4">
        <f>IFERROR(INDEX(DATOS_GENERALES!$I$3:$I$7,MATCH($R322,DATOS_GENERALES!$J$3:$J$7,0),1),"###")</f>
        <v>1</v>
      </c>
      <c r="R322" s="25" t="s">
        <v>36</v>
      </c>
      <c r="S322" s="25" t="s">
        <v>15</v>
      </c>
      <c r="T322" s="25" t="s">
        <v>15</v>
      </c>
      <c r="U322" s="25" t="s">
        <v>15</v>
      </c>
      <c r="V322" s="24"/>
      <c r="W322" s="24" t="str">
        <f t="shared" si="26"/>
        <v>URB. LA MARINA B-2 CAYMA               _</v>
      </c>
      <c r="X322" s="24" t="str">
        <f t="shared" si="27"/>
        <v>('0101321', '1', '1', 'ANGULO CUBA MANUEL', 'ANGULO CUBA MANUEL', 'URB. LA MARINA B-2 CAYMA               _', '-', '-', '-', 'N', 'URB. LA MARINA B-2 CAYMA               _', '1', '-', '-', '-', 'A'),</v>
      </c>
      <c r="Y322" s="24" t="str">
        <f t="shared" si="28"/>
        <v>('0101321', '1', '29561919', 'A'),</v>
      </c>
      <c r="Z322" s="24" t="str">
        <f t="shared" si="29"/>
        <v>('0101321', '2', '', 'A'),</v>
      </c>
    </row>
    <row r="323" spans="1:26" x14ac:dyDescent="0.25">
      <c r="A323" s="15" t="s">
        <v>340</v>
      </c>
      <c r="B323" s="28">
        <f t="shared" si="30"/>
        <v>1</v>
      </c>
      <c r="C323" s="27">
        <f xml:space="preserve"> IFERROR(INDEX(DATOS_GENERALES!$L$16:$L$20,MATCH($D323,DATOS_GENERALES!$M$16:$M$20,0),1),"###")</f>
        <v>1</v>
      </c>
      <c r="D323" s="25" t="s">
        <v>1641</v>
      </c>
      <c r="E323" s="27">
        <f xml:space="preserve"> IFERROR(INDEX(DATOS_GENERALES!$A$16:$A$25,MATCH($F323,DATOS_GENERALES!$B$16:$B$25,0),1),"###")</f>
        <v>1</v>
      </c>
      <c r="F323" s="25" t="s">
        <v>18</v>
      </c>
      <c r="G323" s="25" t="s">
        <v>1966</v>
      </c>
      <c r="H323" s="15" t="s">
        <v>1180</v>
      </c>
      <c r="I323" s="15"/>
      <c r="J323" s="25" t="s">
        <v>2755</v>
      </c>
      <c r="K323" s="25">
        <f t="shared" si="31"/>
        <v>31</v>
      </c>
      <c r="L323" s="25" t="s">
        <v>15</v>
      </c>
      <c r="M323" s="25" t="s">
        <v>15</v>
      </c>
      <c r="N323" s="25" t="s">
        <v>15</v>
      </c>
      <c r="O323" s="4" t="str">
        <f>IFERROR(INDEX(DATOS_GENERALES!$F$11:$F$13,MATCH($P323,DATOS_GENERALES!$G$11:$G$13,0),1),"###")</f>
        <v>N</v>
      </c>
      <c r="P323" s="25" t="s">
        <v>40</v>
      </c>
      <c r="Q323" s="4">
        <f>IFERROR(INDEX(DATOS_GENERALES!$I$3:$I$7,MATCH($R323,DATOS_GENERALES!$J$3:$J$7,0),1),"###")</f>
        <v>1</v>
      </c>
      <c r="R323" s="25" t="s">
        <v>36</v>
      </c>
      <c r="S323" s="25" t="s">
        <v>15</v>
      </c>
      <c r="T323" s="25" t="s">
        <v>15</v>
      </c>
      <c r="U323" s="25" t="s">
        <v>15</v>
      </c>
      <c r="V323" s="24"/>
      <c r="W323" s="24" t="str">
        <f t="shared" ref="W323:W386" si="32">IF(K323&lt;40,J323 &amp; REPT(" ",40-K323-1) &amp; "_", J323)</f>
        <v>QUINTA SIENA A-3 CERRO COLORADO        _</v>
      </c>
      <c r="X323" s="24" t="str">
        <f t="shared" ref="X323:X386" si="33">"('"&amp;A323&amp;"', '"&amp;C323&amp;"', '"&amp;E323&amp;"', '"&amp;G323&amp;"', '"&amp;G323&amp;"', '"&amp;W323&amp;"', '"&amp;L323&amp;"', '"&amp;M323&amp;"', '"&amp;N323&amp;"', '"&amp;O323&amp;"', '"&amp;W323&amp;"', '"&amp;Q323&amp;"', '"&amp;S323&amp;"', '"&amp;T323&amp;"', '"&amp;U323&amp;"', 'A'),"</f>
        <v>('0101322', '1', '1', 'PALACIOS TAICO CARLOS ALBERTO', 'PALACIOS TAICO CARLOS ALBERTO', 'QUINTA SIENA A-3 CERRO COLORADO        _', '-', '-', '-', 'N', 'QUINTA SIENA A-3 CERRO COLORADO        _', '1', '-', '-', '-', 'A'),</v>
      </c>
      <c r="Y323" s="24" t="str">
        <f t="shared" ref="Y323:Y386" si="34">"('"&amp;A323&amp;"', '"&amp;1&amp;"', '"&amp;H323&amp;"', 'A'),"</f>
        <v>('0101322', '1', '29562908', 'A'),</v>
      </c>
      <c r="Z323" s="24" t="str">
        <f t="shared" ref="Z323:Z386" si="35">"('"&amp;A323&amp;"', '"&amp;2&amp;"', '"&amp;I323&amp;"', 'A'),"</f>
        <v>('0101322', '2', '', 'A'),</v>
      </c>
    </row>
    <row r="324" spans="1:26" x14ac:dyDescent="0.25">
      <c r="A324" s="15" t="s">
        <v>413</v>
      </c>
      <c r="B324" s="28">
        <f t="shared" si="30"/>
        <v>1</v>
      </c>
      <c r="C324" s="27">
        <f xml:space="preserve"> IFERROR(INDEX(DATOS_GENERALES!$L$16:$L$20,MATCH($D324,DATOS_GENERALES!$M$16:$M$20,0),1),"###")</f>
        <v>1</v>
      </c>
      <c r="D324" s="25" t="s">
        <v>1641</v>
      </c>
      <c r="E324" s="27">
        <f xml:space="preserve"> IFERROR(INDEX(DATOS_GENERALES!$A$16:$A$25,MATCH($F324,DATOS_GENERALES!$B$16:$B$25,0),1),"###")</f>
        <v>1</v>
      </c>
      <c r="F324" s="25" t="s">
        <v>18</v>
      </c>
      <c r="G324" s="25" t="s">
        <v>1967</v>
      </c>
      <c r="H324" s="15" t="s">
        <v>1181</v>
      </c>
      <c r="I324" s="15"/>
      <c r="J324" s="25" t="s">
        <v>2756</v>
      </c>
      <c r="K324" s="25">
        <f t="shared" si="31"/>
        <v>29</v>
      </c>
      <c r="L324" s="25" t="s">
        <v>15</v>
      </c>
      <c r="M324" s="25" t="s">
        <v>15</v>
      </c>
      <c r="N324" s="25" t="s">
        <v>15</v>
      </c>
      <c r="O324" s="4" t="str">
        <f>IFERROR(INDEX(DATOS_GENERALES!$F$11:$F$13,MATCH($P324,DATOS_GENERALES!$G$11:$G$13,0),1),"###")</f>
        <v>N</v>
      </c>
      <c r="P324" s="25" t="s">
        <v>40</v>
      </c>
      <c r="Q324" s="4">
        <f>IFERROR(INDEX(DATOS_GENERALES!$I$3:$I$7,MATCH($R324,DATOS_GENERALES!$J$3:$J$7,0),1),"###")</f>
        <v>1</v>
      </c>
      <c r="R324" s="25" t="s">
        <v>36</v>
      </c>
      <c r="S324" s="25" t="s">
        <v>15</v>
      </c>
      <c r="T324" s="25" t="s">
        <v>15</v>
      </c>
      <c r="U324" s="25" t="s">
        <v>15</v>
      </c>
      <c r="V324" s="24"/>
      <c r="W324" s="24" t="str">
        <f t="shared" si="32"/>
        <v>PERCY GIBSON 107 FERROVIARIOS          _</v>
      </c>
      <c r="X324" s="24" t="str">
        <f t="shared" si="33"/>
        <v>('0101323', '1', '1', 'SUCLLA REVILLA JUAN PABLO', 'SUCLLA REVILLA JUAN PABLO', 'PERCY GIBSON 107 FERROVIARIOS          _', '-', '-', '-', 'N', 'PERCY GIBSON 107 FERROVIARIOS          _', '1', '-', '-', '-', 'A'),</v>
      </c>
      <c r="Y324" s="24" t="str">
        <f t="shared" si="34"/>
        <v>('0101323', '1', '29563235', 'A'),</v>
      </c>
      <c r="Z324" s="24" t="str">
        <f t="shared" si="35"/>
        <v>('0101323', '2', '', 'A'),</v>
      </c>
    </row>
    <row r="325" spans="1:26" x14ac:dyDescent="0.25">
      <c r="A325" s="15" t="s">
        <v>275</v>
      </c>
      <c r="B325" s="28">
        <f t="shared" si="30"/>
        <v>1</v>
      </c>
      <c r="C325" s="27">
        <f xml:space="preserve"> IFERROR(INDEX(DATOS_GENERALES!$L$16:$L$20,MATCH($D325,DATOS_GENERALES!$M$16:$M$20,0),1),"###")</f>
        <v>1</v>
      </c>
      <c r="D325" s="25" t="s">
        <v>1641</v>
      </c>
      <c r="E325" s="27">
        <f xml:space="preserve"> IFERROR(INDEX(DATOS_GENERALES!$A$16:$A$25,MATCH($F325,DATOS_GENERALES!$B$16:$B$25,0),1),"###")</f>
        <v>1</v>
      </c>
      <c r="F325" s="25" t="s">
        <v>18</v>
      </c>
      <c r="G325" s="25" t="s">
        <v>1968</v>
      </c>
      <c r="H325" s="15" t="s">
        <v>1182</v>
      </c>
      <c r="I325" s="15"/>
      <c r="J325" s="25" t="s">
        <v>2757</v>
      </c>
      <c r="K325" s="25">
        <f t="shared" si="31"/>
        <v>33</v>
      </c>
      <c r="L325" s="25" t="s">
        <v>15</v>
      </c>
      <c r="M325" s="25" t="s">
        <v>15</v>
      </c>
      <c r="N325" s="25" t="s">
        <v>15</v>
      </c>
      <c r="O325" s="4" t="str">
        <f>IFERROR(INDEX(DATOS_GENERALES!$F$11:$F$13,MATCH($P325,DATOS_GENERALES!$G$11:$G$13,0),1),"###")</f>
        <v>N</v>
      </c>
      <c r="P325" s="25" t="s">
        <v>40</v>
      </c>
      <c r="Q325" s="4">
        <f>IFERROR(INDEX(DATOS_GENERALES!$I$3:$I$7,MATCH($R325,DATOS_GENERALES!$J$3:$J$7,0),1),"###")</f>
        <v>1</v>
      </c>
      <c r="R325" s="25" t="s">
        <v>36</v>
      </c>
      <c r="S325" s="25" t="s">
        <v>15</v>
      </c>
      <c r="T325" s="25" t="s">
        <v>15</v>
      </c>
      <c r="U325" s="25" t="s">
        <v>15</v>
      </c>
      <c r="V325" s="24"/>
      <c r="W325" s="24" t="str">
        <f t="shared" si="32"/>
        <v>ALEMADA SALVERRY H-14  MIRAFLORES      _</v>
      </c>
      <c r="X325" s="24" t="str">
        <f t="shared" si="33"/>
        <v>('0101324', '1', '1', 'BOLAÑOS CALDERON RAMIRO', 'BOLAÑOS CALDERON RAMIRO', 'ALEMADA SALVERRY H-14  MIRAFLORES      _', '-', '-', '-', 'N', 'ALEMADA SALVERRY H-14  MIRAFLORES      _', '1', '-', '-', '-', 'A'),</v>
      </c>
      <c r="Y325" s="24" t="str">
        <f t="shared" si="34"/>
        <v>('0101324', '1', '29565004', 'A'),</v>
      </c>
      <c r="Z325" s="24" t="str">
        <f t="shared" si="35"/>
        <v>('0101324', '2', '', 'A'),</v>
      </c>
    </row>
    <row r="326" spans="1:26" x14ac:dyDescent="0.25">
      <c r="A326" s="15" t="s">
        <v>103</v>
      </c>
      <c r="B326" s="28">
        <f t="shared" si="30"/>
        <v>1</v>
      </c>
      <c r="C326" s="27">
        <f xml:space="preserve"> IFERROR(INDEX(DATOS_GENERALES!$L$16:$L$20,MATCH($D326,DATOS_GENERALES!$M$16:$M$20,0),1),"###")</f>
        <v>1</v>
      </c>
      <c r="D326" s="25" t="s">
        <v>1641</v>
      </c>
      <c r="E326" s="27">
        <f xml:space="preserve"> IFERROR(INDEX(DATOS_GENERALES!$A$16:$A$25,MATCH($F326,DATOS_GENERALES!$B$16:$B$25,0),1),"###")</f>
        <v>1</v>
      </c>
      <c r="F326" s="25" t="s">
        <v>18</v>
      </c>
      <c r="G326" s="25" t="s">
        <v>1969</v>
      </c>
      <c r="H326" s="15" t="s">
        <v>1183</v>
      </c>
      <c r="I326" s="15"/>
      <c r="J326" s="25" t="s">
        <v>2758</v>
      </c>
      <c r="K326" s="25">
        <f t="shared" si="31"/>
        <v>40</v>
      </c>
      <c r="L326" s="25" t="s">
        <v>15</v>
      </c>
      <c r="M326" s="25" t="s">
        <v>15</v>
      </c>
      <c r="N326" s="25" t="s">
        <v>15</v>
      </c>
      <c r="O326" s="4" t="str">
        <f>IFERROR(INDEX(DATOS_GENERALES!$F$11:$F$13,MATCH($P326,DATOS_GENERALES!$G$11:$G$13,0),1),"###")</f>
        <v>N</v>
      </c>
      <c r="P326" s="25" t="s">
        <v>40</v>
      </c>
      <c r="Q326" s="4">
        <f>IFERROR(INDEX(DATOS_GENERALES!$I$3:$I$7,MATCH($R326,DATOS_GENERALES!$J$3:$J$7,0),1),"###")</f>
        <v>1</v>
      </c>
      <c r="R326" s="25" t="s">
        <v>36</v>
      </c>
      <c r="S326" s="25" t="s">
        <v>15</v>
      </c>
      <c r="T326" s="25" t="s">
        <v>15</v>
      </c>
      <c r="U326" s="25" t="s">
        <v>15</v>
      </c>
      <c r="V326" s="24"/>
      <c r="W326" s="24" t="str">
        <f t="shared" si="32"/>
        <v>URB. PRIMAVERA CALLE LAS DALIAS 111BLOCK</v>
      </c>
      <c r="X326" s="24" t="str">
        <f t="shared" si="33"/>
        <v>('0101325', '1', '1', 'CHAVEZ MACEDO PAOLA LAURA', 'CHAVEZ MACEDO PAOLA LAURA', 'URB. PRIMAVERA CALLE LAS DALIAS 111BLOCK', '-', '-', '-', 'N', 'URB. PRIMAVERA CALLE LAS DALIAS 111BLOCK', '1', '-', '-', '-', 'A'),</v>
      </c>
      <c r="Y326" s="24" t="str">
        <f t="shared" si="34"/>
        <v>('0101325', '1', '29565876', 'A'),</v>
      </c>
      <c r="Z326" s="24" t="str">
        <f t="shared" si="35"/>
        <v>('0101325', '2', '', 'A'),</v>
      </c>
    </row>
    <row r="327" spans="1:26" x14ac:dyDescent="0.25">
      <c r="A327" s="15" t="s">
        <v>276</v>
      </c>
      <c r="B327" s="28">
        <f t="shared" si="30"/>
        <v>1</v>
      </c>
      <c r="C327" s="27">
        <f xml:space="preserve"> IFERROR(INDEX(DATOS_GENERALES!$L$16:$L$20,MATCH($D327,DATOS_GENERALES!$M$16:$M$20,0),1),"###")</f>
        <v>1</v>
      </c>
      <c r="D327" s="25" t="s">
        <v>1641</v>
      </c>
      <c r="E327" s="27">
        <f xml:space="preserve"> IFERROR(INDEX(DATOS_GENERALES!$A$16:$A$25,MATCH($F327,DATOS_GENERALES!$B$16:$B$25,0),1),"###")</f>
        <v>1</v>
      </c>
      <c r="F327" s="25" t="s">
        <v>18</v>
      </c>
      <c r="G327" s="25" t="s">
        <v>1970</v>
      </c>
      <c r="H327" s="15" t="s">
        <v>1184</v>
      </c>
      <c r="I327" s="15"/>
      <c r="J327" s="25" t="s">
        <v>2759</v>
      </c>
      <c r="K327" s="25">
        <f t="shared" si="31"/>
        <v>33</v>
      </c>
      <c r="L327" s="25" t="s">
        <v>15</v>
      </c>
      <c r="M327" s="25" t="s">
        <v>15</v>
      </c>
      <c r="N327" s="25" t="s">
        <v>15</v>
      </c>
      <c r="O327" s="4" t="str">
        <f>IFERROR(INDEX(DATOS_GENERALES!$F$11:$F$13,MATCH($P327,DATOS_GENERALES!$G$11:$G$13,0),1),"###")</f>
        <v>N</v>
      </c>
      <c r="P327" s="25" t="s">
        <v>40</v>
      </c>
      <c r="Q327" s="4">
        <f>IFERROR(INDEX(DATOS_GENERALES!$I$3:$I$7,MATCH($R327,DATOS_GENERALES!$J$3:$J$7,0),1),"###")</f>
        <v>1</v>
      </c>
      <c r="R327" s="25" t="s">
        <v>36</v>
      </c>
      <c r="S327" s="25" t="s">
        <v>15</v>
      </c>
      <c r="T327" s="25" t="s">
        <v>15</v>
      </c>
      <c r="U327" s="25" t="s">
        <v>15</v>
      </c>
      <c r="V327" s="24"/>
      <c r="W327" s="24" t="str">
        <f t="shared" si="32"/>
        <v>URB.LA MELGAR C-17 J.L.B.Y RIVERO      _</v>
      </c>
      <c r="X327" s="24" t="str">
        <f t="shared" si="33"/>
        <v>('0101326', '1', '1', 'NUE GONZALES EDY JAVIER', 'NUE GONZALES EDY JAVIER', 'URB.LA MELGAR C-17 J.L.B.Y RIVERO      _', '-', '-', '-', 'N', 'URB.LA MELGAR C-17 J.L.B.Y RIVERO      _', '1', '-', '-', '-', 'A'),</v>
      </c>
      <c r="Y327" s="24" t="str">
        <f t="shared" si="34"/>
        <v>('0101326', '1', '29570698', 'A'),</v>
      </c>
      <c r="Z327" s="24" t="str">
        <f t="shared" si="35"/>
        <v>('0101326', '2', '', 'A'),</v>
      </c>
    </row>
    <row r="328" spans="1:26" x14ac:dyDescent="0.25">
      <c r="A328" s="15" t="s">
        <v>567</v>
      </c>
      <c r="B328" s="28">
        <f t="shared" si="30"/>
        <v>1</v>
      </c>
      <c r="C328" s="27">
        <f xml:space="preserve"> IFERROR(INDEX(DATOS_GENERALES!$L$16:$L$20,MATCH($D328,DATOS_GENERALES!$M$16:$M$20,0),1),"###")</f>
        <v>1</v>
      </c>
      <c r="D328" s="25" t="s">
        <v>1641</v>
      </c>
      <c r="E328" s="27">
        <f xml:space="preserve"> IFERROR(INDEX(DATOS_GENERALES!$A$16:$A$25,MATCH($F328,DATOS_GENERALES!$B$16:$B$25,0),1),"###")</f>
        <v>1</v>
      </c>
      <c r="F328" s="25" t="s">
        <v>18</v>
      </c>
      <c r="G328" s="25" t="s">
        <v>1971</v>
      </c>
      <c r="H328" s="15" t="s">
        <v>1185</v>
      </c>
      <c r="I328" s="15"/>
      <c r="J328" s="25" t="s">
        <v>2760</v>
      </c>
      <c r="K328" s="25">
        <f t="shared" si="31"/>
        <v>24</v>
      </c>
      <c r="L328" s="25" t="s">
        <v>15</v>
      </c>
      <c r="M328" s="25" t="s">
        <v>15</v>
      </c>
      <c r="N328" s="25" t="s">
        <v>15</v>
      </c>
      <c r="O328" s="4" t="str">
        <f>IFERROR(INDEX(DATOS_GENERALES!$F$11:$F$13,MATCH($P328,DATOS_GENERALES!$G$11:$G$13,0),1),"###")</f>
        <v>N</v>
      </c>
      <c r="P328" s="25" t="s">
        <v>40</v>
      </c>
      <c r="Q328" s="4">
        <f>IFERROR(INDEX(DATOS_GENERALES!$I$3:$I$7,MATCH($R328,DATOS_GENERALES!$J$3:$J$7,0),1),"###")</f>
        <v>1</v>
      </c>
      <c r="R328" s="25" t="s">
        <v>36</v>
      </c>
      <c r="S328" s="25" t="s">
        <v>15</v>
      </c>
      <c r="T328" s="25" t="s">
        <v>15</v>
      </c>
      <c r="U328" s="25" t="s">
        <v>15</v>
      </c>
      <c r="V328" s="24"/>
      <c r="W328" s="24" t="str">
        <f t="shared" si="32"/>
        <v>URB.SANTA FE D-3 SACHACA               _</v>
      </c>
      <c r="X328" s="24" t="str">
        <f t="shared" si="33"/>
        <v>('0101327', '1', '1', 'HINOJOSA OBANDO RAUL HERNAN', 'HINOJOSA OBANDO RAUL HERNAN', 'URB.SANTA FE D-3 SACHACA               _', '-', '-', '-', 'N', 'URB.SANTA FE D-3 SACHACA               _', '1', '-', '-', '-', 'A'),</v>
      </c>
      <c r="Y328" s="24" t="str">
        <f t="shared" si="34"/>
        <v>('0101327', '1', '29571846', 'A'),</v>
      </c>
      <c r="Z328" s="24" t="str">
        <f t="shared" si="35"/>
        <v>('0101327', '2', '', 'A'),</v>
      </c>
    </row>
    <row r="329" spans="1:26" x14ac:dyDescent="0.25">
      <c r="A329" s="15" t="s">
        <v>414</v>
      </c>
      <c r="B329" s="28">
        <f t="shared" si="30"/>
        <v>1</v>
      </c>
      <c r="C329" s="27">
        <f xml:space="preserve"> IFERROR(INDEX(DATOS_GENERALES!$L$16:$L$20,MATCH($D329,DATOS_GENERALES!$M$16:$M$20,0),1),"###")</f>
        <v>1</v>
      </c>
      <c r="D329" s="25" t="s">
        <v>1641</v>
      </c>
      <c r="E329" s="27">
        <f xml:space="preserve"> IFERROR(INDEX(DATOS_GENERALES!$A$16:$A$25,MATCH($F329,DATOS_GENERALES!$B$16:$B$25,0),1),"###")</f>
        <v>1</v>
      </c>
      <c r="F329" s="25" t="s">
        <v>18</v>
      </c>
      <c r="G329" s="25" t="s">
        <v>1972</v>
      </c>
      <c r="H329" s="15" t="s">
        <v>1186</v>
      </c>
      <c r="I329" s="15"/>
      <c r="J329" s="25" t="s">
        <v>2761</v>
      </c>
      <c r="K329" s="25">
        <f t="shared" si="31"/>
        <v>29</v>
      </c>
      <c r="L329" s="25" t="s">
        <v>15</v>
      </c>
      <c r="M329" s="25" t="s">
        <v>15</v>
      </c>
      <c r="N329" s="25" t="s">
        <v>15</v>
      </c>
      <c r="O329" s="4" t="str">
        <f>IFERROR(INDEX(DATOS_GENERALES!$F$11:$F$13,MATCH($P329,DATOS_GENERALES!$G$11:$G$13,0),1),"###")</f>
        <v>N</v>
      </c>
      <c r="P329" s="25" t="s">
        <v>40</v>
      </c>
      <c r="Q329" s="4">
        <f>IFERROR(INDEX(DATOS_GENERALES!$I$3:$I$7,MATCH($R329,DATOS_GENERALES!$J$3:$J$7,0),1),"###")</f>
        <v>1</v>
      </c>
      <c r="R329" s="25" t="s">
        <v>36</v>
      </c>
      <c r="S329" s="25" t="s">
        <v>15</v>
      </c>
      <c r="T329" s="25" t="s">
        <v>15</v>
      </c>
      <c r="U329" s="25" t="s">
        <v>15</v>
      </c>
      <c r="V329" s="24"/>
      <c r="W329" s="24" t="str">
        <f t="shared" si="32"/>
        <v>PIEDRA SANTA 1 PECSAO  A2 101          _</v>
      </c>
      <c r="X329" s="24" t="str">
        <f t="shared" si="33"/>
        <v>('0101328', '1', '1', 'BUSTOS SALINAS AUDIE', 'BUSTOS SALINAS AUDIE', 'PIEDRA SANTA 1 PECSAO  A2 101          _', '-', '-', '-', 'N', 'PIEDRA SANTA 1 PECSAO  A2 101          _', '1', '-', '-', '-', 'A'),</v>
      </c>
      <c r="Y329" s="24" t="str">
        <f t="shared" si="34"/>
        <v>('0101328', '1', '29574063', 'A'),</v>
      </c>
      <c r="Z329" s="24" t="str">
        <f t="shared" si="35"/>
        <v>('0101328', '2', '', 'A'),</v>
      </c>
    </row>
    <row r="330" spans="1:26" x14ac:dyDescent="0.25">
      <c r="A330" s="15" t="s">
        <v>202</v>
      </c>
      <c r="B330" s="28">
        <f t="shared" si="30"/>
        <v>1</v>
      </c>
      <c r="C330" s="27">
        <f xml:space="preserve"> IFERROR(INDEX(DATOS_GENERALES!$L$16:$L$20,MATCH($D330,DATOS_GENERALES!$M$16:$M$20,0),1),"###")</f>
        <v>1</v>
      </c>
      <c r="D330" s="25" t="s">
        <v>1641</v>
      </c>
      <c r="E330" s="27">
        <f xml:space="preserve"> IFERROR(INDEX(DATOS_GENERALES!$A$16:$A$25,MATCH($F330,DATOS_GENERALES!$B$16:$B$25,0),1),"###")</f>
        <v>1</v>
      </c>
      <c r="F330" s="25" t="s">
        <v>18</v>
      </c>
      <c r="G330" s="25" t="s">
        <v>1973</v>
      </c>
      <c r="H330" s="15" t="s">
        <v>1187</v>
      </c>
      <c r="I330" s="15"/>
      <c r="J330" s="25" t="s">
        <v>2762</v>
      </c>
      <c r="K330" s="25">
        <f t="shared" si="31"/>
        <v>37</v>
      </c>
      <c r="L330" s="25" t="s">
        <v>15</v>
      </c>
      <c r="M330" s="25" t="s">
        <v>15</v>
      </c>
      <c r="N330" s="25" t="s">
        <v>15</v>
      </c>
      <c r="O330" s="4" t="str">
        <f>IFERROR(INDEX(DATOS_GENERALES!$F$11:$F$13,MATCH($P330,DATOS_GENERALES!$G$11:$G$13,0),1),"###")</f>
        <v>N</v>
      </c>
      <c r="P330" s="25" t="s">
        <v>40</v>
      </c>
      <c r="Q330" s="4">
        <f>IFERROR(INDEX(DATOS_GENERALES!$I$3:$I$7,MATCH($R330,DATOS_GENERALES!$J$3:$J$7,0),1),"###")</f>
        <v>1</v>
      </c>
      <c r="R330" s="25" t="s">
        <v>36</v>
      </c>
      <c r="S330" s="25" t="s">
        <v>15</v>
      </c>
      <c r="T330" s="25" t="s">
        <v>15</v>
      </c>
      <c r="U330" s="25" t="s">
        <v>15</v>
      </c>
      <c r="V330" s="24"/>
      <c r="W330" s="24" t="str">
        <f t="shared" si="32"/>
        <v>URB. PIEDRA SANTA  SEGUNDA ETAPA X-17  _</v>
      </c>
      <c r="X330" s="24" t="str">
        <f t="shared" si="33"/>
        <v>('0101329', '1', '1', 'TAPIA ROSADO LUIS FERNANDO', 'TAPIA ROSADO LUIS FERNANDO', 'URB. PIEDRA SANTA  SEGUNDA ETAPA X-17  _', '-', '-', '-', 'N', 'URB. PIEDRA SANTA  SEGUNDA ETAPA X-17  _', '1', '-', '-', '-', 'A'),</v>
      </c>
      <c r="Y330" s="24" t="str">
        <f t="shared" si="34"/>
        <v>('0101329', '1', '29577521', 'A'),</v>
      </c>
      <c r="Z330" s="24" t="str">
        <f t="shared" si="35"/>
        <v>('0101329', '2', '', 'A'),</v>
      </c>
    </row>
    <row r="331" spans="1:26" x14ac:dyDescent="0.25">
      <c r="A331" s="15" t="s">
        <v>601</v>
      </c>
      <c r="B331" s="28">
        <f t="shared" si="30"/>
        <v>1</v>
      </c>
      <c r="C331" s="27">
        <f xml:space="preserve"> IFERROR(INDEX(DATOS_GENERALES!$L$16:$L$20,MATCH($D331,DATOS_GENERALES!$M$16:$M$20,0),1),"###")</f>
        <v>1</v>
      </c>
      <c r="D331" s="25" t="s">
        <v>1641</v>
      </c>
      <c r="E331" s="27">
        <f xml:space="preserve"> IFERROR(INDEX(DATOS_GENERALES!$A$16:$A$25,MATCH($F331,DATOS_GENERALES!$B$16:$B$25,0),1),"###")</f>
        <v>1</v>
      </c>
      <c r="F331" s="25" t="s">
        <v>18</v>
      </c>
      <c r="G331" s="25" t="s">
        <v>1974</v>
      </c>
      <c r="H331" s="15" t="s">
        <v>1188</v>
      </c>
      <c r="I331" s="15"/>
      <c r="J331" s="25" t="s">
        <v>2763</v>
      </c>
      <c r="K331" s="25">
        <f t="shared" si="31"/>
        <v>23</v>
      </c>
      <c r="L331" s="25" t="s">
        <v>15</v>
      </c>
      <c r="M331" s="25" t="s">
        <v>15</v>
      </c>
      <c r="N331" s="25" t="s">
        <v>15</v>
      </c>
      <c r="O331" s="4" t="str">
        <f>IFERROR(INDEX(DATOS_GENERALES!$F$11:$F$13,MATCH($P331,DATOS_GENERALES!$G$11:$G$13,0),1),"###")</f>
        <v>N</v>
      </c>
      <c r="P331" s="25" t="s">
        <v>40</v>
      </c>
      <c r="Q331" s="4">
        <f>IFERROR(INDEX(DATOS_GENERALES!$I$3:$I$7,MATCH($R331,DATOS_GENERALES!$J$3:$J$7,0),1),"###")</f>
        <v>1</v>
      </c>
      <c r="R331" s="25" t="s">
        <v>36</v>
      </c>
      <c r="S331" s="25" t="s">
        <v>15</v>
      </c>
      <c r="T331" s="25" t="s">
        <v>15</v>
      </c>
      <c r="U331" s="25" t="s">
        <v>15</v>
      </c>
      <c r="V331" s="24"/>
      <c r="W331" s="24" t="str">
        <f t="shared" si="32"/>
        <v>CALL. LOS ARRAYANES 206                _</v>
      </c>
      <c r="X331" s="24" t="str">
        <f t="shared" si="33"/>
        <v>('0101330', '1', '1', 'SALAS PRADO RICHARD PEDRO', 'SALAS PRADO RICHARD PEDRO', 'CALL. LOS ARRAYANES 206                _', '-', '-', '-', 'N', 'CALL. LOS ARRAYANES 206                _', '1', '-', '-', '-', 'A'),</v>
      </c>
      <c r="Y331" s="24" t="str">
        <f t="shared" si="34"/>
        <v>('0101330', '1', '29577687', 'A'),</v>
      </c>
      <c r="Z331" s="24" t="str">
        <f t="shared" si="35"/>
        <v>('0101330', '2', '', 'A'),</v>
      </c>
    </row>
    <row r="332" spans="1:26" x14ac:dyDescent="0.25">
      <c r="A332" s="15" t="s">
        <v>718</v>
      </c>
      <c r="B332" s="28">
        <f t="shared" si="30"/>
        <v>1</v>
      </c>
      <c r="C332" s="27">
        <f xml:space="preserve"> IFERROR(INDEX(DATOS_GENERALES!$L$16:$L$20,MATCH($D332,DATOS_GENERALES!$M$16:$M$20,0),1),"###")</f>
        <v>1</v>
      </c>
      <c r="D332" s="25" t="s">
        <v>1641</v>
      </c>
      <c r="E332" s="27">
        <f xml:space="preserve"> IFERROR(INDEX(DATOS_GENERALES!$A$16:$A$25,MATCH($F332,DATOS_GENERALES!$B$16:$B$25,0),1),"###")</f>
        <v>1</v>
      </c>
      <c r="F332" s="25" t="s">
        <v>18</v>
      </c>
      <c r="G332" s="25" t="s">
        <v>1975</v>
      </c>
      <c r="H332" s="15" t="s">
        <v>1189</v>
      </c>
      <c r="I332" s="15"/>
      <c r="J332" s="25" t="s">
        <v>2764</v>
      </c>
      <c r="K332" s="25">
        <f t="shared" si="31"/>
        <v>19</v>
      </c>
      <c r="L332" s="25" t="s">
        <v>15</v>
      </c>
      <c r="M332" s="25" t="s">
        <v>15</v>
      </c>
      <c r="N332" s="25" t="s">
        <v>15</v>
      </c>
      <c r="O332" s="4" t="str">
        <f>IFERROR(INDEX(DATOS_GENERALES!$F$11:$F$13,MATCH($P332,DATOS_GENERALES!$G$11:$G$13,0),1),"###")</f>
        <v>N</v>
      </c>
      <c r="P332" s="25" t="s">
        <v>40</v>
      </c>
      <c r="Q332" s="4">
        <f>IFERROR(INDEX(DATOS_GENERALES!$I$3:$I$7,MATCH($R332,DATOS_GENERALES!$J$3:$J$7,0),1),"###")</f>
        <v>1</v>
      </c>
      <c r="R332" s="25" t="s">
        <v>36</v>
      </c>
      <c r="S332" s="25" t="s">
        <v>15</v>
      </c>
      <c r="T332" s="25" t="s">
        <v>15</v>
      </c>
      <c r="U332" s="25" t="s">
        <v>15</v>
      </c>
      <c r="V332" s="24"/>
      <c r="W332" s="24" t="str">
        <f t="shared" si="32"/>
        <v>CALLE CONDESUYO 217                    _</v>
      </c>
      <c r="X332" s="24" t="str">
        <f t="shared" si="33"/>
        <v>('0101331', '1', '1', 'LUNA VALENCIA SANDRA', 'LUNA VALENCIA SANDRA', 'CALLE CONDESUYO 217                    _', '-', '-', '-', 'N', 'CALLE CONDESUYO 217                    _', '1', '-', '-', '-', 'A'),</v>
      </c>
      <c r="Y332" s="24" t="str">
        <f t="shared" si="34"/>
        <v>('0101331', '1', '29581253', 'A'),</v>
      </c>
      <c r="Z332" s="24" t="str">
        <f t="shared" si="35"/>
        <v>('0101331', '2', '', 'A'),</v>
      </c>
    </row>
    <row r="333" spans="1:26" x14ac:dyDescent="0.25">
      <c r="A333" s="15" t="s">
        <v>341</v>
      </c>
      <c r="B333" s="28">
        <f t="shared" si="30"/>
        <v>1</v>
      </c>
      <c r="C333" s="27">
        <f xml:space="preserve"> IFERROR(INDEX(DATOS_GENERALES!$L$16:$L$20,MATCH($D333,DATOS_GENERALES!$M$16:$M$20,0),1),"###")</f>
        <v>1</v>
      </c>
      <c r="D333" s="25" t="s">
        <v>1641</v>
      </c>
      <c r="E333" s="27">
        <f xml:space="preserve"> IFERROR(INDEX(DATOS_GENERALES!$A$16:$A$25,MATCH($F333,DATOS_GENERALES!$B$16:$B$25,0),1),"###")</f>
        <v>1</v>
      </c>
      <c r="F333" s="25" t="s">
        <v>18</v>
      </c>
      <c r="G333" s="25" t="s">
        <v>1976</v>
      </c>
      <c r="H333" s="15" t="s">
        <v>1190</v>
      </c>
      <c r="I333" s="15"/>
      <c r="J333" s="25" t="s">
        <v>2765</v>
      </c>
      <c r="K333" s="25">
        <f t="shared" si="31"/>
        <v>31</v>
      </c>
      <c r="L333" s="25" t="s">
        <v>15</v>
      </c>
      <c r="M333" s="25" t="s">
        <v>15</v>
      </c>
      <c r="N333" s="25" t="s">
        <v>15</v>
      </c>
      <c r="O333" s="4" t="str">
        <f>IFERROR(INDEX(DATOS_GENERALES!$F$11:$F$13,MATCH($P333,DATOS_GENERALES!$G$11:$G$13,0),1),"###")</f>
        <v>N</v>
      </c>
      <c r="P333" s="25" t="s">
        <v>40</v>
      </c>
      <c r="Q333" s="4">
        <f>IFERROR(INDEX(DATOS_GENERALES!$I$3:$I$7,MATCH($R333,DATOS_GENERALES!$J$3:$J$7,0),1),"###")</f>
        <v>1</v>
      </c>
      <c r="R333" s="25" t="s">
        <v>36</v>
      </c>
      <c r="S333" s="25" t="s">
        <v>15</v>
      </c>
      <c r="T333" s="25" t="s">
        <v>15</v>
      </c>
      <c r="U333" s="25" t="s">
        <v>15</v>
      </c>
      <c r="V333" s="24"/>
      <c r="W333" s="24" t="str">
        <f t="shared" si="32"/>
        <v>URB. QUINTA LAS CASUARINAS D-16        _</v>
      </c>
      <c r="X333" s="24" t="str">
        <f t="shared" si="33"/>
        <v>('0101332', '1', '1', 'RODRIGUEZ OTAZU PAOLO', 'RODRIGUEZ OTAZU PAOLO', 'URB. QUINTA LAS CASUARINAS D-16        _', '-', '-', '-', 'N', 'URB. QUINTA LAS CASUARINAS D-16        _', '1', '-', '-', '-', 'A'),</v>
      </c>
      <c r="Y333" s="24" t="str">
        <f t="shared" si="34"/>
        <v>('0101332', '1', '29581550', 'A'),</v>
      </c>
      <c r="Z333" s="24" t="str">
        <f t="shared" si="35"/>
        <v>('0101332', '2', '', 'A'),</v>
      </c>
    </row>
    <row r="334" spans="1:26" x14ac:dyDescent="0.25">
      <c r="A334" s="15" t="s">
        <v>305</v>
      </c>
      <c r="B334" s="28">
        <f t="shared" si="30"/>
        <v>1</v>
      </c>
      <c r="C334" s="27">
        <f xml:space="preserve"> IFERROR(INDEX(DATOS_GENERALES!$L$16:$L$20,MATCH($D334,DATOS_GENERALES!$M$16:$M$20,0),1),"###")</f>
        <v>1</v>
      </c>
      <c r="D334" s="25" t="s">
        <v>1641</v>
      </c>
      <c r="E334" s="27">
        <f xml:space="preserve"> IFERROR(INDEX(DATOS_GENERALES!$A$16:$A$25,MATCH($F334,DATOS_GENERALES!$B$16:$B$25,0),1),"###")</f>
        <v>1</v>
      </c>
      <c r="F334" s="25" t="s">
        <v>18</v>
      </c>
      <c r="G334" s="25" t="s">
        <v>1977</v>
      </c>
      <c r="H334" s="15" t="s">
        <v>1191</v>
      </c>
      <c r="I334" s="15"/>
      <c r="J334" s="25" t="s">
        <v>2766</v>
      </c>
      <c r="K334" s="25">
        <f t="shared" si="31"/>
        <v>32</v>
      </c>
      <c r="L334" s="25" t="s">
        <v>15</v>
      </c>
      <c r="M334" s="25" t="s">
        <v>15</v>
      </c>
      <c r="N334" s="25" t="s">
        <v>15</v>
      </c>
      <c r="O334" s="4" t="str">
        <f>IFERROR(INDEX(DATOS_GENERALES!$F$11:$F$13,MATCH($P334,DATOS_GENERALES!$G$11:$G$13,0),1),"###")</f>
        <v>N</v>
      </c>
      <c r="P334" s="25" t="s">
        <v>40</v>
      </c>
      <c r="Q334" s="4">
        <f>IFERROR(INDEX(DATOS_GENERALES!$I$3:$I$7,MATCH($R334,DATOS_GENERALES!$J$3:$J$7,0),1),"###")</f>
        <v>1</v>
      </c>
      <c r="R334" s="25" t="s">
        <v>36</v>
      </c>
      <c r="S334" s="25" t="s">
        <v>15</v>
      </c>
      <c r="T334" s="25" t="s">
        <v>15</v>
      </c>
      <c r="U334" s="25" t="s">
        <v>15</v>
      </c>
      <c r="V334" s="24"/>
      <c r="W334" s="24" t="str">
        <f t="shared" si="32"/>
        <v>RESIDENSIAL LA FONDA B-7 DPTO 01       _</v>
      </c>
      <c r="X334" s="24" t="str">
        <f t="shared" si="33"/>
        <v>('0101333', '1', '1', 'CONDORI CONDORI IGNACIO', 'CONDORI CONDORI IGNACIO', 'RESIDENSIAL LA FONDA B-7 DPTO 01       _', '-', '-', '-', 'N', 'RESIDENSIAL LA FONDA B-7 DPTO 01       _', '1', '-', '-', '-', 'A'),</v>
      </c>
      <c r="Y334" s="24" t="str">
        <f t="shared" si="34"/>
        <v>('0101333', '1', '29582954', 'A'),</v>
      </c>
      <c r="Z334" s="24" t="str">
        <f t="shared" si="35"/>
        <v>('0101333', '2', '', 'A'),</v>
      </c>
    </row>
    <row r="335" spans="1:26" x14ac:dyDescent="0.25">
      <c r="A335" s="15" t="s">
        <v>228</v>
      </c>
      <c r="B335" s="28">
        <f t="shared" si="30"/>
        <v>1</v>
      </c>
      <c r="C335" s="27">
        <f xml:space="preserve"> IFERROR(INDEX(DATOS_GENERALES!$L$16:$L$20,MATCH($D335,DATOS_GENERALES!$M$16:$M$20,0),1),"###")</f>
        <v>1</v>
      </c>
      <c r="D335" s="25" t="s">
        <v>1641</v>
      </c>
      <c r="E335" s="27">
        <f xml:space="preserve"> IFERROR(INDEX(DATOS_GENERALES!$A$16:$A$25,MATCH($F335,DATOS_GENERALES!$B$16:$B$25,0),1),"###")</f>
        <v>1</v>
      </c>
      <c r="F335" s="25" t="s">
        <v>18</v>
      </c>
      <c r="G335" s="25" t="s">
        <v>1978</v>
      </c>
      <c r="H335" s="15" t="s">
        <v>1192</v>
      </c>
      <c r="I335" s="15"/>
      <c r="J335" s="25" t="s">
        <v>2767</v>
      </c>
      <c r="K335" s="25">
        <f t="shared" si="31"/>
        <v>35</v>
      </c>
      <c r="L335" s="25" t="s">
        <v>15</v>
      </c>
      <c r="M335" s="25" t="s">
        <v>15</v>
      </c>
      <c r="N335" s="25" t="s">
        <v>15</v>
      </c>
      <c r="O335" s="4" t="str">
        <f>IFERROR(INDEX(DATOS_GENERALES!$F$11:$F$13,MATCH($P335,DATOS_GENERALES!$G$11:$G$13,0),1),"###")</f>
        <v>N</v>
      </c>
      <c r="P335" s="25" t="s">
        <v>40</v>
      </c>
      <c r="Q335" s="4">
        <f>IFERROR(INDEX(DATOS_GENERALES!$I$3:$I$7,MATCH($R335,DATOS_GENERALES!$J$3:$J$7,0),1),"###")</f>
        <v>1</v>
      </c>
      <c r="R335" s="25" t="s">
        <v>36</v>
      </c>
      <c r="S335" s="25" t="s">
        <v>15</v>
      </c>
      <c r="T335" s="25" t="s">
        <v>15</v>
      </c>
      <c r="U335" s="25" t="s">
        <v>15</v>
      </c>
      <c r="V335" s="24"/>
      <c r="W335" s="24" t="str">
        <f t="shared" si="32"/>
        <v>RICARDO PALMA 111 CIUDAD MI TRABAJO    _</v>
      </c>
      <c r="X335" s="24" t="str">
        <f t="shared" si="33"/>
        <v>('0101334', '1', '1', 'TEJEDA PALOMINO JUAN CARLOS', 'TEJEDA PALOMINO JUAN CARLOS', 'RICARDO PALMA 111 CIUDAD MI TRABAJO    _', '-', '-', '-', 'N', 'RICARDO PALMA 111 CIUDAD MI TRABAJO    _', '1', '-', '-', '-', 'A'),</v>
      </c>
      <c r="Y335" s="24" t="str">
        <f t="shared" si="34"/>
        <v>('0101334', '1', '29588129', 'A'),</v>
      </c>
      <c r="Z335" s="24" t="str">
        <f t="shared" si="35"/>
        <v>('0101334', '2', '', 'A'),</v>
      </c>
    </row>
    <row r="336" spans="1:26" x14ac:dyDescent="0.25">
      <c r="A336" s="15" t="s">
        <v>277</v>
      </c>
      <c r="B336" s="28">
        <f t="shared" si="30"/>
        <v>1</v>
      </c>
      <c r="C336" s="27">
        <f xml:space="preserve"> IFERROR(INDEX(DATOS_GENERALES!$L$16:$L$20,MATCH($D336,DATOS_GENERALES!$M$16:$M$20,0),1),"###")</f>
        <v>1</v>
      </c>
      <c r="D336" s="25" t="s">
        <v>1641</v>
      </c>
      <c r="E336" s="27">
        <f xml:space="preserve"> IFERROR(INDEX(DATOS_GENERALES!$A$16:$A$25,MATCH($F336,DATOS_GENERALES!$B$16:$B$25,0),1),"###")</f>
        <v>1</v>
      </c>
      <c r="F336" s="25" t="s">
        <v>18</v>
      </c>
      <c r="G336" s="25" t="s">
        <v>1979</v>
      </c>
      <c r="H336" s="15" t="s">
        <v>1193</v>
      </c>
      <c r="I336" s="15"/>
      <c r="J336" s="25" t="s">
        <v>2768</v>
      </c>
      <c r="K336" s="25">
        <f t="shared" si="31"/>
        <v>33</v>
      </c>
      <c r="L336" s="25" t="s">
        <v>15</v>
      </c>
      <c r="M336" s="25" t="s">
        <v>15</v>
      </c>
      <c r="N336" s="25" t="s">
        <v>15</v>
      </c>
      <c r="O336" s="4" t="str">
        <f>IFERROR(INDEX(DATOS_GENERALES!$F$11:$F$13,MATCH($P336,DATOS_GENERALES!$G$11:$G$13,0),1),"###")</f>
        <v>N</v>
      </c>
      <c r="P336" s="25" t="s">
        <v>40</v>
      </c>
      <c r="Q336" s="4">
        <f>IFERROR(INDEX(DATOS_GENERALES!$I$3:$I$7,MATCH($R336,DATOS_GENERALES!$J$3:$J$7,0),1),"###")</f>
        <v>1</v>
      </c>
      <c r="R336" s="25" t="s">
        <v>36</v>
      </c>
      <c r="S336" s="25" t="s">
        <v>15</v>
      </c>
      <c r="T336" s="25" t="s">
        <v>15</v>
      </c>
      <c r="U336" s="25" t="s">
        <v>15</v>
      </c>
      <c r="V336" s="24"/>
      <c r="W336" s="24" t="str">
        <f t="shared" si="32"/>
        <v>MIGUEL GRAU 200 CASA 7 LOS SAUCES      _</v>
      </c>
      <c r="X336" s="24" t="str">
        <f t="shared" si="33"/>
        <v>('0101335', '1', '1', 'BEJARANO LAZO DE CAIRO LOURDES TERESA', 'BEJARANO LAZO DE CAIRO LOURDES TERESA', 'MIGUEL GRAU 200 CASA 7 LOS SAUCES      _', '-', '-', '-', 'N', 'MIGUEL GRAU 200 CASA 7 LOS SAUCES      _', '1', '-', '-', '-', 'A'),</v>
      </c>
      <c r="Y336" s="24" t="str">
        <f t="shared" si="34"/>
        <v>('0101335', '1', '29590396', 'A'),</v>
      </c>
      <c r="Z336" s="24" t="str">
        <f t="shared" si="35"/>
        <v>('0101335', '2', '', 'A'),</v>
      </c>
    </row>
    <row r="337" spans="1:26" x14ac:dyDescent="0.25">
      <c r="A337" s="15" t="s">
        <v>637</v>
      </c>
      <c r="B337" s="28">
        <f t="shared" si="30"/>
        <v>1</v>
      </c>
      <c r="C337" s="27">
        <f xml:space="preserve"> IFERROR(INDEX(DATOS_GENERALES!$L$16:$L$20,MATCH($D337,DATOS_GENERALES!$M$16:$M$20,0),1),"###")</f>
        <v>1</v>
      </c>
      <c r="D337" s="25" t="s">
        <v>1641</v>
      </c>
      <c r="E337" s="27">
        <f xml:space="preserve"> IFERROR(INDEX(DATOS_GENERALES!$A$16:$A$25,MATCH($F337,DATOS_GENERALES!$B$16:$B$25,0),1),"###")</f>
        <v>1</v>
      </c>
      <c r="F337" s="25" t="s">
        <v>18</v>
      </c>
      <c r="G337" s="25" t="s">
        <v>1980</v>
      </c>
      <c r="H337" s="15" t="s">
        <v>1194</v>
      </c>
      <c r="I337" s="15"/>
      <c r="J337" s="25" t="s">
        <v>2769</v>
      </c>
      <c r="K337" s="25">
        <f t="shared" si="31"/>
        <v>22</v>
      </c>
      <c r="L337" s="25" t="s">
        <v>15</v>
      </c>
      <c r="M337" s="25" t="s">
        <v>15</v>
      </c>
      <c r="N337" s="25" t="s">
        <v>15</v>
      </c>
      <c r="O337" s="4" t="str">
        <f>IFERROR(INDEX(DATOS_GENERALES!$F$11:$F$13,MATCH($P337,DATOS_GENERALES!$G$11:$G$13,0),1),"###")</f>
        <v>N</v>
      </c>
      <c r="P337" s="25" t="s">
        <v>40</v>
      </c>
      <c r="Q337" s="4">
        <f>IFERROR(INDEX(DATOS_GENERALES!$I$3:$I$7,MATCH($R337,DATOS_GENERALES!$J$3:$J$7,0),1),"###")</f>
        <v>1</v>
      </c>
      <c r="R337" s="25" t="s">
        <v>36</v>
      </c>
      <c r="S337" s="25" t="s">
        <v>15</v>
      </c>
      <c r="T337" s="25" t="s">
        <v>15</v>
      </c>
      <c r="U337" s="25" t="s">
        <v>15</v>
      </c>
      <c r="V337" s="24"/>
      <c r="W337" s="24" t="str">
        <f t="shared" si="32"/>
        <v>URB. EL ROSARIO II M-9                 _</v>
      </c>
      <c r="X337" s="24" t="str">
        <f t="shared" si="33"/>
        <v>('0101336', '1', '1', 'MORAN CHIRE JOSE LUIS', 'MORAN CHIRE JOSE LUIS', 'URB. EL ROSARIO II M-9                 _', '-', '-', '-', 'N', 'URB. EL ROSARIO II M-9                 _', '1', '-', '-', '-', 'A'),</v>
      </c>
      <c r="Y337" s="24" t="str">
        <f t="shared" si="34"/>
        <v>('0101336', '1', '29590622', 'A'),</v>
      </c>
      <c r="Z337" s="24" t="str">
        <f t="shared" si="35"/>
        <v>('0101336', '2', '', 'A'),</v>
      </c>
    </row>
    <row r="338" spans="1:26" x14ac:dyDescent="0.25">
      <c r="A338" s="15" t="s">
        <v>737</v>
      </c>
      <c r="B338" s="28">
        <f t="shared" si="30"/>
        <v>1</v>
      </c>
      <c r="C338" s="27">
        <f xml:space="preserve"> IFERROR(INDEX(DATOS_GENERALES!$L$16:$L$20,MATCH($D338,DATOS_GENERALES!$M$16:$M$20,0),1),"###")</f>
        <v>1</v>
      </c>
      <c r="D338" s="25" t="s">
        <v>1641</v>
      </c>
      <c r="E338" s="27">
        <f xml:space="preserve"> IFERROR(INDEX(DATOS_GENERALES!$A$16:$A$25,MATCH($F338,DATOS_GENERALES!$B$16:$B$25,0),1),"###")</f>
        <v>1</v>
      </c>
      <c r="F338" s="25" t="s">
        <v>18</v>
      </c>
      <c r="G338" s="25" t="s">
        <v>1981</v>
      </c>
      <c r="H338" s="15" t="s">
        <v>1195</v>
      </c>
      <c r="I338" s="15"/>
      <c r="J338" s="25" t="s">
        <v>2770</v>
      </c>
      <c r="K338" s="25">
        <f t="shared" si="31"/>
        <v>18</v>
      </c>
      <c r="L338" s="25" t="s">
        <v>15</v>
      </c>
      <c r="M338" s="25" t="s">
        <v>15</v>
      </c>
      <c r="N338" s="25" t="s">
        <v>15</v>
      </c>
      <c r="O338" s="4" t="str">
        <f>IFERROR(INDEX(DATOS_GENERALES!$F$11:$F$13,MATCH($P338,DATOS_GENERALES!$G$11:$G$13,0),1),"###")</f>
        <v>N</v>
      </c>
      <c r="P338" s="25" t="s">
        <v>40</v>
      </c>
      <c r="Q338" s="4">
        <f>IFERROR(INDEX(DATOS_GENERALES!$I$3:$I$7,MATCH($R338,DATOS_GENERALES!$J$3:$J$7,0),1),"###")</f>
        <v>1</v>
      </c>
      <c r="R338" s="25" t="s">
        <v>36</v>
      </c>
      <c r="S338" s="25" t="s">
        <v>15</v>
      </c>
      <c r="T338" s="25" t="s">
        <v>15</v>
      </c>
      <c r="U338" s="25" t="s">
        <v>15</v>
      </c>
      <c r="V338" s="24"/>
      <c r="W338" s="24" t="str">
        <f t="shared" si="32"/>
        <v>URB. EL ARROYO F-1                     _</v>
      </c>
      <c r="X338" s="24" t="str">
        <f t="shared" si="33"/>
        <v>('0101337', '1', '1', 'MARTINEZ MARCOS MARIANELA', 'MARTINEZ MARCOS MARIANELA', 'URB. EL ARROYO F-1                     _', '-', '-', '-', 'N', 'URB. EL ARROYO F-1                     _', '1', '-', '-', '-', 'A'),</v>
      </c>
      <c r="Y338" s="24" t="str">
        <f t="shared" si="34"/>
        <v>('0101337', '1', '29592049', 'A'),</v>
      </c>
      <c r="Z338" s="24" t="str">
        <f t="shared" si="35"/>
        <v>('0101337', '2', '', 'A'),</v>
      </c>
    </row>
    <row r="339" spans="1:26" x14ac:dyDescent="0.25">
      <c r="A339" s="15" t="s">
        <v>787</v>
      </c>
      <c r="B339" s="28">
        <f t="shared" si="30"/>
        <v>1</v>
      </c>
      <c r="C339" s="27">
        <f xml:space="preserve"> IFERROR(INDEX(DATOS_GENERALES!$L$16:$L$20,MATCH($D339,DATOS_GENERALES!$M$16:$M$20,0),1),"###")</f>
        <v>1</v>
      </c>
      <c r="D339" s="25" t="s">
        <v>1641</v>
      </c>
      <c r="E339" s="27">
        <f xml:space="preserve"> IFERROR(INDEX(DATOS_GENERALES!$A$16:$A$25,MATCH($F339,DATOS_GENERALES!$B$16:$B$25,0),1),"###")</f>
        <v>1</v>
      </c>
      <c r="F339" s="25" t="s">
        <v>18</v>
      </c>
      <c r="G339" s="25" t="s">
        <v>1982</v>
      </c>
      <c r="H339" s="15" t="s">
        <v>1196</v>
      </c>
      <c r="I339" s="15"/>
      <c r="J339" s="25" t="s">
        <v>2771</v>
      </c>
      <c r="K339" s="25">
        <f t="shared" si="31"/>
        <v>16</v>
      </c>
      <c r="L339" s="25" t="s">
        <v>15</v>
      </c>
      <c r="M339" s="25" t="s">
        <v>15</v>
      </c>
      <c r="N339" s="25" t="s">
        <v>15</v>
      </c>
      <c r="O339" s="4" t="str">
        <f>IFERROR(INDEX(DATOS_GENERALES!$F$11:$F$13,MATCH($P339,DATOS_GENERALES!$G$11:$G$13,0),1),"###")</f>
        <v>N</v>
      </c>
      <c r="P339" s="25" t="s">
        <v>40</v>
      </c>
      <c r="Q339" s="4">
        <f>IFERROR(INDEX(DATOS_GENERALES!$I$3:$I$7,MATCH($R339,DATOS_GENERALES!$J$3:$J$7,0),1),"###")</f>
        <v>1</v>
      </c>
      <c r="R339" s="25" t="s">
        <v>36</v>
      </c>
      <c r="S339" s="25" t="s">
        <v>15</v>
      </c>
      <c r="T339" s="25" t="s">
        <v>15</v>
      </c>
      <c r="U339" s="25" t="s">
        <v>15</v>
      </c>
      <c r="V339" s="24"/>
      <c r="W339" s="24" t="str">
        <f t="shared" si="32"/>
        <v>URB PANORAMA B-8                       _</v>
      </c>
      <c r="X339" s="24" t="str">
        <f t="shared" si="33"/>
        <v>('0101338', '1', '1', 'LLERENA CARRERA IVAN', 'LLERENA CARRERA IVAN', 'URB PANORAMA B-8                       _', '-', '-', '-', 'N', 'URB PANORAMA B-8                       _', '1', '-', '-', '-', 'A'),</v>
      </c>
      <c r="Y339" s="24" t="str">
        <f t="shared" si="34"/>
        <v>('0101338', '1', '29593904', 'A'),</v>
      </c>
      <c r="Z339" s="24" t="str">
        <f t="shared" si="35"/>
        <v>('0101338', '2', '', 'A'),</v>
      </c>
    </row>
    <row r="340" spans="1:26" x14ac:dyDescent="0.25">
      <c r="A340" s="15" t="s">
        <v>250</v>
      </c>
      <c r="B340" s="28">
        <f t="shared" si="30"/>
        <v>1</v>
      </c>
      <c r="C340" s="27">
        <f xml:space="preserve"> IFERROR(INDEX(DATOS_GENERALES!$L$16:$L$20,MATCH($D340,DATOS_GENERALES!$M$16:$M$20,0),1),"###")</f>
        <v>1</v>
      </c>
      <c r="D340" s="25" t="s">
        <v>1641</v>
      </c>
      <c r="E340" s="27">
        <f xml:space="preserve"> IFERROR(INDEX(DATOS_GENERALES!$A$16:$A$25,MATCH($F340,DATOS_GENERALES!$B$16:$B$25,0),1),"###")</f>
        <v>1</v>
      </c>
      <c r="F340" s="25" t="s">
        <v>18</v>
      </c>
      <c r="G340" s="25" t="s">
        <v>1983</v>
      </c>
      <c r="H340" s="15" t="s">
        <v>1197</v>
      </c>
      <c r="I340" s="15"/>
      <c r="J340" s="25" t="s">
        <v>2772</v>
      </c>
      <c r="K340" s="25">
        <f t="shared" si="31"/>
        <v>34</v>
      </c>
      <c r="L340" s="25" t="s">
        <v>15</v>
      </c>
      <c r="M340" s="25" t="s">
        <v>15</v>
      </c>
      <c r="N340" s="25" t="s">
        <v>15</v>
      </c>
      <c r="O340" s="4" t="str">
        <f>IFERROR(INDEX(DATOS_GENERALES!$F$11:$F$13,MATCH($P340,DATOS_GENERALES!$G$11:$G$13,0),1),"###")</f>
        <v>N</v>
      </c>
      <c r="P340" s="25" t="s">
        <v>40</v>
      </c>
      <c r="Q340" s="4">
        <f>IFERROR(INDEX(DATOS_GENERALES!$I$3:$I$7,MATCH($R340,DATOS_GENERALES!$J$3:$J$7,0),1),"###")</f>
        <v>1</v>
      </c>
      <c r="R340" s="25" t="s">
        <v>36</v>
      </c>
      <c r="S340" s="25" t="s">
        <v>15</v>
      </c>
      <c r="T340" s="25" t="s">
        <v>15</v>
      </c>
      <c r="U340" s="25" t="s">
        <v>15</v>
      </c>
      <c r="V340" s="24"/>
      <c r="W340" s="24" t="str">
        <f t="shared" si="32"/>
        <v>AV,QUIROZ 116 MARIA ISABEL CERCADO     _</v>
      </c>
      <c r="X340" s="24" t="str">
        <f t="shared" si="33"/>
        <v>('0101339', '1', '1', 'MENESES MERMA ALVARO ERNESTO', 'MENESES MERMA ALVARO ERNESTO', 'AV,QUIROZ 116 MARIA ISABEL CERCADO     _', '-', '-', '-', 'N', 'AV,QUIROZ 116 MARIA ISABEL CERCADO     _', '1', '-', '-', '-', 'A'),</v>
      </c>
      <c r="Y340" s="24" t="str">
        <f t="shared" si="34"/>
        <v>('0101339', '1', '29593991', 'A'),</v>
      </c>
      <c r="Z340" s="24" t="str">
        <f t="shared" si="35"/>
        <v>('0101339', '2', '', 'A'),</v>
      </c>
    </row>
    <row r="341" spans="1:26" x14ac:dyDescent="0.25">
      <c r="A341" s="15" t="s">
        <v>568</v>
      </c>
      <c r="B341" s="28">
        <f t="shared" si="30"/>
        <v>1</v>
      </c>
      <c r="C341" s="27">
        <f xml:space="preserve"> IFERROR(INDEX(DATOS_GENERALES!$L$16:$L$20,MATCH($D341,DATOS_GENERALES!$M$16:$M$20,0),1),"###")</f>
        <v>1</v>
      </c>
      <c r="D341" s="25" t="s">
        <v>1641</v>
      </c>
      <c r="E341" s="27">
        <f xml:space="preserve"> IFERROR(INDEX(DATOS_GENERALES!$A$16:$A$25,MATCH($F341,DATOS_GENERALES!$B$16:$B$25,0),1),"###")</f>
        <v>1</v>
      </c>
      <c r="F341" s="25" t="s">
        <v>18</v>
      </c>
      <c r="G341" s="25" t="s">
        <v>1984</v>
      </c>
      <c r="H341" s="15" t="s">
        <v>1198</v>
      </c>
      <c r="I341" s="15"/>
      <c r="J341" s="25" t="s">
        <v>2773</v>
      </c>
      <c r="K341" s="25">
        <f t="shared" si="31"/>
        <v>24</v>
      </c>
      <c r="L341" s="25" t="s">
        <v>15</v>
      </c>
      <c r="M341" s="25" t="s">
        <v>15</v>
      </c>
      <c r="N341" s="25" t="s">
        <v>15</v>
      </c>
      <c r="O341" s="4" t="str">
        <f>IFERROR(INDEX(DATOS_GENERALES!$F$11:$F$13,MATCH($P341,DATOS_GENERALES!$G$11:$G$13,0),1),"###")</f>
        <v>N</v>
      </c>
      <c r="P341" s="25" t="s">
        <v>40</v>
      </c>
      <c r="Q341" s="4">
        <f>IFERROR(INDEX(DATOS_GENERALES!$I$3:$I$7,MATCH($R341,DATOS_GENERALES!$J$3:$J$7,0),1),"###")</f>
        <v>1</v>
      </c>
      <c r="R341" s="25" t="s">
        <v>36</v>
      </c>
      <c r="S341" s="25" t="s">
        <v>15</v>
      </c>
      <c r="T341" s="25" t="s">
        <v>15</v>
      </c>
      <c r="U341" s="25" t="s">
        <v>15</v>
      </c>
      <c r="V341" s="24"/>
      <c r="W341" s="24" t="str">
        <f t="shared" si="32"/>
        <v>J. SANTOS CHOCANO N§ 111               _</v>
      </c>
      <c r="X341" s="24" t="str">
        <f t="shared" si="33"/>
        <v>('0101340', '1', '1', 'VALENCIA ROZAN JAVIER HUGO', 'VALENCIA ROZAN JAVIER HUGO', 'J. SANTOS CHOCANO N§ 111               _', '-', '-', '-', 'N', 'J. SANTOS CHOCANO N§ 111               _', '1', '-', '-', '-', 'A'),</v>
      </c>
      <c r="Y341" s="24" t="str">
        <f t="shared" si="34"/>
        <v>('0101340', '1', '29595308', 'A'),</v>
      </c>
      <c r="Z341" s="24" t="str">
        <f t="shared" si="35"/>
        <v>('0101340', '2', '', 'A'),</v>
      </c>
    </row>
    <row r="342" spans="1:26" x14ac:dyDescent="0.25">
      <c r="A342" s="15" t="s">
        <v>837</v>
      </c>
      <c r="B342" s="28">
        <f t="shared" si="30"/>
        <v>1</v>
      </c>
      <c r="C342" s="27">
        <f xml:space="preserve"> IFERROR(INDEX(DATOS_GENERALES!$L$16:$L$20,MATCH($D342,DATOS_GENERALES!$M$16:$M$20,0),1),"###")</f>
        <v>1</v>
      </c>
      <c r="D342" s="25" t="s">
        <v>1641</v>
      </c>
      <c r="E342" s="27">
        <f xml:space="preserve"> IFERROR(INDEX(DATOS_GENERALES!$A$16:$A$25,MATCH($F342,DATOS_GENERALES!$B$16:$B$25,0),1),"###")</f>
        <v>1</v>
      </c>
      <c r="F342" s="25" t="s">
        <v>18</v>
      </c>
      <c r="G342" s="25" t="s">
        <v>1985</v>
      </c>
      <c r="H342" s="15" t="s">
        <v>1199</v>
      </c>
      <c r="I342" s="15"/>
      <c r="J342" s="25" t="s">
        <v>2774</v>
      </c>
      <c r="K342" s="25">
        <f t="shared" si="31"/>
        <v>12</v>
      </c>
      <c r="L342" s="25" t="s">
        <v>15</v>
      </c>
      <c r="M342" s="25" t="s">
        <v>15</v>
      </c>
      <c r="N342" s="25" t="s">
        <v>15</v>
      </c>
      <c r="O342" s="4" t="str">
        <f>IFERROR(INDEX(DATOS_GENERALES!$F$11:$F$13,MATCH($P342,DATOS_GENERALES!$G$11:$G$13,0),1),"###")</f>
        <v>N</v>
      </c>
      <c r="P342" s="25" t="s">
        <v>40</v>
      </c>
      <c r="Q342" s="4">
        <f>IFERROR(INDEX(DATOS_GENERALES!$I$3:$I$7,MATCH($R342,DATOS_GENERALES!$J$3:$J$7,0),1),"###")</f>
        <v>1</v>
      </c>
      <c r="R342" s="25" t="s">
        <v>36</v>
      </c>
      <c r="S342" s="25" t="s">
        <v>15</v>
      </c>
      <c r="T342" s="25" t="s">
        <v>15</v>
      </c>
      <c r="U342" s="25" t="s">
        <v>15</v>
      </c>
      <c r="V342" s="24"/>
      <c r="W342" s="24" t="str">
        <f t="shared" si="32"/>
        <v>AV. LIMA 403                           _</v>
      </c>
      <c r="X342" s="24" t="str">
        <f t="shared" si="33"/>
        <v>('0101341', '1', '1', 'PINTO VALDIVIA MARCOS', 'PINTO VALDIVIA MARCOS', 'AV. LIMA 403                           _', '-', '-', '-', 'N', 'AV. LIMA 403                           _', '1', '-', '-', '-', 'A'),</v>
      </c>
      <c r="Y342" s="24" t="str">
        <f t="shared" si="34"/>
        <v>('0101341', '1', '29595553', 'A'),</v>
      </c>
      <c r="Z342" s="24" t="str">
        <f t="shared" si="35"/>
        <v>('0101341', '2', '', 'A'),</v>
      </c>
    </row>
    <row r="343" spans="1:26" x14ac:dyDescent="0.25">
      <c r="A343" s="15" t="s">
        <v>306</v>
      </c>
      <c r="B343" s="28">
        <f t="shared" si="30"/>
        <v>1</v>
      </c>
      <c r="C343" s="27">
        <f xml:space="preserve"> IFERROR(INDEX(DATOS_GENERALES!$L$16:$L$20,MATCH($D343,DATOS_GENERALES!$M$16:$M$20,0),1),"###")</f>
        <v>1</v>
      </c>
      <c r="D343" s="25" t="s">
        <v>1641</v>
      </c>
      <c r="E343" s="27">
        <f xml:space="preserve"> IFERROR(INDEX(DATOS_GENERALES!$A$16:$A$25,MATCH($F343,DATOS_GENERALES!$B$16:$B$25,0),1),"###")</f>
        <v>1</v>
      </c>
      <c r="F343" s="25" t="s">
        <v>18</v>
      </c>
      <c r="G343" s="25" t="s">
        <v>1986</v>
      </c>
      <c r="H343" s="15" t="s">
        <v>1200</v>
      </c>
      <c r="I343" s="15"/>
      <c r="J343" s="25" t="s">
        <v>2775</v>
      </c>
      <c r="K343" s="25">
        <f t="shared" si="31"/>
        <v>32</v>
      </c>
      <c r="L343" s="25" t="s">
        <v>15</v>
      </c>
      <c r="M343" s="25" t="s">
        <v>15</v>
      </c>
      <c r="N343" s="25" t="s">
        <v>15</v>
      </c>
      <c r="O343" s="4" t="str">
        <f>IFERROR(INDEX(DATOS_GENERALES!$F$11:$F$13,MATCH($P343,DATOS_GENERALES!$G$11:$G$13,0),1),"###")</f>
        <v>N</v>
      </c>
      <c r="P343" s="25" t="s">
        <v>40</v>
      </c>
      <c r="Q343" s="4">
        <f>IFERROR(INDEX(DATOS_GENERALES!$I$3:$I$7,MATCH($R343,DATOS_GENERALES!$J$3:$J$7,0),1),"###")</f>
        <v>1</v>
      </c>
      <c r="R343" s="25" t="s">
        <v>36</v>
      </c>
      <c r="S343" s="25" t="s">
        <v>15</v>
      </c>
      <c r="T343" s="25" t="s">
        <v>15</v>
      </c>
      <c r="U343" s="25" t="s">
        <v>15</v>
      </c>
      <c r="V343" s="24"/>
      <c r="W343" s="24" t="str">
        <f t="shared" si="32"/>
        <v>URB. GUARDIA CICIL III ETAPA A-7       _</v>
      </c>
      <c r="X343" s="24" t="str">
        <f t="shared" si="33"/>
        <v>('0101342', '1', '1', 'RODRIGUEZ MUÑOZ NAJAR JAVIER ALONSO', 'RODRIGUEZ MUÑOZ NAJAR JAVIER ALONSO', 'URB. GUARDIA CICIL III ETAPA A-7       _', '-', '-', '-', 'N', 'URB. GUARDIA CICIL III ETAPA A-7       _', '1', '-', '-', '-', 'A'),</v>
      </c>
      <c r="Y343" s="24" t="str">
        <f t="shared" si="34"/>
        <v>('0101342', '1', '29596139', 'A'),</v>
      </c>
      <c r="Z343" s="24" t="str">
        <f t="shared" si="35"/>
        <v>('0101342', '2', '', 'A'),</v>
      </c>
    </row>
    <row r="344" spans="1:26" x14ac:dyDescent="0.25">
      <c r="A344" s="15" t="s">
        <v>569</v>
      </c>
      <c r="B344" s="28">
        <f t="shared" si="30"/>
        <v>1</v>
      </c>
      <c r="C344" s="27">
        <f xml:space="preserve"> IFERROR(INDEX(DATOS_GENERALES!$L$16:$L$20,MATCH($D344,DATOS_GENERALES!$M$16:$M$20,0),1),"###")</f>
        <v>1</v>
      </c>
      <c r="D344" s="25" t="s">
        <v>1641</v>
      </c>
      <c r="E344" s="27">
        <f xml:space="preserve"> IFERROR(INDEX(DATOS_GENERALES!$A$16:$A$25,MATCH($F344,DATOS_GENERALES!$B$16:$B$25,0),1),"###")</f>
        <v>1</v>
      </c>
      <c r="F344" s="25" t="s">
        <v>18</v>
      </c>
      <c r="G344" s="25" t="s">
        <v>1987</v>
      </c>
      <c r="H344" s="15" t="s">
        <v>1201</v>
      </c>
      <c r="I344" s="15"/>
      <c r="J344" s="25" t="s">
        <v>2776</v>
      </c>
      <c r="K344" s="25">
        <f t="shared" si="31"/>
        <v>24</v>
      </c>
      <c r="L344" s="25" t="s">
        <v>15</v>
      </c>
      <c r="M344" s="25" t="s">
        <v>15</v>
      </c>
      <c r="N344" s="25" t="s">
        <v>15</v>
      </c>
      <c r="O344" s="4" t="str">
        <f>IFERROR(INDEX(DATOS_GENERALES!$F$11:$F$13,MATCH($P344,DATOS_GENERALES!$G$11:$G$13,0),1),"###")</f>
        <v>N</v>
      </c>
      <c r="P344" s="25" t="s">
        <v>40</v>
      </c>
      <c r="Q344" s="4">
        <f>IFERROR(INDEX(DATOS_GENERALES!$I$3:$I$7,MATCH($R344,DATOS_GENERALES!$J$3:$J$7,0),1),"###")</f>
        <v>1</v>
      </c>
      <c r="R344" s="25" t="s">
        <v>36</v>
      </c>
      <c r="S344" s="25" t="s">
        <v>15</v>
      </c>
      <c r="T344" s="25" t="s">
        <v>15</v>
      </c>
      <c r="U344" s="25" t="s">
        <v>15</v>
      </c>
      <c r="V344" s="24"/>
      <c r="W344" s="24" t="str">
        <f t="shared" si="32"/>
        <v>MNO DOCARMO 106 LA PERLA               _</v>
      </c>
      <c r="X344" s="24" t="str">
        <f t="shared" si="33"/>
        <v>('0101343', '1', '1', 'CAMPOS VALENCIA MARIA TERESA', 'CAMPOS VALENCIA MARIA TERESA', 'MNO DOCARMO 106 LA PERLA               _', '-', '-', '-', 'N', 'MNO DOCARMO 106 LA PERLA               _', '1', '-', '-', '-', 'A'),</v>
      </c>
      <c r="Y344" s="24" t="str">
        <f t="shared" si="34"/>
        <v>('0101343', '1', '29597247', 'A'),</v>
      </c>
      <c r="Z344" s="24" t="str">
        <f t="shared" si="35"/>
        <v>('0101343', '2', '', 'A'),</v>
      </c>
    </row>
    <row r="345" spans="1:26" x14ac:dyDescent="0.25">
      <c r="A345" s="15" t="s">
        <v>251</v>
      </c>
      <c r="B345" s="28">
        <f t="shared" si="30"/>
        <v>1</v>
      </c>
      <c r="C345" s="27">
        <f xml:space="preserve"> IFERROR(INDEX(DATOS_GENERALES!$L$16:$L$20,MATCH($D345,DATOS_GENERALES!$M$16:$M$20,0),1),"###")</f>
        <v>1</v>
      </c>
      <c r="D345" s="25" t="s">
        <v>1641</v>
      </c>
      <c r="E345" s="27">
        <f xml:space="preserve"> IFERROR(INDEX(DATOS_GENERALES!$A$16:$A$25,MATCH($F345,DATOS_GENERALES!$B$16:$B$25,0),1),"###")</f>
        <v>1</v>
      </c>
      <c r="F345" s="25" t="s">
        <v>18</v>
      </c>
      <c r="G345" s="25" t="s">
        <v>1988</v>
      </c>
      <c r="H345" s="15" t="s">
        <v>1202</v>
      </c>
      <c r="I345" s="15"/>
      <c r="J345" s="25" t="s">
        <v>2777</v>
      </c>
      <c r="K345" s="25">
        <f t="shared" si="31"/>
        <v>34</v>
      </c>
      <c r="L345" s="25" t="s">
        <v>15</v>
      </c>
      <c r="M345" s="25" t="s">
        <v>15</v>
      </c>
      <c r="N345" s="25" t="s">
        <v>15</v>
      </c>
      <c r="O345" s="4" t="str">
        <f>IFERROR(INDEX(DATOS_GENERALES!$F$11:$F$13,MATCH($P345,DATOS_GENERALES!$G$11:$G$13,0),1),"###")</f>
        <v>N</v>
      </c>
      <c r="P345" s="25" t="s">
        <v>40</v>
      </c>
      <c r="Q345" s="4">
        <f>IFERROR(INDEX(DATOS_GENERALES!$I$3:$I$7,MATCH($R345,DATOS_GENERALES!$J$3:$J$7,0),1),"###")</f>
        <v>1</v>
      </c>
      <c r="R345" s="25" t="s">
        <v>36</v>
      </c>
      <c r="S345" s="25" t="s">
        <v>15</v>
      </c>
      <c r="T345" s="25" t="s">
        <v>15</v>
      </c>
      <c r="U345" s="25" t="s">
        <v>15</v>
      </c>
      <c r="V345" s="24"/>
      <c r="W345" s="24" t="str">
        <f t="shared" si="32"/>
        <v>URB.CAMPO VERDE MZ.C LT.10 SACHACA     _</v>
      </c>
      <c r="X345" s="24" t="str">
        <f t="shared" si="33"/>
        <v>('0101344', '1', '1', 'BENAVENTE RAMOS EDDY', 'BENAVENTE RAMOS EDDY', 'URB.CAMPO VERDE MZ.C LT.10 SACHACA     _', '-', '-', '-', 'N', 'URB.CAMPO VERDE MZ.C LT.10 SACHACA     _', '1', '-', '-', '-', 'A'),</v>
      </c>
      <c r="Y345" s="24" t="str">
        <f t="shared" si="34"/>
        <v>('0101344', '1', '29597754', 'A'),</v>
      </c>
      <c r="Z345" s="24" t="str">
        <f t="shared" si="35"/>
        <v>('0101344', '2', '', 'A'),</v>
      </c>
    </row>
    <row r="346" spans="1:26" x14ac:dyDescent="0.25">
      <c r="A346" s="15" t="s">
        <v>104</v>
      </c>
      <c r="B346" s="28">
        <f t="shared" si="30"/>
        <v>1</v>
      </c>
      <c r="C346" s="27">
        <f xml:space="preserve"> IFERROR(INDEX(DATOS_GENERALES!$L$16:$L$20,MATCH($D346,DATOS_GENERALES!$M$16:$M$20,0),1),"###")</f>
        <v>1</v>
      </c>
      <c r="D346" s="25" t="s">
        <v>1641</v>
      </c>
      <c r="E346" s="27">
        <f xml:space="preserve"> IFERROR(INDEX(DATOS_GENERALES!$A$16:$A$25,MATCH($F346,DATOS_GENERALES!$B$16:$B$25,0),1),"###")</f>
        <v>1</v>
      </c>
      <c r="F346" s="25" t="s">
        <v>18</v>
      </c>
      <c r="G346" s="25" t="s">
        <v>1989</v>
      </c>
      <c r="H346" s="15" t="s">
        <v>1203</v>
      </c>
      <c r="I346" s="15"/>
      <c r="J346" s="25" t="s">
        <v>2778</v>
      </c>
      <c r="K346" s="25">
        <f t="shared" si="31"/>
        <v>40</v>
      </c>
      <c r="L346" s="25" t="s">
        <v>15</v>
      </c>
      <c r="M346" s="25" t="s">
        <v>15</v>
      </c>
      <c r="N346" s="25" t="s">
        <v>15</v>
      </c>
      <c r="O346" s="4" t="str">
        <f>IFERROR(INDEX(DATOS_GENERALES!$F$11:$F$13,MATCH($P346,DATOS_GENERALES!$G$11:$G$13,0),1),"###")</f>
        <v>N</v>
      </c>
      <c r="P346" s="25" t="s">
        <v>40</v>
      </c>
      <c r="Q346" s="4">
        <f>IFERROR(INDEX(DATOS_GENERALES!$I$3:$I$7,MATCH($R346,DATOS_GENERALES!$J$3:$J$7,0),1),"###")</f>
        <v>1</v>
      </c>
      <c r="R346" s="25" t="s">
        <v>36</v>
      </c>
      <c r="S346" s="25" t="s">
        <v>15</v>
      </c>
      <c r="T346" s="25" t="s">
        <v>15</v>
      </c>
      <c r="U346" s="25" t="s">
        <v>15</v>
      </c>
      <c r="V346" s="24"/>
      <c r="W346" s="24" t="str">
        <f t="shared" si="32"/>
        <v>CALLE ARICA 700 DPTO 403 YANAHURA - AREQ</v>
      </c>
      <c r="X346" s="24" t="str">
        <f t="shared" si="33"/>
        <v>('0101345', '1', '1', 'SALINAS CUADROS ALVARO GONZALO', 'SALINAS CUADROS ALVARO GONZALO', 'CALLE ARICA 700 DPTO 403 YANAHURA - AREQ', '-', '-', '-', 'N', 'CALLE ARICA 700 DPTO 403 YANAHURA - AREQ', '1', '-', '-', '-', 'A'),</v>
      </c>
      <c r="Y346" s="24" t="str">
        <f t="shared" si="34"/>
        <v>('0101345', '1', '29600092', 'A'),</v>
      </c>
      <c r="Z346" s="24" t="str">
        <f t="shared" si="35"/>
        <v>('0101345', '2', '', 'A'),</v>
      </c>
    </row>
    <row r="347" spans="1:26" x14ac:dyDescent="0.25">
      <c r="A347" s="15" t="s">
        <v>570</v>
      </c>
      <c r="B347" s="28">
        <f t="shared" si="30"/>
        <v>1</v>
      </c>
      <c r="C347" s="27">
        <f xml:space="preserve"> IFERROR(INDEX(DATOS_GENERALES!$L$16:$L$20,MATCH($D347,DATOS_GENERALES!$M$16:$M$20,0),1),"###")</f>
        <v>1</v>
      </c>
      <c r="D347" s="25" t="s">
        <v>1641</v>
      </c>
      <c r="E347" s="27">
        <f xml:space="preserve"> IFERROR(INDEX(DATOS_GENERALES!$A$16:$A$25,MATCH($F347,DATOS_GENERALES!$B$16:$B$25,0),1),"###")</f>
        <v>1</v>
      </c>
      <c r="F347" s="25" t="s">
        <v>18</v>
      </c>
      <c r="G347" s="25" t="s">
        <v>1990</v>
      </c>
      <c r="H347" s="15" t="s">
        <v>1204</v>
      </c>
      <c r="I347" s="15"/>
      <c r="J347" s="25" t="s">
        <v>2779</v>
      </c>
      <c r="K347" s="25">
        <f t="shared" si="31"/>
        <v>24</v>
      </c>
      <c r="L347" s="25" t="s">
        <v>15</v>
      </c>
      <c r="M347" s="25" t="s">
        <v>15</v>
      </c>
      <c r="N347" s="25" t="s">
        <v>15</v>
      </c>
      <c r="O347" s="4" t="str">
        <f>IFERROR(INDEX(DATOS_GENERALES!$F$11:$F$13,MATCH($P347,DATOS_GENERALES!$G$11:$G$13,0),1),"###")</f>
        <v>N</v>
      </c>
      <c r="P347" s="25" t="s">
        <v>40</v>
      </c>
      <c r="Q347" s="4">
        <f>IFERROR(INDEX(DATOS_GENERALES!$I$3:$I$7,MATCH($R347,DATOS_GENERALES!$J$3:$J$7,0),1),"###")</f>
        <v>1</v>
      </c>
      <c r="R347" s="25" t="s">
        <v>36</v>
      </c>
      <c r="S347" s="25" t="s">
        <v>15</v>
      </c>
      <c r="T347" s="25" t="s">
        <v>15</v>
      </c>
      <c r="U347" s="25" t="s">
        <v>15</v>
      </c>
      <c r="V347" s="24"/>
      <c r="W347" s="24" t="str">
        <f t="shared" si="32"/>
        <v>URB. TRONCO DE ORO 5 302               _</v>
      </c>
      <c r="X347" s="24" t="str">
        <f t="shared" si="33"/>
        <v>('0101346', '1', '1', 'GUTIERREZ CABALLERO EDUARDO', 'GUTIERREZ CABALLERO EDUARDO', 'URB. TRONCO DE ORO 5 302               _', '-', '-', '-', 'N', 'URB. TRONCO DE ORO 5 302               _', '1', '-', '-', '-', 'A'),</v>
      </c>
      <c r="Y347" s="24" t="str">
        <f t="shared" si="34"/>
        <v>('0101346', '1', '29600889', 'A'),</v>
      </c>
      <c r="Z347" s="24" t="str">
        <f t="shared" si="35"/>
        <v>('0101346', '2', '', 'A'),</v>
      </c>
    </row>
    <row r="348" spans="1:26" x14ac:dyDescent="0.25">
      <c r="A348" s="15" t="s">
        <v>384</v>
      </c>
      <c r="B348" s="28">
        <f t="shared" si="30"/>
        <v>1</v>
      </c>
      <c r="C348" s="27">
        <f xml:space="preserve"> IFERROR(INDEX(DATOS_GENERALES!$L$16:$L$20,MATCH($D348,DATOS_GENERALES!$M$16:$M$20,0),1),"###")</f>
        <v>1</v>
      </c>
      <c r="D348" s="25" t="s">
        <v>1641</v>
      </c>
      <c r="E348" s="27">
        <f xml:space="preserve"> IFERROR(INDEX(DATOS_GENERALES!$A$16:$A$25,MATCH($F348,DATOS_GENERALES!$B$16:$B$25,0),1),"###")</f>
        <v>1</v>
      </c>
      <c r="F348" s="25" t="s">
        <v>18</v>
      </c>
      <c r="G348" s="25" t="s">
        <v>1991</v>
      </c>
      <c r="H348" s="15" t="s">
        <v>1205</v>
      </c>
      <c r="I348" s="15"/>
      <c r="J348" s="25" t="s">
        <v>2780</v>
      </c>
      <c r="K348" s="25">
        <f t="shared" si="31"/>
        <v>30</v>
      </c>
      <c r="L348" s="25" t="s">
        <v>15</v>
      </c>
      <c r="M348" s="25" t="s">
        <v>15</v>
      </c>
      <c r="N348" s="25" t="s">
        <v>15</v>
      </c>
      <c r="O348" s="4" t="str">
        <f>IFERROR(INDEX(DATOS_GENERALES!$F$11:$F$13,MATCH($P348,DATOS_GENERALES!$G$11:$G$13,0),1),"###")</f>
        <v>N</v>
      </c>
      <c r="P348" s="25" t="s">
        <v>40</v>
      </c>
      <c r="Q348" s="4">
        <f>IFERROR(INDEX(DATOS_GENERALES!$I$3:$I$7,MATCH($R348,DATOS_GENERALES!$J$3:$J$7,0),1),"###")</f>
        <v>1</v>
      </c>
      <c r="R348" s="25" t="s">
        <v>36</v>
      </c>
      <c r="S348" s="25" t="s">
        <v>15</v>
      </c>
      <c r="T348" s="25" t="s">
        <v>15</v>
      </c>
      <c r="U348" s="25" t="s">
        <v>15</v>
      </c>
      <c r="V348" s="24"/>
      <c r="W348" s="24" t="str">
        <f t="shared" si="32"/>
        <v>CALLE ANGAMOS # 101 MARIA ISAB         _</v>
      </c>
      <c r="X348" s="24" t="str">
        <f t="shared" si="33"/>
        <v>('0101347', '1', '1', 'ORIHUELA RODRIGUEZ JOSE', 'ORIHUELA RODRIGUEZ JOSE', 'CALLE ANGAMOS # 101 MARIA ISAB         _', '-', '-', '-', 'N', 'CALLE ANGAMOS # 101 MARIA ISAB         _', '1', '-', '-', '-', 'A'),</v>
      </c>
      <c r="Y348" s="24" t="str">
        <f t="shared" si="34"/>
        <v>('0101347', '1', '29602884', 'A'),</v>
      </c>
      <c r="Z348" s="24" t="str">
        <f t="shared" si="35"/>
        <v>('0101347', '2', '', 'A'),</v>
      </c>
    </row>
    <row r="349" spans="1:26" x14ac:dyDescent="0.25">
      <c r="A349" s="15" t="s">
        <v>445</v>
      </c>
      <c r="B349" s="28">
        <f t="shared" si="30"/>
        <v>1</v>
      </c>
      <c r="C349" s="27">
        <f xml:space="preserve"> IFERROR(INDEX(DATOS_GENERALES!$L$16:$L$20,MATCH($D349,DATOS_GENERALES!$M$16:$M$20,0),1),"###")</f>
        <v>1</v>
      </c>
      <c r="D349" s="25" t="s">
        <v>1641</v>
      </c>
      <c r="E349" s="27">
        <f xml:space="preserve"> IFERROR(INDEX(DATOS_GENERALES!$A$16:$A$25,MATCH($F349,DATOS_GENERALES!$B$16:$B$25,0),1),"###")</f>
        <v>1</v>
      </c>
      <c r="F349" s="25" t="s">
        <v>18</v>
      </c>
      <c r="G349" s="25" t="s">
        <v>1992</v>
      </c>
      <c r="H349" s="15" t="s">
        <v>1206</v>
      </c>
      <c r="I349" s="15"/>
      <c r="J349" s="25" t="s">
        <v>2781</v>
      </c>
      <c r="K349" s="25">
        <f t="shared" si="31"/>
        <v>28</v>
      </c>
      <c r="L349" s="25" t="s">
        <v>15</v>
      </c>
      <c r="M349" s="25" t="s">
        <v>15</v>
      </c>
      <c r="N349" s="25" t="s">
        <v>15</v>
      </c>
      <c r="O349" s="4" t="str">
        <f>IFERROR(INDEX(DATOS_GENERALES!$F$11:$F$13,MATCH($P349,DATOS_GENERALES!$G$11:$G$13,0),1),"###")</f>
        <v>N</v>
      </c>
      <c r="P349" s="25" t="s">
        <v>40</v>
      </c>
      <c r="Q349" s="4">
        <f>IFERROR(INDEX(DATOS_GENERALES!$I$3:$I$7,MATCH($R349,DATOS_GENERALES!$J$3:$J$7,0),1),"###")</f>
        <v>1</v>
      </c>
      <c r="R349" s="25" t="s">
        <v>36</v>
      </c>
      <c r="S349" s="25" t="s">
        <v>15</v>
      </c>
      <c r="T349" s="25" t="s">
        <v>15</v>
      </c>
      <c r="U349" s="25" t="s">
        <v>15</v>
      </c>
      <c r="V349" s="24"/>
      <c r="W349" s="24" t="str">
        <f t="shared" si="32"/>
        <v>COOP. DANIEL ALCIDES CARRION           _</v>
      </c>
      <c r="X349" s="24" t="str">
        <f t="shared" si="33"/>
        <v>('0101348', '1', '1', 'MERCADO DIAZ SERGIO', 'MERCADO DIAZ SERGIO', 'COOP. DANIEL ALCIDES CARRION           _', '-', '-', '-', 'N', 'COOP. DANIEL ALCIDES CARRION           _', '1', '-', '-', '-', 'A'),</v>
      </c>
      <c r="Y349" s="24" t="str">
        <f t="shared" si="34"/>
        <v>('0101348', '1', '29603264', 'A'),</v>
      </c>
      <c r="Z349" s="24" t="str">
        <f t="shared" si="35"/>
        <v>('0101348', '2', '', 'A'),</v>
      </c>
    </row>
    <row r="350" spans="1:26" x14ac:dyDescent="0.25">
      <c r="A350" s="15" t="s">
        <v>446</v>
      </c>
      <c r="B350" s="28">
        <f t="shared" si="30"/>
        <v>1</v>
      </c>
      <c r="C350" s="27">
        <f xml:space="preserve"> IFERROR(INDEX(DATOS_GENERALES!$L$16:$L$20,MATCH($D350,DATOS_GENERALES!$M$16:$M$20,0),1),"###")</f>
        <v>1</v>
      </c>
      <c r="D350" s="25" t="s">
        <v>1641</v>
      </c>
      <c r="E350" s="27">
        <f xml:space="preserve"> IFERROR(INDEX(DATOS_GENERALES!$A$16:$A$25,MATCH($F350,DATOS_GENERALES!$B$16:$B$25,0),1),"###")</f>
        <v>1</v>
      </c>
      <c r="F350" s="25" t="s">
        <v>18</v>
      </c>
      <c r="G350" s="25" t="s">
        <v>1993</v>
      </c>
      <c r="H350" s="15" t="s">
        <v>1207</v>
      </c>
      <c r="I350" s="15"/>
      <c r="J350" s="25" t="s">
        <v>2782</v>
      </c>
      <c r="K350" s="25">
        <f t="shared" si="31"/>
        <v>28</v>
      </c>
      <c r="L350" s="25" t="s">
        <v>15</v>
      </c>
      <c r="M350" s="25" t="s">
        <v>15</v>
      </c>
      <c r="N350" s="25" t="s">
        <v>15</v>
      </c>
      <c r="O350" s="4" t="str">
        <f>IFERROR(INDEX(DATOS_GENERALES!$F$11:$F$13,MATCH($P350,DATOS_GENERALES!$G$11:$G$13,0),1),"###")</f>
        <v>N</v>
      </c>
      <c r="P350" s="25" t="s">
        <v>40</v>
      </c>
      <c r="Q350" s="4">
        <f>IFERROR(INDEX(DATOS_GENERALES!$I$3:$I$7,MATCH($R350,DATOS_GENERALES!$J$3:$J$7,0),1),"###")</f>
        <v>1</v>
      </c>
      <c r="R350" s="25" t="s">
        <v>36</v>
      </c>
      <c r="S350" s="25" t="s">
        <v>15</v>
      </c>
      <c r="T350" s="25" t="s">
        <v>15</v>
      </c>
      <c r="U350" s="25" t="s">
        <v>15</v>
      </c>
      <c r="V350" s="24"/>
      <c r="W350" s="24" t="str">
        <f t="shared" si="32"/>
        <v>AV.SAN JERONIMO 514 UMACOLLO           _</v>
      </c>
      <c r="X350" s="24" t="str">
        <f t="shared" si="33"/>
        <v>('0101349', '1', '1', 'MURILLO RODRIGUEZ PRISCO', 'MURILLO RODRIGUEZ PRISCO', 'AV.SAN JERONIMO 514 UMACOLLO           _', '-', '-', '-', 'N', 'AV.SAN JERONIMO 514 UMACOLLO           _', '1', '-', '-', '-', 'A'),</v>
      </c>
      <c r="Y350" s="24" t="str">
        <f t="shared" si="34"/>
        <v>('0101349', '1', '29607274', 'A'),</v>
      </c>
      <c r="Z350" s="24" t="str">
        <f t="shared" si="35"/>
        <v>('0101349', '2', '', 'A'),</v>
      </c>
    </row>
    <row r="351" spans="1:26" x14ac:dyDescent="0.25">
      <c r="A351" s="15" t="s">
        <v>252</v>
      </c>
      <c r="B351" s="28">
        <f t="shared" si="30"/>
        <v>1</v>
      </c>
      <c r="C351" s="27">
        <f xml:space="preserve"> IFERROR(INDEX(DATOS_GENERALES!$L$16:$L$20,MATCH($D351,DATOS_GENERALES!$M$16:$M$20,0),1),"###")</f>
        <v>1</v>
      </c>
      <c r="D351" s="25" t="s">
        <v>1641</v>
      </c>
      <c r="E351" s="27">
        <f xml:space="preserve"> IFERROR(INDEX(DATOS_GENERALES!$A$16:$A$25,MATCH($F351,DATOS_GENERALES!$B$16:$B$25,0),1),"###")</f>
        <v>1</v>
      </c>
      <c r="F351" s="25" t="s">
        <v>18</v>
      </c>
      <c r="G351" s="25" t="s">
        <v>1994</v>
      </c>
      <c r="H351" s="15" t="s">
        <v>1208</v>
      </c>
      <c r="I351" s="15"/>
      <c r="J351" s="25" t="s">
        <v>2783</v>
      </c>
      <c r="K351" s="25">
        <f t="shared" si="31"/>
        <v>34</v>
      </c>
      <c r="L351" s="25" t="s">
        <v>15</v>
      </c>
      <c r="M351" s="25" t="s">
        <v>15</v>
      </c>
      <c r="N351" s="25" t="s">
        <v>15</v>
      </c>
      <c r="O351" s="4" t="str">
        <f>IFERROR(INDEX(DATOS_GENERALES!$F$11:$F$13,MATCH($P351,DATOS_GENERALES!$G$11:$G$13,0),1),"###")</f>
        <v>N</v>
      </c>
      <c r="P351" s="25" t="s">
        <v>40</v>
      </c>
      <c r="Q351" s="4">
        <f>IFERROR(INDEX(DATOS_GENERALES!$I$3:$I$7,MATCH($R351,DATOS_GENERALES!$J$3:$J$7,0),1),"###")</f>
        <v>1</v>
      </c>
      <c r="R351" s="25" t="s">
        <v>36</v>
      </c>
      <c r="S351" s="25" t="s">
        <v>15</v>
      </c>
      <c r="T351" s="25" t="s">
        <v>15</v>
      </c>
      <c r="U351" s="25" t="s">
        <v>15</v>
      </c>
      <c r="V351" s="24"/>
      <c r="W351" s="24" t="str">
        <f t="shared" si="32"/>
        <v>ASOC. LEALTAD DEMOCRATICA  E-4 ASA     _</v>
      </c>
      <c r="X351" s="24" t="str">
        <f t="shared" si="33"/>
        <v>('0101350', '1', '1', 'YANA AUCAHUAQUI MANUEL JULIO', 'YANA AUCAHUAQUI MANUEL JULIO', 'ASOC. LEALTAD DEMOCRATICA  E-4 ASA     _', '-', '-', '-', 'N', 'ASOC. LEALTAD DEMOCRATICA  E-4 ASA     _', '1', '-', '-', '-', 'A'),</v>
      </c>
      <c r="Y351" s="24" t="str">
        <f t="shared" si="34"/>
        <v>('0101350', '1', '29612091', 'A'),</v>
      </c>
      <c r="Z351" s="24" t="str">
        <f t="shared" si="35"/>
        <v>('0101350', '2', '', 'A'),</v>
      </c>
    </row>
    <row r="352" spans="1:26" x14ac:dyDescent="0.25">
      <c r="A352" s="15" t="s">
        <v>638</v>
      </c>
      <c r="B352" s="28">
        <f t="shared" si="30"/>
        <v>1</v>
      </c>
      <c r="C352" s="27">
        <f xml:space="preserve"> IFERROR(INDEX(DATOS_GENERALES!$L$16:$L$20,MATCH($D352,DATOS_GENERALES!$M$16:$M$20,0),1),"###")</f>
        <v>1</v>
      </c>
      <c r="D352" s="25" t="s">
        <v>1641</v>
      </c>
      <c r="E352" s="27">
        <f xml:space="preserve"> IFERROR(INDEX(DATOS_GENERALES!$A$16:$A$25,MATCH($F352,DATOS_GENERALES!$B$16:$B$25,0),1),"###")</f>
        <v>1</v>
      </c>
      <c r="F352" s="25" t="s">
        <v>18</v>
      </c>
      <c r="G352" s="25" t="s">
        <v>1995</v>
      </c>
      <c r="H352" s="15" t="s">
        <v>1209</v>
      </c>
      <c r="I352" s="15"/>
      <c r="J352" s="25" t="s">
        <v>2784</v>
      </c>
      <c r="K352" s="25">
        <f t="shared" si="31"/>
        <v>22</v>
      </c>
      <c r="L352" s="25" t="s">
        <v>15</v>
      </c>
      <c r="M352" s="25" t="s">
        <v>15</v>
      </c>
      <c r="N352" s="25" t="s">
        <v>15</v>
      </c>
      <c r="O352" s="4" t="str">
        <f>IFERROR(INDEX(DATOS_GENERALES!$F$11:$F$13,MATCH($P352,DATOS_GENERALES!$G$11:$G$13,0),1),"###")</f>
        <v>N</v>
      </c>
      <c r="P352" s="25" t="s">
        <v>40</v>
      </c>
      <c r="Q352" s="4">
        <f>IFERROR(INDEX(DATOS_GENERALES!$I$3:$I$7,MATCH($R352,DATOS_GENERALES!$J$3:$J$7,0),1),"###")</f>
        <v>1</v>
      </c>
      <c r="R352" s="25" t="s">
        <v>36</v>
      </c>
      <c r="S352" s="25" t="s">
        <v>15</v>
      </c>
      <c r="T352" s="25" t="s">
        <v>15</v>
      </c>
      <c r="U352" s="25" t="s">
        <v>15</v>
      </c>
      <c r="V352" s="24"/>
      <c r="W352" s="24" t="str">
        <f t="shared" si="32"/>
        <v>CALLE CHULLO 125 INT 3                 _</v>
      </c>
      <c r="X352" s="24" t="str">
        <f t="shared" si="33"/>
        <v>('0101351', '1', '1', 'CHAVEZ SEVILLANO LUCIO AGUSTIN', 'CHAVEZ SEVILLANO LUCIO AGUSTIN', 'CALLE CHULLO 125 INT 3                 _', '-', '-', '-', 'N', 'CALLE CHULLO 125 INT 3                 _', '1', '-', '-', '-', 'A'),</v>
      </c>
      <c r="Y352" s="24" t="str">
        <f t="shared" si="34"/>
        <v>('0101351', '1', '29616129', 'A'),</v>
      </c>
      <c r="Z352" s="24" t="str">
        <f t="shared" si="35"/>
        <v>('0101351', '2', '', 'A'),</v>
      </c>
    </row>
    <row r="353" spans="1:26" x14ac:dyDescent="0.25">
      <c r="A353" s="15" t="s">
        <v>571</v>
      </c>
      <c r="B353" s="28">
        <f t="shared" si="30"/>
        <v>1</v>
      </c>
      <c r="C353" s="27">
        <f xml:space="preserve"> IFERROR(INDEX(DATOS_GENERALES!$L$16:$L$20,MATCH($D353,DATOS_GENERALES!$M$16:$M$20,0),1),"###")</f>
        <v>1</v>
      </c>
      <c r="D353" s="25" t="s">
        <v>1641</v>
      </c>
      <c r="E353" s="27">
        <f xml:space="preserve"> IFERROR(INDEX(DATOS_GENERALES!$A$16:$A$25,MATCH($F353,DATOS_GENERALES!$B$16:$B$25,0),1),"###")</f>
        <v>1</v>
      </c>
      <c r="F353" s="25" t="s">
        <v>18</v>
      </c>
      <c r="G353" s="25" t="s">
        <v>1996</v>
      </c>
      <c r="H353" s="15" t="s">
        <v>1210</v>
      </c>
      <c r="I353" s="15"/>
      <c r="J353" s="25" t="s">
        <v>2785</v>
      </c>
      <c r="K353" s="25">
        <f t="shared" si="31"/>
        <v>24</v>
      </c>
      <c r="L353" s="25" t="s">
        <v>15</v>
      </c>
      <c r="M353" s="25" t="s">
        <v>15</v>
      </c>
      <c r="N353" s="25" t="s">
        <v>15</v>
      </c>
      <c r="O353" s="4" t="str">
        <f>IFERROR(INDEX(DATOS_GENERALES!$F$11:$F$13,MATCH($P353,DATOS_GENERALES!$G$11:$G$13,0),1),"###")</f>
        <v>N</v>
      </c>
      <c r="P353" s="25" t="s">
        <v>40</v>
      </c>
      <c r="Q353" s="4">
        <f>IFERROR(INDEX(DATOS_GENERALES!$I$3:$I$7,MATCH($R353,DATOS_GENERALES!$J$3:$J$7,0),1),"###")</f>
        <v>1</v>
      </c>
      <c r="R353" s="25" t="s">
        <v>36</v>
      </c>
      <c r="S353" s="25" t="s">
        <v>15</v>
      </c>
      <c r="T353" s="25" t="s">
        <v>15</v>
      </c>
      <c r="U353" s="25" t="s">
        <v>15</v>
      </c>
      <c r="V353" s="24"/>
      <c r="W353" s="24" t="str">
        <f t="shared" si="32"/>
        <v>URB. SANTA PATRICIA B-19               _</v>
      </c>
      <c r="X353" s="24" t="str">
        <f t="shared" si="33"/>
        <v>('0101352', '1', '1', 'MELENDEZ CALMET MARIO', 'MELENDEZ CALMET MARIO', 'URB. SANTA PATRICIA B-19               _', '-', '-', '-', 'N', 'URB. SANTA PATRICIA B-19               _', '1', '-', '-', '-', 'A'),</v>
      </c>
      <c r="Y353" s="24" t="str">
        <f t="shared" si="34"/>
        <v>('0101352', '1', '29616156', 'A'),</v>
      </c>
      <c r="Z353" s="24" t="str">
        <f t="shared" si="35"/>
        <v>('0101352', '2', '', 'A'),</v>
      </c>
    </row>
    <row r="354" spans="1:26" x14ac:dyDescent="0.25">
      <c r="A354" s="15" t="s">
        <v>307</v>
      </c>
      <c r="B354" s="28">
        <f t="shared" si="30"/>
        <v>1</v>
      </c>
      <c r="C354" s="27">
        <f xml:space="preserve"> IFERROR(INDEX(DATOS_GENERALES!$L$16:$L$20,MATCH($D354,DATOS_GENERALES!$M$16:$M$20,0),1),"###")</f>
        <v>1</v>
      </c>
      <c r="D354" s="25" t="s">
        <v>1641</v>
      </c>
      <c r="E354" s="27">
        <f xml:space="preserve"> IFERROR(INDEX(DATOS_GENERALES!$A$16:$A$25,MATCH($F354,DATOS_GENERALES!$B$16:$B$25,0),1),"###")</f>
        <v>1</v>
      </c>
      <c r="F354" s="25" t="s">
        <v>18</v>
      </c>
      <c r="G354" s="25" t="s">
        <v>1997</v>
      </c>
      <c r="H354" s="15" t="s">
        <v>1211</v>
      </c>
      <c r="I354" s="15"/>
      <c r="J354" s="25" t="s">
        <v>2786</v>
      </c>
      <c r="K354" s="25">
        <f t="shared" si="31"/>
        <v>32</v>
      </c>
      <c r="L354" s="25" t="s">
        <v>15</v>
      </c>
      <c r="M354" s="25" t="s">
        <v>15</v>
      </c>
      <c r="N354" s="25" t="s">
        <v>15</v>
      </c>
      <c r="O354" s="4" t="str">
        <f>IFERROR(INDEX(DATOS_GENERALES!$F$11:$F$13,MATCH($P354,DATOS_GENERALES!$G$11:$G$13,0),1),"###")</f>
        <v>N</v>
      </c>
      <c r="P354" s="25" t="s">
        <v>40</v>
      </c>
      <c r="Q354" s="4">
        <f>IFERROR(INDEX(DATOS_GENERALES!$I$3:$I$7,MATCH($R354,DATOS_GENERALES!$J$3:$J$7,0),1),"###")</f>
        <v>1</v>
      </c>
      <c r="R354" s="25" t="s">
        <v>36</v>
      </c>
      <c r="S354" s="25" t="s">
        <v>15</v>
      </c>
      <c r="T354" s="25" t="s">
        <v>15</v>
      </c>
      <c r="U354" s="25" t="s">
        <v>15</v>
      </c>
      <c r="V354" s="24"/>
      <c r="W354" s="24" t="str">
        <f t="shared" si="32"/>
        <v>URB. DANIEL ALCIDES CARRION A-16       _</v>
      </c>
      <c r="X354" s="24" t="str">
        <f t="shared" si="33"/>
        <v>('0101353', '1', '1', 'PRADO TORREBLANCA JULIO CESAR', 'PRADO TORREBLANCA JULIO CESAR', 'URB. DANIEL ALCIDES CARRION A-16       _', '-', '-', '-', 'N', 'URB. DANIEL ALCIDES CARRION A-16       _', '1', '-', '-', '-', 'A'),</v>
      </c>
      <c r="Y354" s="24" t="str">
        <f t="shared" si="34"/>
        <v>('0101353', '1', '29616679', 'A'),</v>
      </c>
      <c r="Z354" s="24" t="str">
        <f t="shared" si="35"/>
        <v>('0101353', '2', '', 'A'),</v>
      </c>
    </row>
    <row r="355" spans="1:26" x14ac:dyDescent="0.25">
      <c r="A355" s="15" t="s">
        <v>806</v>
      </c>
      <c r="B355" s="28">
        <f t="shared" si="30"/>
        <v>1</v>
      </c>
      <c r="C355" s="27">
        <f xml:space="preserve"> IFERROR(INDEX(DATOS_GENERALES!$L$16:$L$20,MATCH($D355,DATOS_GENERALES!$M$16:$M$20,0),1),"###")</f>
        <v>1</v>
      </c>
      <c r="D355" s="25" t="s">
        <v>1641</v>
      </c>
      <c r="E355" s="27">
        <f xml:space="preserve"> IFERROR(INDEX(DATOS_GENERALES!$A$16:$A$25,MATCH($F355,DATOS_GENERALES!$B$16:$B$25,0),1),"###")</f>
        <v>1</v>
      </c>
      <c r="F355" s="25" t="s">
        <v>18</v>
      </c>
      <c r="G355" s="25" t="s">
        <v>1998</v>
      </c>
      <c r="H355" s="15" t="s">
        <v>1212</v>
      </c>
      <c r="I355" s="15"/>
      <c r="J355" s="25" t="s">
        <v>2787</v>
      </c>
      <c r="K355" s="25">
        <f t="shared" si="31"/>
        <v>15</v>
      </c>
      <c r="L355" s="25" t="s">
        <v>15</v>
      </c>
      <c r="M355" s="25" t="s">
        <v>15</v>
      </c>
      <c r="N355" s="25" t="s">
        <v>15</v>
      </c>
      <c r="O355" s="4" t="str">
        <f>IFERROR(INDEX(DATOS_GENERALES!$F$11:$F$13,MATCH($P355,DATOS_GENERALES!$G$11:$G$13,0),1),"###")</f>
        <v>N</v>
      </c>
      <c r="P355" s="25" t="s">
        <v>40</v>
      </c>
      <c r="Q355" s="4">
        <f>IFERROR(INDEX(DATOS_GENERALES!$I$3:$I$7,MATCH($R355,DATOS_GENERALES!$J$3:$J$7,0),1),"###")</f>
        <v>1</v>
      </c>
      <c r="R355" s="25" t="s">
        <v>36</v>
      </c>
      <c r="S355" s="25" t="s">
        <v>15</v>
      </c>
      <c r="T355" s="25" t="s">
        <v>15</v>
      </c>
      <c r="U355" s="25" t="s">
        <v>15</v>
      </c>
      <c r="V355" s="24"/>
      <c r="W355" s="24" t="str">
        <f t="shared" si="32"/>
        <v>CALLE MISTI 602                        _</v>
      </c>
      <c r="X355" s="24" t="str">
        <f t="shared" si="33"/>
        <v>('0101354', '1', '1', 'PARDO PEROCHENA LUIS FERNANDO', 'PARDO PEROCHENA LUIS FERNANDO', 'CALLE MISTI 602                        _', '-', '-', '-', 'N', 'CALLE MISTI 602                        _', '1', '-', '-', '-', 'A'),</v>
      </c>
      <c r="Y355" s="24" t="str">
        <f t="shared" si="34"/>
        <v>('0101354', '1', '29620000', 'A'),</v>
      </c>
      <c r="Z355" s="24" t="str">
        <f t="shared" si="35"/>
        <v>('0101354', '2', '', 'A'),</v>
      </c>
    </row>
    <row r="356" spans="1:26" x14ac:dyDescent="0.25">
      <c r="A356" s="15" t="s">
        <v>572</v>
      </c>
      <c r="B356" s="28">
        <f t="shared" si="30"/>
        <v>1</v>
      </c>
      <c r="C356" s="27">
        <f xml:space="preserve"> IFERROR(INDEX(DATOS_GENERALES!$L$16:$L$20,MATCH($D356,DATOS_GENERALES!$M$16:$M$20,0),1),"###")</f>
        <v>1</v>
      </c>
      <c r="D356" s="25" t="s">
        <v>1641</v>
      </c>
      <c r="E356" s="27">
        <f xml:space="preserve"> IFERROR(INDEX(DATOS_GENERALES!$A$16:$A$25,MATCH($F356,DATOS_GENERALES!$B$16:$B$25,0),1),"###")</f>
        <v>1</v>
      </c>
      <c r="F356" s="25" t="s">
        <v>18</v>
      </c>
      <c r="G356" s="25" t="s">
        <v>1999</v>
      </c>
      <c r="H356" s="15" t="s">
        <v>1213</v>
      </c>
      <c r="I356" s="15"/>
      <c r="J356" s="25" t="s">
        <v>2788</v>
      </c>
      <c r="K356" s="25">
        <f t="shared" si="31"/>
        <v>24</v>
      </c>
      <c r="L356" s="25" t="s">
        <v>15</v>
      </c>
      <c r="M356" s="25" t="s">
        <v>15</v>
      </c>
      <c r="N356" s="25" t="s">
        <v>15</v>
      </c>
      <c r="O356" s="4" t="str">
        <f>IFERROR(INDEX(DATOS_GENERALES!$F$11:$F$13,MATCH($P356,DATOS_GENERALES!$G$11:$G$13,0),1),"###")</f>
        <v>N</v>
      </c>
      <c r="P356" s="25" t="s">
        <v>40</v>
      </c>
      <c r="Q356" s="4">
        <f>IFERROR(INDEX(DATOS_GENERALES!$I$3:$I$7,MATCH($R356,DATOS_GENERALES!$J$3:$J$7,0),1),"###")</f>
        <v>1</v>
      </c>
      <c r="R356" s="25" t="s">
        <v>36</v>
      </c>
      <c r="S356" s="25" t="s">
        <v>15</v>
      </c>
      <c r="T356" s="25" t="s">
        <v>15</v>
      </c>
      <c r="U356" s="25" t="s">
        <v>15</v>
      </c>
      <c r="V356" s="24"/>
      <c r="W356" s="24" t="str">
        <f t="shared" si="32"/>
        <v>HERNAN BEDOYA FORGA F 12               _</v>
      </c>
      <c r="X356" s="24" t="str">
        <f t="shared" si="33"/>
        <v>('0101355', '1', '1', 'GOMEL ARHUIRI FRANCISCO', 'GOMEL ARHUIRI FRANCISCO', 'HERNAN BEDOYA FORGA F 12               _', '-', '-', '-', 'N', 'HERNAN BEDOYA FORGA F 12               _', '1', '-', '-', '-', 'A'),</v>
      </c>
      <c r="Y356" s="24" t="str">
        <f t="shared" si="34"/>
        <v>('0101355', '1', '29621469', 'A'),</v>
      </c>
      <c r="Z356" s="24" t="str">
        <f t="shared" si="35"/>
        <v>('0101355', '2', '', 'A'),</v>
      </c>
    </row>
    <row r="357" spans="1:26" x14ac:dyDescent="0.25">
      <c r="A357" s="15" t="s">
        <v>602</v>
      </c>
      <c r="B357" s="28">
        <f t="shared" si="30"/>
        <v>1</v>
      </c>
      <c r="C357" s="27">
        <f xml:space="preserve"> IFERROR(INDEX(DATOS_GENERALES!$L$16:$L$20,MATCH($D357,DATOS_GENERALES!$M$16:$M$20,0),1),"###")</f>
        <v>1</v>
      </c>
      <c r="D357" s="25" t="s">
        <v>1641</v>
      </c>
      <c r="E357" s="27">
        <f xml:space="preserve"> IFERROR(INDEX(DATOS_GENERALES!$A$16:$A$25,MATCH($F357,DATOS_GENERALES!$B$16:$B$25,0),1),"###")</f>
        <v>1</v>
      </c>
      <c r="F357" s="25" t="s">
        <v>18</v>
      </c>
      <c r="G357" s="25" t="s">
        <v>2000</v>
      </c>
      <c r="H357" s="15" t="s">
        <v>1214</v>
      </c>
      <c r="I357" s="15"/>
      <c r="J357" s="25" t="s">
        <v>2789</v>
      </c>
      <c r="K357" s="25">
        <f t="shared" si="31"/>
        <v>23</v>
      </c>
      <c r="L357" s="25" t="s">
        <v>15</v>
      </c>
      <c r="M357" s="25" t="s">
        <v>15</v>
      </c>
      <c r="N357" s="25" t="s">
        <v>15</v>
      </c>
      <c r="O357" s="4" t="str">
        <f>IFERROR(INDEX(DATOS_GENERALES!$F$11:$F$13,MATCH($P357,DATOS_GENERALES!$G$11:$G$13,0),1),"###")</f>
        <v>N</v>
      </c>
      <c r="P357" s="25" t="s">
        <v>40</v>
      </c>
      <c r="Q357" s="4">
        <f>IFERROR(INDEX(DATOS_GENERALES!$I$3:$I$7,MATCH($R357,DATOS_GENERALES!$J$3:$J$7,0),1),"###")</f>
        <v>1</v>
      </c>
      <c r="R357" s="25" t="s">
        <v>36</v>
      </c>
      <c r="S357" s="25" t="s">
        <v>15</v>
      </c>
      <c r="T357" s="25" t="s">
        <v>15</v>
      </c>
      <c r="U357" s="25" t="s">
        <v>15</v>
      </c>
      <c r="V357" s="24"/>
      <c r="W357" s="24" t="str">
        <f t="shared" si="32"/>
        <v xml:space="preserve"> URB. CHALLAPAMPA R1-B1                _</v>
      </c>
      <c r="X357" s="24" t="str">
        <f t="shared" si="33"/>
        <v>('0101356', '1', '1', 'MEDINA GONZALES MARCO ANTONIO', 'MEDINA GONZALES MARCO ANTONIO', ' URB. CHALLAPAMPA R1-B1                _', '-', '-', '-', 'N', ' URB. CHALLAPAMPA R1-B1                _', '1', '-', '-', '-', 'A'),</v>
      </c>
      <c r="Y357" s="24" t="str">
        <f t="shared" si="34"/>
        <v>('0101356', '1', '29623530', 'A'),</v>
      </c>
      <c r="Z357" s="24" t="str">
        <f t="shared" si="35"/>
        <v>('0101356', '2', '', 'A'),</v>
      </c>
    </row>
    <row r="358" spans="1:26" x14ac:dyDescent="0.25">
      <c r="A358" s="15" t="s">
        <v>506</v>
      </c>
      <c r="B358" s="28">
        <f t="shared" si="30"/>
        <v>1</v>
      </c>
      <c r="C358" s="27">
        <f xml:space="preserve"> IFERROR(INDEX(DATOS_GENERALES!$L$16:$L$20,MATCH($D358,DATOS_GENERALES!$M$16:$M$20,0),1),"###")</f>
        <v>1</v>
      </c>
      <c r="D358" s="25" t="s">
        <v>1641</v>
      </c>
      <c r="E358" s="27">
        <f xml:space="preserve"> IFERROR(INDEX(DATOS_GENERALES!$A$16:$A$25,MATCH($F358,DATOS_GENERALES!$B$16:$B$25,0),1),"###")</f>
        <v>1</v>
      </c>
      <c r="F358" s="25" t="s">
        <v>18</v>
      </c>
      <c r="G358" s="25" t="s">
        <v>2001</v>
      </c>
      <c r="H358" s="15" t="s">
        <v>1215</v>
      </c>
      <c r="I358" s="15"/>
      <c r="J358" s="25" t="s">
        <v>2790</v>
      </c>
      <c r="K358" s="25">
        <f t="shared" si="31"/>
        <v>26</v>
      </c>
      <c r="L358" s="25" t="s">
        <v>15</v>
      </c>
      <c r="M358" s="25" t="s">
        <v>15</v>
      </c>
      <c r="N358" s="25" t="s">
        <v>15</v>
      </c>
      <c r="O358" s="4" t="str">
        <f>IFERROR(INDEX(DATOS_GENERALES!$F$11:$F$13,MATCH($P358,DATOS_GENERALES!$G$11:$G$13,0),1),"###")</f>
        <v>N</v>
      </c>
      <c r="P358" s="25" t="s">
        <v>40</v>
      </c>
      <c r="Q358" s="4">
        <f>IFERROR(INDEX(DATOS_GENERALES!$I$3:$I$7,MATCH($R358,DATOS_GENERALES!$J$3:$J$7,0),1),"###")</f>
        <v>1</v>
      </c>
      <c r="R358" s="25" t="s">
        <v>36</v>
      </c>
      <c r="S358" s="25" t="s">
        <v>15</v>
      </c>
      <c r="T358" s="25" t="s">
        <v>15</v>
      </c>
      <c r="U358" s="25" t="s">
        <v>15</v>
      </c>
      <c r="V358" s="24"/>
      <c r="W358" s="24" t="str">
        <f t="shared" si="32"/>
        <v>LOS ANGELES DE CAYMA 512 A             _</v>
      </c>
      <c r="X358" s="24" t="str">
        <f t="shared" si="33"/>
        <v>('0101357', '1', '1', 'MARTINEZ AMESQUITA MIGUEL ANGEL', 'MARTINEZ AMESQUITA MIGUEL ANGEL', 'LOS ANGELES DE CAYMA 512 A             _', '-', '-', '-', 'N', 'LOS ANGELES DE CAYMA 512 A             _', '1', '-', '-', '-', 'A'),</v>
      </c>
      <c r="Y358" s="24" t="str">
        <f t="shared" si="34"/>
        <v>('0101357', '1', '29625864', 'A'),</v>
      </c>
      <c r="Z358" s="24" t="str">
        <f t="shared" si="35"/>
        <v>('0101357', '2', '', 'A'),</v>
      </c>
    </row>
    <row r="359" spans="1:26" x14ac:dyDescent="0.25">
      <c r="A359" s="15" t="s">
        <v>603</v>
      </c>
      <c r="B359" s="28">
        <f t="shared" si="30"/>
        <v>1</v>
      </c>
      <c r="C359" s="27">
        <f xml:space="preserve"> IFERROR(INDEX(DATOS_GENERALES!$L$16:$L$20,MATCH($D359,DATOS_GENERALES!$M$16:$M$20,0),1),"###")</f>
        <v>1</v>
      </c>
      <c r="D359" s="25" t="s">
        <v>1641</v>
      </c>
      <c r="E359" s="27">
        <f xml:space="preserve"> IFERROR(INDEX(DATOS_GENERALES!$A$16:$A$25,MATCH($F359,DATOS_GENERALES!$B$16:$B$25,0),1),"###")</f>
        <v>1</v>
      </c>
      <c r="F359" s="25" t="s">
        <v>18</v>
      </c>
      <c r="G359" s="25" t="s">
        <v>2002</v>
      </c>
      <c r="H359" s="15" t="s">
        <v>1216</v>
      </c>
      <c r="I359" s="15"/>
      <c r="J359" s="25" t="s">
        <v>2791</v>
      </c>
      <c r="K359" s="25">
        <f t="shared" si="31"/>
        <v>23</v>
      </c>
      <c r="L359" s="25" t="s">
        <v>15</v>
      </c>
      <c r="M359" s="25" t="s">
        <v>15</v>
      </c>
      <c r="N359" s="25" t="s">
        <v>15</v>
      </c>
      <c r="O359" s="4" t="str">
        <f>IFERROR(INDEX(DATOS_GENERALES!$F$11:$F$13,MATCH($P359,DATOS_GENERALES!$G$11:$G$13,0),1),"###")</f>
        <v>N</v>
      </c>
      <c r="P359" s="25" t="s">
        <v>40</v>
      </c>
      <c r="Q359" s="4">
        <f>IFERROR(INDEX(DATOS_GENERALES!$I$3:$I$7,MATCH($R359,DATOS_GENERALES!$J$3:$J$7,0),1),"###")</f>
        <v>1</v>
      </c>
      <c r="R359" s="25" t="s">
        <v>36</v>
      </c>
      <c r="S359" s="25" t="s">
        <v>15</v>
      </c>
      <c r="T359" s="25" t="s">
        <v>15</v>
      </c>
      <c r="U359" s="25" t="s">
        <v>15</v>
      </c>
      <c r="V359" s="24"/>
      <c r="W359" s="24" t="str">
        <f t="shared" si="32"/>
        <v>URB, LAS ORQUIDEAS J-14                _</v>
      </c>
      <c r="X359" s="24" t="str">
        <f t="shared" si="33"/>
        <v>('0101358', '1', '1', 'SAENZ JIMENEZ CARLOS ALONSO', 'SAENZ JIMENEZ CARLOS ALONSO', 'URB, LAS ORQUIDEAS J-14                _', '-', '-', '-', 'N', 'URB, LAS ORQUIDEAS J-14                _', '1', '-', '-', '-', 'A'),</v>
      </c>
      <c r="Y359" s="24" t="str">
        <f t="shared" si="34"/>
        <v>('0101358', '1', '29626093', 'A'),</v>
      </c>
      <c r="Z359" s="24" t="str">
        <f t="shared" si="35"/>
        <v>('0101358', '2', '', 'A'),</v>
      </c>
    </row>
    <row r="360" spans="1:26" x14ac:dyDescent="0.25">
      <c r="A360" s="15" t="s">
        <v>639</v>
      </c>
      <c r="B360" s="28">
        <f t="shared" si="30"/>
        <v>1</v>
      </c>
      <c r="C360" s="27">
        <f xml:space="preserve"> IFERROR(INDEX(DATOS_GENERALES!$L$16:$L$20,MATCH($D360,DATOS_GENERALES!$M$16:$M$20,0),1),"###")</f>
        <v>1</v>
      </c>
      <c r="D360" s="25" t="s">
        <v>1641</v>
      </c>
      <c r="E360" s="27">
        <f xml:space="preserve"> IFERROR(INDEX(DATOS_GENERALES!$A$16:$A$25,MATCH($F360,DATOS_GENERALES!$B$16:$B$25,0),1),"###")</f>
        <v>1</v>
      </c>
      <c r="F360" s="25" t="s">
        <v>18</v>
      </c>
      <c r="G360" s="25" t="s">
        <v>2003</v>
      </c>
      <c r="H360" s="15" t="s">
        <v>1217</v>
      </c>
      <c r="I360" s="15"/>
      <c r="J360" s="25" t="s">
        <v>2792</v>
      </c>
      <c r="K360" s="25">
        <f t="shared" si="31"/>
        <v>22</v>
      </c>
      <c r="L360" s="25" t="s">
        <v>15</v>
      </c>
      <c r="M360" s="25" t="s">
        <v>15</v>
      </c>
      <c r="N360" s="25" t="s">
        <v>15</v>
      </c>
      <c r="O360" s="4" t="str">
        <f>IFERROR(INDEX(DATOS_GENERALES!$F$11:$F$13,MATCH($P360,DATOS_GENERALES!$G$11:$G$13,0),1),"###")</f>
        <v>N</v>
      </c>
      <c r="P360" s="25" t="s">
        <v>40</v>
      </c>
      <c r="Q360" s="4">
        <f>IFERROR(INDEX(DATOS_GENERALES!$I$3:$I$7,MATCH($R360,DATOS_GENERALES!$J$3:$J$7,0),1),"###")</f>
        <v>1</v>
      </c>
      <c r="R360" s="25" t="s">
        <v>36</v>
      </c>
      <c r="S360" s="25" t="s">
        <v>15</v>
      </c>
      <c r="T360" s="25" t="s">
        <v>15</v>
      </c>
      <c r="U360" s="25" t="s">
        <v>15</v>
      </c>
      <c r="V360" s="24"/>
      <c r="W360" s="24" t="str">
        <f t="shared" si="32"/>
        <v>AV. AREQUIPA 219 APIMA                 _</v>
      </c>
      <c r="X360" s="24" t="str">
        <f t="shared" si="33"/>
        <v>('0101359', '1', '1', 'PINTO BENAVENTE CESAR', 'PINTO BENAVENTE CESAR', 'AV. AREQUIPA 219 APIMA                 _', '-', '-', '-', 'N', 'AV. AREQUIPA 219 APIMA                 _', '1', '-', '-', '-', 'A'),</v>
      </c>
      <c r="Y360" s="24" t="str">
        <f t="shared" si="34"/>
        <v>('0101359', '1', '29626742', 'A'),</v>
      </c>
      <c r="Z360" s="24" t="str">
        <f t="shared" si="35"/>
        <v>('0101359', '2', '', 'A'),</v>
      </c>
    </row>
    <row r="361" spans="1:26" x14ac:dyDescent="0.25">
      <c r="A361" s="15" t="s">
        <v>848</v>
      </c>
      <c r="B361" s="28">
        <f t="shared" si="30"/>
        <v>1</v>
      </c>
      <c r="C361" s="27">
        <f xml:space="preserve"> IFERROR(INDEX(DATOS_GENERALES!$L$16:$L$20,MATCH($D361,DATOS_GENERALES!$M$16:$M$20,0),1),"###")</f>
        <v>1</v>
      </c>
      <c r="D361" s="25" t="s">
        <v>1641</v>
      </c>
      <c r="E361" s="27">
        <f xml:space="preserve"> IFERROR(INDEX(DATOS_GENERALES!$A$16:$A$25,MATCH($F361,DATOS_GENERALES!$B$16:$B$25,0),1),"###")</f>
        <v>1</v>
      </c>
      <c r="F361" s="25" t="s">
        <v>18</v>
      </c>
      <c r="G361" s="25" t="s">
        <v>2004</v>
      </c>
      <c r="H361" s="15" t="s">
        <v>1218</v>
      </c>
      <c r="I361" s="15"/>
      <c r="J361" s="25" t="s">
        <v>2793</v>
      </c>
      <c r="K361" s="25">
        <f t="shared" si="31"/>
        <v>8</v>
      </c>
      <c r="L361" s="25" t="s">
        <v>15</v>
      </c>
      <c r="M361" s="25" t="s">
        <v>15</v>
      </c>
      <c r="N361" s="25" t="s">
        <v>15</v>
      </c>
      <c r="O361" s="4" t="str">
        <f>IFERROR(INDEX(DATOS_GENERALES!$F$11:$F$13,MATCH($P361,DATOS_GENERALES!$G$11:$G$13,0),1),"###")</f>
        <v>N</v>
      </c>
      <c r="P361" s="25" t="s">
        <v>40</v>
      </c>
      <c r="Q361" s="4">
        <f>IFERROR(INDEX(DATOS_GENERALES!$I$3:$I$7,MATCH($R361,DATOS_GENERALES!$J$3:$J$7,0),1),"###")</f>
        <v>1</v>
      </c>
      <c r="R361" s="25" t="s">
        <v>36</v>
      </c>
      <c r="S361" s="25" t="s">
        <v>15</v>
      </c>
      <c r="T361" s="25" t="s">
        <v>15</v>
      </c>
      <c r="U361" s="25" t="s">
        <v>15</v>
      </c>
      <c r="V361" s="24"/>
      <c r="W361" s="24" t="str">
        <f t="shared" si="32"/>
        <v>URB.LARA                               _</v>
      </c>
      <c r="X361" s="24" t="str">
        <f t="shared" si="33"/>
        <v>('0101360', '1', '1', 'FLORES FARJE EDWARD', 'FLORES FARJE EDWARD', 'URB.LARA                               _', '-', '-', '-', 'N', 'URB.LARA                               _', '1', '-', '-', '-', 'A'),</v>
      </c>
      <c r="Y361" s="24" t="str">
        <f t="shared" si="34"/>
        <v>('0101360', '1', '29627289', 'A'),</v>
      </c>
      <c r="Z361" s="24" t="str">
        <f t="shared" si="35"/>
        <v>('0101360', '2', '', 'A'),</v>
      </c>
    </row>
    <row r="362" spans="1:26" x14ac:dyDescent="0.25">
      <c r="A362" s="15" t="s">
        <v>807</v>
      </c>
      <c r="B362" s="28">
        <f t="shared" si="30"/>
        <v>1</v>
      </c>
      <c r="C362" s="27">
        <f xml:space="preserve"> IFERROR(INDEX(DATOS_GENERALES!$L$16:$L$20,MATCH($D362,DATOS_GENERALES!$M$16:$M$20,0),1),"###")</f>
        <v>1</v>
      </c>
      <c r="D362" s="25" t="s">
        <v>1641</v>
      </c>
      <c r="E362" s="27">
        <f xml:space="preserve"> IFERROR(INDEX(DATOS_GENERALES!$A$16:$A$25,MATCH($F362,DATOS_GENERALES!$B$16:$B$25,0),1),"###")</f>
        <v>1</v>
      </c>
      <c r="F362" s="25" t="s">
        <v>18</v>
      </c>
      <c r="G362" s="25" t="s">
        <v>2005</v>
      </c>
      <c r="H362" s="15" t="s">
        <v>1219</v>
      </c>
      <c r="I362" s="15"/>
      <c r="J362" s="25" t="s">
        <v>2794</v>
      </c>
      <c r="K362" s="25">
        <f t="shared" si="31"/>
        <v>15</v>
      </c>
      <c r="L362" s="25" t="s">
        <v>15</v>
      </c>
      <c r="M362" s="25" t="s">
        <v>15</v>
      </c>
      <c r="N362" s="25" t="s">
        <v>15</v>
      </c>
      <c r="O362" s="4" t="str">
        <f>IFERROR(INDEX(DATOS_GENERALES!$F$11:$F$13,MATCH($P362,DATOS_GENERALES!$G$11:$G$13,0),1),"###")</f>
        <v>N</v>
      </c>
      <c r="P362" s="25" t="s">
        <v>40</v>
      </c>
      <c r="Q362" s="4">
        <f>IFERROR(INDEX(DATOS_GENERALES!$I$3:$I$7,MATCH($R362,DATOS_GENERALES!$J$3:$J$7,0),1),"###")</f>
        <v>1</v>
      </c>
      <c r="R362" s="25" t="s">
        <v>36</v>
      </c>
      <c r="S362" s="25" t="s">
        <v>15</v>
      </c>
      <c r="T362" s="25" t="s">
        <v>15</v>
      </c>
      <c r="U362" s="25" t="s">
        <v>15</v>
      </c>
      <c r="V362" s="24"/>
      <c r="W362" s="24" t="str">
        <f t="shared" si="32"/>
        <v>AV. PIZARRO 161                        _</v>
      </c>
      <c r="X362" s="24" t="str">
        <f t="shared" si="33"/>
        <v>('0101361', '1', '1', 'TEJADA TORRES JULIO CESAR', 'TEJADA TORRES JULIO CESAR', 'AV. PIZARRO 161                        _', '-', '-', '-', 'N', 'AV. PIZARRO 161                        _', '1', '-', '-', '-', 'A'),</v>
      </c>
      <c r="Y362" s="24" t="str">
        <f t="shared" si="34"/>
        <v>('0101361', '1', '29627406', 'A'),</v>
      </c>
      <c r="Z362" s="24" t="str">
        <f t="shared" si="35"/>
        <v>('0101361', '2', '', 'A'),</v>
      </c>
    </row>
    <row r="363" spans="1:26" x14ac:dyDescent="0.25">
      <c r="A363" s="15" t="s">
        <v>105</v>
      </c>
      <c r="B363" s="28">
        <f t="shared" si="30"/>
        <v>1</v>
      </c>
      <c r="C363" s="27">
        <f xml:space="preserve"> IFERROR(INDEX(DATOS_GENERALES!$L$16:$L$20,MATCH($D363,DATOS_GENERALES!$M$16:$M$20,0),1),"###")</f>
        <v>1</v>
      </c>
      <c r="D363" s="25" t="s">
        <v>1641</v>
      </c>
      <c r="E363" s="27">
        <f xml:space="preserve"> IFERROR(INDEX(DATOS_GENERALES!$A$16:$A$25,MATCH($F363,DATOS_GENERALES!$B$16:$B$25,0),1),"###")</f>
        <v>1</v>
      </c>
      <c r="F363" s="25" t="s">
        <v>18</v>
      </c>
      <c r="G363" s="25" t="s">
        <v>2006</v>
      </c>
      <c r="H363" s="15" t="s">
        <v>1220</v>
      </c>
      <c r="I363" s="15"/>
      <c r="J363" s="25" t="s">
        <v>2795</v>
      </c>
      <c r="K363" s="25">
        <f t="shared" si="31"/>
        <v>40</v>
      </c>
      <c r="L363" s="25" t="s">
        <v>15</v>
      </c>
      <c r="M363" s="25" t="s">
        <v>15</v>
      </c>
      <c r="N363" s="25" t="s">
        <v>15</v>
      </c>
      <c r="O363" s="4" t="str">
        <f>IFERROR(INDEX(DATOS_GENERALES!$F$11:$F$13,MATCH($P363,DATOS_GENERALES!$G$11:$G$13,0),1),"###")</f>
        <v>N</v>
      </c>
      <c r="P363" s="25" t="s">
        <v>40</v>
      </c>
      <c r="Q363" s="4">
        <f>IFERROR(INDEX(DATOS_GENERALES!$I$3:$I$7,MATCH($R363,DATOS_GENERALES!$J$3:$J$7,0),1),"###")</f>
        <v>1</v>
      </c>
      <c r="R363" s="25" t="s">
        <v>36</v>
      </c>
      <c r="S363" s="25" t="s">
        <v>15</v>
      </c>
      <c r="T363" s="25" t="s">
        <v>15</v>
      </c>
      <c r="U363" s="25" t="s">
        <v>15</v>
      </c>
      <c r="V363" s="24"/>
      <c r="W363" s="24" t="str">
        <f t="shared" si="32"/>
        <v>URBANIZACION EL PALACIO 11 SEGUNDA ETAPA</v>
      </c>
      <c r="X363" s="24" t="str">
        <f t="shared" si="33"/>
        <v>('0101362', '1', '1', 'CORNEJO MANCHEGO WILLIAN ALFREDO', 'CORNEJO MANCHEGO WILLIAN ALFREDO', 'URBANIZACION EL PALACIO 11 SEGUNDA ETAPA', '-', '-', '-', 'N', 'URBANIZACION EL PALACIO 11 SEGUNDA ETAPA', '1', '-', '-', '-', 'A'),</v>
      </c>
      <c r="Y363" s="24" t="str">
        <f t="shared" si="34"/>
        <v>('0101362', '1', '29631191', 'A'),</v>
      </c>
      <c r="Z363" s="24" t="str">
        <f t="shared" si="35"/>
        <v>('0101362', '2', '', 'A'),</v>
      </c>
    </row>
    <row r="364" spans="1:26" x14ac:dyDescent="0.25">
      <c r="A364" s="15" t="s">
        <v>229</v>
      </c>
      <c r="B364" s="28">
        <f t="shared" si="30"/>
        <v>1</v>
      </c>
      <c r="C364" s="27">
        <f xml:space="preserve"> IFERROR(INDEX(DATOS_GENERALES!$L$16:$L$20,MATCH($D364,DATOS_GENERALES!$M$16:$M$20,0),1),"###")</f>
        <v>1</v>
      </c>
      <c r="D364" s="25" t="s">
        <v>1641</v>
      </c>
      <c r="E364" s="27">
        <f xml:space="preserve"> IFERROR(INDEX(DATOS_GENERALES!$A$16:$A$25,MATCH($F364,DATOS_GENERALES!$B$16:$B$25,0),1),"###")</f>
        <v>1</v>
      </c>
      <c r="F364" s="25" t="s">
        <v>18</v>
      </c>
      <c r="G364" s="25" t="s">
        <v>2007</v>
      </c>
      <c r="H364" s="15" t="s">
        <v>1221</v>
      </c>
      <c r="I364" s="15"/>
      <c r="J364" s="25" t="s">
        <v>2796</v>
      </c>
      <c r="K364" s="25">
        <f t="shared" si="31"/>
        <v>35</v>
      </c>
      <c r="L364" s="25" t="s">
        <v>15</v>
      </c>
      <c r="M364" s="25" t="s">
        <v>15</v>
      </c>
      <c r="N364" s="25" t="s">
        <v>15</v>
      </c>
      <c r="O364" s="4" t="str">
        <f>IFERROR(INDEX(DATOS_GENERALES!$F$11:$F$13,MATCH($P364,DATOS_GENERALES!$G$11:$G$13,0),1),"###")</f>
        <v>N</v>
      </c>
      <c r="P364" s="25" t="s">
        <v>40</v>
      </c>
      <c r="Q364" s="4">
        <f>IFERROR(INDEX(DATOS_GENERALES!$I$3:$I$7,MATCH($R364,DATOS_GENERALES!$J$3:$J$7,0),1),"###")</f>
        <v>1</v>
      </c>
      <c r="R364" s="25" t="s">
        <v>36</v>
      </c>
      <c r="S364" s="25" t="s">
        <v>15</v>
      </c>
      <c r="T364" s="25" t="s">
        <v>15</v>
      </c>
      <c r="U364" s="25" t="s">
        <v>15</v>
      </c>
      <c r="V364" s="24"/>
      <c r="W364" s="24" t="str">
        <f t="shared" si="32"/>
        <v>URB. EL TRONCO DE ORO LT 5 DPTO 302    _</v>
      </c>
      <c r="X364" s="24" t="str">
        <f t="shared" si="33"/>
        <v>('0101363', '1', '1', 'CONGONA GAMA MARIA DEL CARMEN', 'CONGONA GAMA MARIA DEL CARMEN', 'URB. EL TRONCO DE ORO LT 5 DPTO 302    _', '-', '-', '-', 'N', 'URB. EL TRONCO DE ORO LT 5 DPTO 302    _', '1', '-', '-', '-', 'A'),</v>
      </c>
      <c r="Y364" s="24" t="str">
        <f t="shared" si="34"/>
        <v>('0101363', '1', '29631259', 'A'),</v>
      </c>
      <c r="Z364" s="24" t="str">
        <f t="shared" si="35"/>
        <v>('0101363', '2', '', 'A'),</v>
      </c>
    </row>
    <row r="365" spans="1:26" x14ac:dyDescent="0.25">
      <c r="A365" s="15" t="s">
        <v>106</v>
      </c>
      <c r="B365" s="28">
        <f t="shared" si="30"/>
        <v>1</v>
      </c>
      <c r="C365" s="27">
        <f xml:space="preserve"> IFERROR(INDEX(DATOS_GENERALES!$L$16:$L$20,MATCH($D365,DATOS_GENERALES!$M$16:$M$20,0),1),"###")</f>
        <v>1</v>
      </c>
      <c r="D365" s="25" t="s">
        <v>1641</v>
      </c>
      <c r="E365" s="27">
        <f xml:space="preserve"> IFERROR(INDEX(DATOS_GENERALES!$A$16:$A$25,MATCH($F365,DATOS_GENERALES!$B$16:$B$25,0),1),"###")</f>
        <v>1</v>
      </c>
      <c r="F365" s="25" t="s">
        <v>18</v>
      </c>
      <c r="G365" s="25" t="s">
        <v>2008</v>
      </c>
      <c r="H365" s="15" t="s">
        <v>1222</v>
      </c>
      <c r="I365" s="15"/>
      <c r="J365" s="25" t="s">
        <v>2797</v>
      </c>
      <c r="K365" s="25">
        <f t="shared" si="31"/>
        <v>40</v>
      </c>
      <c r="L365" s="25" t="s">
        <v>15</v>
      </c>
      <c r="M365" s="25" t="s">
        <v>15</v>
      </c>
      <c r="N365" s="25" t="s">
        <v>15</v>
      </c>
      <c r="O365" s="4" t="str">
        <f>IFERROR(INDEX(DATOS_GENERALES!$F$11:$F$13,MATCH($P365,DATOS_GENERALES!$G$11:$G$13,0),1),"###")</f>
        <v>N</v>
      </c>
      <c r="P365" s="25" t="s">
        <v>40</v>
      </c>
      <c r="Q365" s="4">
        <f>IFERROR(INDEX(DATOS_GENERALES!$I$3:$I$7,MATCH($R365,DATOS_GENERALES!$J$3:$J$7,0),1),"###")</f>
        <v>1</v>
      </c>
      <c r="R365" s="25" t="s">
        <v>36</v>
      </c>
      <c r="S365" s="25" t="s">
        <v>15</v>
      </c>
      <c r="T365" s="25" t="s">
        <v>15</v>
      </c>
      <c r="U365" s="25" t="s">
        <v>15</v>
      </c>
      <c r="V365" s="24"/>
      <c r="W365" s="24" t="str">
        <f t="shared" si="32"/>
        <v>COOP. VICTOR ANDRES BELAUNDE C-18 YANAHU</v>
      </c>
      <c r="X365" s="24" t="str">
        <f t="shared" si="33"/>
        <v>('0101364', '1', '1', 'ZEVALLOS CAMINO FRANCIS HELMUT', 'ZEVALLOS CAMINO FRANCIS HELMUT', 'COOP. VICTOR ANDRES BELAUNDE C-18 YANAHU', '-', '-', '-', 'N', 'COOP. VICTOR ANDRES BELAUNDE C-18 YANAHU', '1', '-', '-', '-', 'A'),</v>
      </c>
      <c r="Y365" s="24" t="str">
        <f t="shared" si="34"/>
        <v>('0101364', '1', '29632356', 'A'),</v>
      </c>
      <c r="Z365" s="24" t="str">
        <f t="shared" si="35"/>
        <v>('0101364', '2', '', 'A'),</v>
      </c>
    </row>
    <row r="366" spans="1:26" x14ac:dyDescent="0.25">
      <c r="A366" s="15" t="s">
        <v>788</v>
      </c>
      <c r="B366" s="28">
        <f t="shared" si="30"/>
        <v>1</v>
      </c>
      <c r="C366" s="27">
        <f xml:space="preserve"> IFERROR(INDEX(DATOS_GENERALES!$L$16:$L$20,MATCH($D366,DATOS_GENERALES!$M$16:$M$20,0),1),"###")</f>
        <v>1</v>
      </c>
      <c r="D366" s="25" t="s">
        <v>1641</v>
      </c>
      <c r="E366" s="27">
        <f xml:space="preserve"> IFERROR(INDEX(DATOS_GENERALES!$A$16:$A$25,MATCH($F366,DATOS_GENERALES!$B$16:$B$25,0),1),"###")</f>
        <v>1</v>
      </c>
      <c r="F366" s="25" t="s">
        <v>18</v>
      </c>
      <c r="G366" s="25" t="s">
        <v>2009</v>
      </c>
      <c r="H366" s="15" t="s">
        <v>1223</v>
      </c>
      <c r="I366" s="15"/>
      <c r="J366" s="25" t="s">
        <v>2798</v>
      </c>
      <c r="K366" s="25">
        <f t="shared" si="31"/>
        <v>16</v>
      </c>
      <c r="L366" s="25" t="s">
        <v>15</v>
      </c>
      <c r="M366" s="25" t="s">
        <v>15</v>
      </c>
      <c r="N366" s="25" t="s">
        <v>15</v>
      </c>
      <c r="O366" s="4" t="str">
        <f>IFERROR(INDEX(DATOS_GENERALES!$F$11:$F$13,MATCH($P366,DATOS_GENERALES!$G$11:$G$13,0),1),"###")</f>
        <v>N</v>
      </c>
      <c r="P366" s="25" t="s">
        <v>40</v>
      </c>
      <c r="Q366" s="4">
        <f>IFERROR(INDEX(DATOS_GENERALES!$I$3:$I$7,MATCH($R366,DATOS_GENERALES!$J$3:$J$7,0),1),"###")</f>
        <v>1</v>
      </c>
      <c r="R366" s="25" t="s">
        <v>36</v>
      </c>
      <c r="S366" s="25" t="s">
        <v>15</v>
      </c>
      <c r="T366" s="25" t="s">
        <v>15</v>
      </c>
      <c r="U366" s="25" t="s">
        <v>15</v>
      </c>
      <c r="V366" s="24"/>
      <c r="W366" s="24" t="str">
        <f t="shared" si="32"/>
        <v>URB. LARA NRO. 6                       _</v>
      </c>
      <c r="X366" s="24" t="str">
        <f t="shared" si="33"/>
        <v>('0101365', '1', '1', 'GAMARRA CACHAY ANA CRISTINA', 'GAMARRA CACHAY ANA CRISTINA', 'URB. LARA NRO. 6                       _', '-', '-', '-', 'N', 'URB. LARA NRO. 6                       _', '1', '-', '-', '-', 'A'),</v>
      </c>
      <c r="Y366" s="24" t="str">
        <f t="shared" si="34"/>
        <v>('0101365', '1', '29633134', 'A'),</v>
      </c>
      <c r="Z366" s="24" t="str">
        <f t="shared" si="35"/>
        <v>('0101365', '2', '', 'A'),</v>
      </c>
    </row>
    <row r="367" spans="1:26" x14ac:dyDescent="0.25">
      <c r="A367" s="15" t="s">
        <v>573</v>
      </c>
      <c r="B367" s="28">
        <f t="shared" si="30"/>
        <v>1</v>
      </c>
      <c r="C367" s="27">
        <f xml:space="preserve"> IFERROR(INDEX(DATOS_GENERALES!$L$16:$L$20,MATCH($D367,DATOS_GENERALES!$M$16:$M$20,0),1),"###")</f>
        <v>1</v>
      </c>
      <c r="D367" s="25" t="s">
        <v>1641</v>
      </c>
      <c r="E367" s="27">
        <f xml:space="preserve"> IFERROR(INDEX(DATOS_GENERALES!$A$16:$A$25,MATCH($F367,DATOS_GENERALES!$B$16:$B$25,0),1),"###")</f>
        <v>1</v>
      </c>
      <c r="F367" s="25" t="s">
        <v>18</v>
      </c>
      <c r="G367" s="25" t="s">
        <v>2010</v>
      </c>
      <c r="H367" s="15" t="s">
        <v>1224</v>
      </c>
      <c r="I367" s="15"/>
      <c r="J367" s="25" t="s">
        <v>2718</v>
      </c>
      <c r="K367" s="25">
        <f t="shared" si="31"/>
        <v>24</v>
      </c>
      <c r="L367" s="25" t="s">
        <v>15</v>
      </c>
      <c r="M367" s="25" t="s">
        <v>15</v>
      </c>
      <c r="N367" s="25" t="s">
        <v>15</v>
      </c>
      <c r="O367" s="4" t="str">
        <f>IFERROR(INDEX(DATOS_GENERALES!$F$11:$F$13,MATCH($P367,DATOS_GENERALES!$G$11:$G$13,0),1),"###")</f>
        <v>N</v>
      </c>
      <c r="P367" s="25" t="s">
        <v>40</v>
      </c>
      <c r="Q367" s="4">
        <f>IFERROR(INDEX(DATOS_GENERALES!$I$3:$I$7,MATCH($R367,DATOS_GENERALES!$J$3:$J$7,0),1),"###")</f>
        <v>1</v>
      </c>
      <c r="R367" s="25" t="s">
        <v>36</v>
      </c>
      <c r="S367" s="25" t="s">
        <v>15</v>
      </c>
      <c r="T367" s="25" t="s">
        <v>15</v>
      </c>
      <c r="U367" s="25" t="s">
        <v>15</v>
      </c>
      <c r="V367" s="24"/>
      <c r="W367" s="24" t="str">
        <f t="shared" si="32"/>
        <v>LOS CEDROS A-4 YANAHUARA               _</v>
      </c>
      <c r="X367" s="24" t="str">
        <f t="shared" si="33"/>
        <v>('0101366', '1', '1', 'DIANDERAS SALINAS GONZALO DAVID', 'DIANDERAS SALINAS GONZALO DAVID', 'LOS CEDROS A-4 YANAHUARA               _', '-', '-', '-', 'N', 'LOS CEDROS A-4 YANAHUARA               _', '1', '-', '-', '-', 'A'),</v>
      </c>
      <c r="Y367" s="24" t="str">
        <f t="shared" si="34"/>
        <v>('0101366', '1', '29634785', 'A'),</v>
      </c>
      <c r="Z367" s="24" t="str">
        <f t="shared" si="35"/>
        <v>('0101366', '2', '', 'A'),</v>
      </c>
    </row>
    <row r="368" spans="1:26" x14ac:dyDescent="0.25">
      <c r="A368" s="15" t="s">
        <v>604</v>
      </c>
      <c r="B368" s="28">
        <f t="shared" si="30"/>
        <v>1</v>
      </c>
      <c r="C368" s="27">
        <f xml:space="preserve"> IFERROR(INDEX(DATOS_GENERALES!$L$16:$L$20,MATCH($D368,DATOS_GENERALES!$M$16:$M$20,0),1),"###")</f>
        <v>1</v>
      </c>
      <c r="D368" s="25" t="s">
        <v>1641</v>
      </c>
      <c r="E368" s="27">
        <f xml:space="preserve"> IFERROR(INDEX(DATOS_GENERALES!$A$16:$A$25,MATCH($F368,DATOS_GENERALES!$B$16:$B$25,0),1),"###")</f>
        <v>1</v>
      </c>
      <c r="F368" s="25" t="s">
        <v>18</v>
      </c>
      <c r="G368" s="25" t="s">
        <v>2011</v>
      </c>
      <c r="H368" s="15" t="s">
        <v>1225</v>
      </c>
      <c r="I368" s="15"/>
      <c r="J368" s="25" t="s">
        <v>2799</v>
      </c>
      <c r="K368" s="25">
        <f t="shared" si="31"/>
        <v>23</v>
      </c>
      <c r="L368" s="25" t="s">
        <v>15</v>
      </c>
      <c r="M368" s="25" t="s">
        <v>15</v>
      </c>
      <c r="N368" s="25" t="s">
        <v>15</v>
      </c>
      <c r="O368" s="4" t="str">
        <f>IFERROR(INDEX(DATOS_GENERALES!$F$11:$F$13,MATCH($P368,DATOS_GENERALES!$G$11:$G$13,0),1),"###")</f>
        <v>N</v>
      </c>
      <c r="P368" s="25" t="s">
        <v>40</v>
      </c>
      <c r="Q368" s="4">
        <f>IFERROR(INDEX(DATOS_GENERALES!$I$3:$I$7,MATCH($R368,DATOS_GENERALES!$J$3:$J$7,0),1),"###")</f>
        <v>1</v>
      </c>
      <c r="R368" s="25" t="s">
        <v>36</v>
      </c>
      <c r="S368" s="25" t="s">
        <v>15</v>
      </c>
      <c r="T368" s="25" t="s">
        <v>15</v>
      </c>
      <c r="U368" s="25" t="s">
        <v>15</v>
      </c>
      <c r="V368" s="24"/>
      <c r="W368" s="24" t="str">
        <f t="shared" si="32"/>
        <v>PASDAJE LAS LILAS 102 A                _</v>
      </c>
      <c r="X368" s="24" t="str">
        <f t="shared" si="33"/>
        <v>('0101367', '1', '1', 'LUNA ALVIZ GRACIELA JULIA', 'LUNA ALVIZ GRACIELA JULIA', 'PASDAJE LAS LILAS 102 A                _', '-', '-', '-', 'N', 'PASDAJE LAS LILAS 102 A                _', '1', '-', '-', '-', 'A'),</v>
      </c>
      <c r="Y368" s="24" t="str">
        <f t="shared" si="34"/>
        <v>('0101367', '1', '29635071', 'A'),</v>
      </c>
      <c r="Z368" s="24" t="str">
        <f t="shared" si="35"/>
        <v>('0101367', '2', '', 'A'),</v>
      </c>
    </row>
    <row r="369" spans="1:26" x14ac:dyDescent="0.25">
      <c r="A369" s="15" t="s">
        <v>253</v>
      </c>
      <c r="B369" s="28">
        <f t="shared" si="30"/>
        <v>1</v>
      </c>
      <c r="C369" s="27">
        <f xml:space="preserve"> IFERROR(INDEX(DATOS_GENERALES!$L$16:$L$20,MATCH($D369,DATOS_GENERALES!$M$16:$M$20,0),1),"###")</f>
        <v>1</v>
      </c>
      <c r="D369" s="25" t="s">
        <v>1641</v>
      </c>
      <c r="E369" s="27">
        <f xml:space="preserve"> IFERROR(INDEX(DATOS_GENERALES!$A$16:$A$25,MATCH($F369,DATOS_GENERALES!$B$16:$B$25,0),1),"###")</f>
        <v>1</v>
      </c>
      <c r="F369" s="25" t="s">
        <v>18</v>
      </c>
      <c r="G369" s="25" t="s">
        <v>2012</v>
      </c>
      <c r="H369" s="15" t="s">
        <v>1226</v>
      </c>
      <c r="I369" s="15"/>
      <c r="J369" s="25" t="s">
        <v>2800</v>
      </c>
      <c r="K369" s="25">
        <f t="shared" si="31"/>
        <v>34</v>
      </c>
      <c r="L369" s="25" t="s">
        <v>15</v>
      </c>
      <c r="M369" s="25" t="s">
        <v>15</v>
      </c>
      <c r="N369" s="25" t="s">
        <v>15</v>
      </c>
      <c r="O369" s="4" t="str">
        <f>IFERROR(INDEX(DATOS_GENERALES!$F$11:$F$13,MATCH($P369,DATOS_GENERALES!$G$11:$G$13,0),1),"###")</f>
        <v>N</v>
      </c>
      <c r="P369" s="25" t="s">
        <v>40</v>
      </c>
      <c r="Q369" s="4">
        <f>IFERROR(INDEX(DATOS_GENERALES!$I$3:$I$7,MATCH($R369,DATOS_GENERALES!$J$3:$J$7,0),1),"###")</f>
        <v>1</v>
      </c>
      <c r="R369" s="25" t="s">
        <v>36</v>
      </c>
      <c r="S369" s="25" t="s">
        <v>15</v>
      </c>
      <c r="T369" s="25" t="s">
        <v>15</v>
      </c>
      <c r="U369" s="25" t="s">
        <v>15</v>
      </c>
      <c r="V369" s="24"/>
      <c r="W369" s="24" t="str">
        <f t="shared" si="32"/>
        <v>IQUITOS 120 SAN MARTIN DE SOCABAYA     _</v>
      </c>
      <c r="X369" s="24" t="str">
        <f t="shared" si="33"/>
        <v>('0101368', '1', '1', 'BECERRA REYNOSO GERARDO', 'BECERRA REYNOSO GERARDO', 'IQUITOS 120 SAN MARTIN DE SOCABAYA     _', '-', '-', '-', 'N', 'IQUITOS 120 SAN MARTIN DE SOCABAYA     _', '1', '-', '-', '-', 'A'),</v>
      </c>
      <c r="Y369" s="24" t="str">
        <f t="shared" si="34"/>
        <v>('0101368', '1', '29635715', 'A'),</v>
      </c>
      <c r="Z369" s="24" t="str">
        <f t="shared" si="35"/>
        <v>('0101368', '2', '', 'A'),</v>
      </c>
    </row>
    <row r="370" spans="1:26" x14ac:dyDescent="0.25">
      <c r="A370" s="15" t="s">
        <v>385</v>
      </c>
      <c r="B370" s="28">
        <f t="shared" si="30"/>
        <v>1</v>
      </c>
      <c r="C370" s="27">
        <f xml:space="preserve"> IFERROR(INDEX(DATOS_GENERALES!$L$16:$L$20,MATCH($D370,DATOS_GENERALES!$M$16:$M$20,0),1),"###")</f>
        <v>1</v>
      </c>
      <c r="D370" s="25" t="s">
        <v>1641</v>
      </c>
      <c r="E370" s="27">
        <f xml:space="preserve"> IFERROR(INDEX(DATOS_GENERALES!$A$16:$A$25,MATCH($F370,DATOS_GENERALES!$B$16:$B$25,0),1),"###")</f>
        <v>1</v>
      </c>
      <c r="F370" s="25" t="s">
        <v>18</v>
      </c>
      <c r="G370" s="25" t="s">
        <v>2013</v>
      </c>
      <c r="H370" s="15" t="s">
        <v>1227</v>
      </c>
      <c r="I370" s="15"/>
      <c r="J370" s="25" t="s">
        <v>2801</v>
      </c>
      <c r="K370" s="25">
        <f t="shared" si="31"/>
        <v>30</v>
      </c>
      <c r="L370" s="25" t="s">
        <v>15</v>
      </c>
      <c r="M370" s="25" t="s">
        <v>15</v>
      </c>
      <c r="N370" s="25" t="s">
        <v>15</v>
      </c>
      <c r="O370" s="4" t="str">
        <f>IFERROR(INDEX(DATOS_GENERALES!$F$11:$F$13,MATCH($P370,DATOS_GENERALES!$G$11:$G$13,0),1),"###")</f>
        <v>N</v>
      </c>
      <c r="P370" s="25" t="s">
        <v>40</v>
      </c>
      <c r="Q370" s="4">
        <f>IFERROR(INDEX(DATOS_GENERALES!$I$3:$I$7,MATCH($R370,DATOS_GENERALES!$J$3:$J$7,0),1),"###")</f>
        <v>1</v>
      </c>
      <c r="R370" s="25" t="s">
        <v>36</v>
      </c>
      <c r="S370" s="25" t="s">
        <v>15</v>
      </c>
      <c r="T370" s="25" t="s">
        <v>15</v>
      </c>
      <c r="U370" s="25" t="s">
        <v>15</v>
      </c>
      <c r="V370" s="24"/>
      <c r="W370" s="24" t="str">
        <f t="shared" si="32"/>
        <v>URB. LOS FRUTALES C-1 DPTO 201         _</v>
      </c>
      <c r="X370" s="24" t="str">
        <f t="shared" si="33"/>
        <v>('0101369', '1', '1', 'CORRALES NIEVES PALACIOS MARIA ANGELA', 'CORRALES NIEVES PALACIOS MARIA ANGELA', 'URB. LOS FRUTALES C-1 DPTO 201         _', '-', '-', '-', 'N', 'URB. LOS FRUTALES C-1 DPTO 201         _', '1', '-', '-', '-', 'A'),</v>
      </c>
      <c r="Y370" s="24" t="str">
        <f t="shared" si="34"/>
        <v>('0101369', '1', '29636108', 'A'),</v>
      </c>
      <c r="Z370" s="24" t="str">
        <f t="shared" si="35"/>
        <v>('0101369', '2', '', 'A'),</v>
      </c>
    </row>
    <row r="371" spans="1:26" x14ac:dyDescent="0.25">
      <c r="A371" s="15" t="s">
        <v>342</v>
      </c>
      <c r="B371" s="28">
        <f t="shared" si="30"/>
        <v>1</v>
      </c>
      <c r="C371" s="27">
        <f xml:space="preserve"> IFERROR(INDEX(DATOS_GENERALES!$L$16:$L$20,MATCH($D371,DATOS_GENERALES!$M$16:$M$20,0),1),"###")</f>
        <v>1</v>
      </c>
      <c r="D371" s="25" t="s">
        <v>1641</v>
      </c>
      <c r="E371" s="27">
        <f xml:space="preserve"> IFERROR(INDEX(DATOS_GENERALES!$A$16:$A$25,MATCH($F371,DATOS_GENERALES!$B$16:$B$25,0),1),"###")</f>
        <v>1</v>
      </c>
      <c r="F371" s="25" t="s">
        <v>18</v>
      </c>
      <c r="G371" s="25" t="s">
        <v>2014</v>
      </c>
      <c r="H371" s="15" t="s">
        <v>1228</v>
      </c>
      <c r="I371" s="15"/>
      <c r="J371" s="25" t="s">
        <v>2802</v>
      </c>
      <c r="K371" s="25">
        <f t="shared" si="31"/>
        <v>31</v>
      </c>
      <c r="L371" s="25" t="s">
        <v>15</v>
      </c>
      <c r="M371" s="25" t="s">
        <v>15</v>
      </c>
      <c r="N371" s="25" t="s">
        <v>15</v>
      </c>
      <c r="O371" s="4" t="str">
        <f>IFERROR(INDEX(DATOS_GENERALES!$F$11:$F$13,MATCH($P371,DATOS_GENERALES!$G$11:$G$13,0),1),"###")</f>
        <v>N</v>
      </c>
      <c r="P371" s="25" t="s">
        <v>40</v>
      </c>
      <c r="Q371" s="4">
        <f>IFERROR(INDEX(DATOS_GENERALES!$I$3:$I$7,MATCH($R371,DATOS_GENERALES!$J$3:$J$7,0),1),"###")</f>
        <v>1</v>
      </c>
      <c r="R371" s="25" t="s">
        <v>36</v>
      </c>
      <c r="S371" s="25" t="s">
        <v>15</v>
      </c>
      <c r="T371" s="25" t="s">
        <v>15</v>
      </c>
      <c r="U371" s="25" t="s">
        <v>15</v>
      </c>
      <c r="V371" s="24"/>
      <c r="W371" s="24" t="str">
        <f t="shared" si="32"/>
        <v>OCTAVIO MUÑOZ NAJAR 221 INT 121        _</v>
      </c>
      <c r="X371" s="24" t="str">
        <f t="shared" si="33"/>
        <v>('0101370', '1', '1', 'SOTO CLAVIJO CARLOS FERNANDO', 'SOTO CLAVIJO CARLOS FERNANDO', 'OCTAVIO MUÑOZ NAJAR 221 INT 121        _', '-', '-', '-', 'N', 'OCTAVIO MUÑOZ NAJAR 221 INT 121        _', '1', '-', '-', '-', 'A'),</v>
      </c>
      <c r="Y371" s="24" t="str">
        <f t="shared" si="34"/>
        <v>('0101370', '1', '29636437', 'A'),</v>
      </c>
      <c r="Z371" s="24" t="str">
        <f t="shared" si="35"/>
        <v>('0101370', '2', '', 'A'),</v>
      </c>
    </row>
    <row r="372" spans="1:26" x14ac:dyDescent="0.25">
      <c r="A372" s="15" t="s">
        <v>386</v>
      </c>
      <c r="B372" s="28">
        <f t="shared" si="30"/>
        <v>1</v>
      </c>
      <c r="C372" s="27">
        <f xml:space="preserve"> IFERROR(INDEX(DATOS_GENERALES!$L$16:$L$20,MATCH($D372,DATOS_GENERALES!$M$16:$M$20,0),1),"###")</f>
        <v>1</v>
      </c>
      <c r="D372" s="25" t="s">
        <v>1641</v>
      </c>
      <c r="E372" s="27">
        <f xml:space="preserve"> IFERROR(INDEX(DATOS_GENERALES!$A$16:$A$25,MATCH($F372,DATOS_GENERALES!$B$16:$B$25,0),1),"###")</f>
        <v>1</v>
      </c>
      <c r="F372" s="25" t="s">
        <v>18</v>
      </c>
      <c r="G372" s="25" t="s">
        <v>2015</v>
      </c>
      <c r="H372" s="15" t="s">
        <v>1229</v>
      </c>
      <c r="I372" s="15"/>
      <c r="J372" s="25" t="s">
        <v>2803</v>
      </c>
      <c r="K372" s="25">
        <f t="shared" si="31"/>
        <v>30</v>
      </c>
      <c r="L372" s="25" t="s">
        <v>15</v>
      </c>
      <c r="M372" s="25" t="s">
        <v>15</v>
      </c>
      <c r="N372" s="25" t="s">
        <v>15</v>
      </c>
      <c r="O372" s="4" t="str">
        <f>IFERROR(INDEX(DATOS_GENERALES!$F$11:$F$13,MATCH($P372,DATOS_GENERALES!$G$11:$G$13,0),1),"###")</f>
        <v>N</v>
      </c>
      <c r="P372" s="25" t="s">
        <v>40</v>
      </c>
      <c r="Q372" s="4">
        <f>IFERROR(INDEX(DATOS_GENERALES!$I$3:$I$7,MATCH($R372,DATOS_GENERALES!$J$3:$J$7,0),1),"###")</f>
        <v>1</v>
      </c>
      <c r="R372" s="25" t="s">
        <v>36</v>
      </c>
      <c r="S372" s="25" t="s">
        <v>15</v>
      </c>
      <c r="T372" s="25" t="s">
        <v>15</v>
      </c>
      <c r="U372" s="25" t="s">
        <v>15</v>
      </c>
      <c r="V372" s="24"/>
      <c r="W372" s="24" t="str">
        <f t="shared" si="32"/>
        <v>URB. GRAFICOS NRO 414 J.C MARI         _</v>
      </c>
      <c r="X372" s="24" t="str">
        <f t="shared" si="33"/>
        <v>('0101371', '1', '1', 'RETAMOZO CHUQUICA¥A EDWIN MOISES', 'RETAMOZO CHUQUICA¥A EDWIN MOISES', 'URB. GRAFICOS NRO 414 J.C MARI         _', '-', '-', '-', 'N', 'URB. GRAFICOS NRO 414 J.C MARI         _', '1', '-', '-', '-', 'A'),</v>
      </c>
      <c r="Y372" s="24" t="str">
        <f t="shared" si="34"/>
        <v>('0101371', '1', '29636669', 'A'),</v>
      </c>
      <c r="Z372" s="24" t="str">
        <f t="shared" si="35"/>
        <v>('0101371', '2', '', 'A'),</v>
      </c>
    </row>
    <row r="373" spans="1:26" x14ac:dyDescent="0.25">
      <c r="A373" s="15" t="s">
        <v>107</v>
      </c>
      <c r="B373" s="28">
        <f t="shared" si="30"/>
        <v>1</v>
      </c>
      <c r="C373" s="27">
        <f xml:space="preserve"> IFERROR(INDEX(DATOS_GENERALES!$L$16:$L$20,MATCH($D373,DATOS_GENERALES!$M$16:$M$20,0),1),"###")</f>
        <v>1</v>
      </c>
      <c r="D373" s="25" t="s">
        <v>1641</v>
      </c>
      <c r="E373" s="27">
        <f xml:space="preserve"> IFERROR(INDEX(DATOS_GENERALES!$A$16:$A$25,MATCH($F373,DATOS_GENERALES!$B$16:$B$25,0),1),"###")</f>
        <v>1</v>
      </c>
      <c r="F373" s="25" t="s">
        <v>18</v>
      </c>
      <c r="G373" s="25" t="s">
        <v>2016</v>
      </c>
      <c r="H373" s="15" t="s">
        <v>1230</v>
      </c>
      <c r="I373" s="15"/>
      <c r="J373" s="25" t="s">
        <v>2804</v>
      </c>
      <c r="K373" s="25">
        <f t="shared" si="31"/>
        <v>40</v>
      </c>
      <c r="L373" s="25" t="s">
        <v>15</v>
      </c>
      <c r="M373" s="25" t="s">
        <v>15</v>
      </c>
      <c r="N373" s="25" t="s">
        <v>15</v>
      </c>
      <c r="O373" s="4" t="str">
        <f>IFERROR(INDEX(DATOS_GENERALES!$F$11:$F$13,MATCH($P373,DATOS_GENERALES!$G$11:$G$13,0),1),"###")</f>
        <v>N</v>
      </c>
      <c r="P373" s="25" t="s">
        <v>40</v>
      </c>
      <c r="Q373" s="4">
        <f>IFERROR(INDEX(DATOS_GENERALES!$I$3:$I$7,MATCH($R373,DATOS_GENERALES!$J$3:$J$7,0),1),"###")</f>
        <v>1</v>
      </c>
      <c r="R373" s="25" t="s">
        <v>36</v>
      </c>
      <c r="S373" s="25" t="s">
        <v>15</v>
      </c>
      <c r="T373" s="25" t="s">
        <v>15</v>
      </c>
      <c r="U373" s="25" t="s">
        <v>15</v>
      </c>
      <c r="V373" s="24"/>
      <c r="W373" s="24" t="str">
        <f t="shared" si="32"/>
        <v>URB. LA CANTUTA A-1 JOSE LUIS BUSTAMANTE</v>
      </c>
      <c r="X373" s="24" t="str">
        <f t="shared" si="33"/>
        <v>('0101372', '1', '1', 'VELAZQUEZ ANAYA MARLENY', 'VELAZQUEZ ANAYA MARLENY', 'URB. LA CANTUTA A-1 JOSE LUIS BUSTAMANTE', '-', '-', '-', 'N', 'URB. LA CANTUTA A-1 JOSE LUIS BUSTAMANTE', '1', '-', '-', '-', 'A'),</v>
      </c>
      <c r="Y373" s="24" t="str">
        <f t="shared" si="34"/>
        <v>('0101372', '1', '29638214', 'A'),</v>
      </c>
      <c r="Z373" s="24" t="str">
        <f t="shared" si="35"/>
        <v>('0101372', '2', '', 'A'),</v>
      </c>
    </row>
    <row r="374" spans="1:26" x14ac:dyDescent="0.25">
      <c r="A374" s="15" t="s">
        <v>343</v>
      </c>
      <c r="B374" s="28">
        <f t="shared" si="30"/>
        <v>1</v>
      </c>
      <c r="C374" s="27">
        <f xml:space="preserve"> IFERROR(INDEX(DATOS_GENERALES!$L$16:$L$20,MATCH($D374,DATOS_GENERALES!$M$16:$M$20,0),1),"###")</f>
        <v>1</v>
      </c>
      <c r="D374" s="25" t="s">
        <v>1641</v>
      </c>
      <c r="E374" s="27">
        <f xml:space="preserve"> IFERROR(INDEX(DATOS_GENERALES!$A$16:$A$25,MATCH($F374,DATOS_GENERALES!$B$16:$B$25,0),1),"###")</f>
        <v>1</v>
      </c>
      <c r="F374" s="25" t="s">
        <v>18</v>
      </c>
      <c r="G374" s="25" t="s">
        <v>2017</v>
      </c>
      <c r="H374" s="15" t="s">
        <v>1231</v>
      </c>
      <c r="I374" s="15"/>
      <c r="J374" s="25" t="s">
        <v>2805</v>
      </c>
      <c r="K374" s="25">
        <f t="shared" si="31"/>
        <v>31</v>
      </c>
      <c r="L374" s="25" t="s">
        <v>15</v>
      </c>
      <c r="M374" s="25" t="s">
        <v>15</v>
      </c>
      <c r="N374" s="25" t="s">
        <v>15</v>
      </c>
      <c r="O374" s="4" t="str">
        <f>IFERROR(INDEX(DATOS_GENERALES!$F$11:$F$13,MATCH($P374,DATOS_GENERALES!$G$11:$G$13,0),1),"###")</f>
        <v>N</v>
      </c>
      <c r="P374" s="25" t="s">
        <v>40</v>
      </c>
      <c r="Q374" s="4">
        <f>IFERROR(INDEX(DATOS_GENERALES!$I$3:$I$7,MATCH($R374,DATOS_GENERALES!$J$3:$J$7,0),1),"###")</f>
        <v>1</v>
      </c>
      <c r="R374" s="25" t="s">
        <v>36</v>
      </c>
      <c r="S374" s="25" t="s">
        <v>15</v>
      </c>
      <c r="T374" s="25" t="s">
        <v>15</v>
      </c>
      <c r="U374" s="25" t="s">
        <v>15</v>
      </c>
      <c r="V374" s="24"/>
      <c r="W374" s="24" t="str">
        <f t="shared" si="32"/>
        <v>CALL CHEVARIA 122 IV CENTENARIO        _</v>
      </c>
      <c r="X374" s="24" t="str">
        <f t="shared" si="33"/>
        <v>('0101373', '1', '1', 'CORRE PEROCHENA RUBEN', 'CORRE PEROCHENA RUBEN', 'CALL CHEVARIA 122 IV CENTENARIO        _', '-', '-', '-', 'N', 'CALL CHEVARIA 122 IV CENTENARIO        _', '1', '-', '-', '-', 'A'),</v>
      </c>
      <c r="Y374" s="24" t="str">
        <f t="shared" si="34"/>
        <v>('0101373', '1', '29638373', 'A'),</v>
      </c>
      <c r="Z374" s="24" t="str">
        <f t="shared" si="35"/>
        <v>('0101373', '2', '', 'A'),</v>
      </c>
    </row>
    <row r="375" spans="1:26" x14ac:dyDescent="0.25">
      <c r="A375" s="15" t="s">
        <v>344</v>
      </c>
      <c r="B375" s="28">
        <f t="shared" si="30"/>
        <v>1</v>
      </c>
      <c r="C375" s="27">
        <f xml:space="preserve"> IFERROR(INDEX(DATOS_GENERALES!$L$16:$L$20,MATCH($D375,DATOS_GENERALES!$M$16:$M$20,0),1),"###")</f>
        <v>1</v>
      </c>
      <c r="D375" s="25" t="s">
        <v>1641</v>
      </c>
      <c r="E375" s="27">
        <f xml:space="preserve"> IFERROR(INDEX(DATOS_GENERALES!$A$16:$A$25,MATCH($F375,DATOS_GENERALES!$B$16:$B$25,0),1),"###")</f>
        <v>1</v>
      </c>
      <c r="F375" s="25" t="s">
        <v>18</v>
      </c>
      <c r="G375" s="25" t="s">
        <v>2018</v>
      </c>
      <c r="H375" s="15" t="s">
        <v>1232</v>
      </c>
      <c r="I375" s="15"/>
      <c r="J375" s="25" t="s">
        <v>2806</v>
      </c>
      <c r="K375" s="25">
        <f t="shared" si="31"/>
        <v>31</v>
      </c>
      <c r="L375" s="25" t="s">
        <v>15</v>
      </c>
      <c r="M375" s="25" t="s">
        <v>15</v>
      </c>
      <c r="N375" s="25" t="s">
        <v>15</v>
      </c>
      <c r="O375" s="4" t="str">
        <f>IFERROR(INDEX(DATOS_GENERALES!$F$11:$F$13,MATCH($P375,DATOS_GENERALES!$G$11:$G$13,0),1),"###")</f>
        <v>N</v>
      </c>
      <c r="P375" s="25" t="s">
        <v>40</v>
      </c>
      <c r="Q375" s="4">
        <f>IFERROR(INDEX(DATOS_GENERALES!$I$3:$I$7,MATCH($R375,DATOS_GENERALES!$J$3:$J$7,0),1),"###")</f>
        <v>1</v>
      </c>
      <c r="R375" s="25" t="s">
        <v>36</v>
      </c>
      <c r="S375" s="25" t="s">
        <v>15</v>
      </c>
      <c r="T375" s="25" t="s">
        <v>15</v>
      </c>
      <c r="U375" s="25" t="s">
        <v>15</v>
      </c>
      <c r="V375" s="24"/>
      <c r="W375" s="24" t="str">
        <f t="shared" si="32"/>
        <v>CALLE TRONCHADERO 607 CAYMA AQP        _</v>
      </c>
      <c r="X375" s="24" t="str">
        <f t="shared" si="33"/>
        <v>('0101374', '1', '1', 'ZEGARRA JUAREZ EZEQUIEL', 'ZEGARRA JUAREZ EZEQUIEL', 'CALLE TRONCHADERO 607 CAYMA AQP        _', '-', '-', '-', 'N', 'CALLE TRONCHADERO 607 CAYMA AQP        _', '1', '-', '-', '-', 'A'),</v>
      </c>
      <c r="Y375" s="24" t="str">
        <f t="shared" si="34"/>
        <v>('0101374', '1', '29638992', 'A'),</v>
      </c>
      <c r="Z375" s="24" t="str">
        <f t="shared" si="35"/>
        <v>('0101374', '2', '', 'A'),</v>
      </c>
    </row>
    <row r="376" spans="1:26" x14ac:dyDescent="0.25">
      <c r="A376" s="15" t="s">
        <v>475</v>
      </c>
      <c r="B376" s="28">
        <f t="shared" si="30"/>
        <v>1</v>
      </c>
      <c r="C376" s="27">
        <f xml:space="preserve"> IFERROR(INDEX(DATOS_GENERALES!$L$16:$L$20,MATCH($D376,DATOS_GENERALES!$M$16:$M$20,0),1),"###")</f>
        <v>1</v>
      </c>
      <c r="D376" s="25" t="s">
        <v>1641</v>
      </c>
      <c r="E376" s="27">
        <f xml:space="preserve"> IFERROR(INDEX(DATOS_GENERALES!$A$16:$A$25,MATCH($F376,DATOS_GENERALES!$B$16:$B$25,0),1),"###")</f>
        <v>1</v>
      </c>
      <c r="F376" s="25" t="s">
        <v>18</v>
      </c>
      <c r="G376" s="25" t="s">
        <v>2019</v>
      </c>
      <c r="H376" s="15" t="s">
        <v>1233</v>
      </c>
      <c r="I376" s="15"/>
      <c r="J376" s="25" t="s">
        <v>2807</v>
      </c>
      <c r="K376" s="25">
        <f t="shared" si="31"/>
        <v>27</v>
      </c>
      <c r="L376" s="25" t="s">
        <v>15</v>
      </c>
      <c r="M376" s="25" t="s">
        <v>15</v>
      </c>
      <c r="N376" s="25" t="s">
        <v>15</v>
      </c>
      <c r="O376" s="4" t="str">
        <f>IFERROR(INDEX(DATOS_GENERALES!$F$11:$F$13,MATCH($P376,DATOS_GENERALES!$G$11:$G$13,0),1),"###")</f>
        <v>N</v>
      </c>
      <c r="P376" s="25" t="s">
        <v>40</v>
      </c>
      <c r="Q376" s="4">
        <f>IFERROR(INDEX(DATOS_GENERALES!$I$3:$I$7,MATCH($R376,DATOS_GENERALES!$J$3:$J$7,0),1),"###")</f>
        <v>1</v>
      </c>
      <c r="R376" s="25" t="s">
        <v>36</v>
      </c>
      <c r="S376" s="25" t="s">
        <v>15</v>
      </c>
      <c r="T376" s="25" t="s">
        <v>15</v>
      </c>
      <c r="U376" s="25" t="s">
        <v>15</v>
      </c>
      <c r="V376" s="24"/>
      <c r="W376" s="24" t="str">
        <f t="shared" si="32"/>
        <v>CAL. SAMUEL VELARDE NRO 203            _</v>
      </c>
      <c r="X376" s="24" t="str">
        <f t="shared" si="33"/>
        <v>('0101375', '1', '1', 'MALAGA MALAGA JOSE VLADIMIR', 'MALAGA MALAGA JOSE VLADIMIR', 'CAL. SAMUEL VELARDE NRO 203            _', '-', '-', '-', 'N', 'CAL. SAMUEL VELARDE NRO 203            _', '1', '-', '-', '-', 'A'),</v>
      </c>
      <c r="Y376" s="24" t="str">
        <f t="shared" si="34"/>
        <v>('0101375', '1', '29639069', 'A'),</v>
      </c>
      <c r="Z376" s="24" t="str">
        <f t="shared" si="35"/>
        <v>('0101375', '2', '', 'A'),</v>
      </c>
    </row>
    <row r="377" spans="1:26" x14ac:dyDescent="0.25">
      <c r="A377" s="15" t="s">
        <v>476</v>
      </c>
      <c r="B377" s="28">
        <f t="shared" si="30"/>
        <v>1</v>
      </c>
      <c r="C377" s="27">
        <f xml:space="preserve"> IFERROR(INDEX(DATOS_GENERALES!$L$16:$L$20,MATCH($D377,DATOS_GENERALES!$M$16:$M$20,0),1),"###")</f>
        <v>1</v>
      </c>
      <c r="D377" s="25" t="s">
        <v>1641</v>
      </c>
      <c r="E377" s="27">
        <f xml:space="preserve"> IFERROR(INDEX(DATOS_GENERALES!$A$16:$A$25,MATCH($F377,DATOS_GENERALES!$B$16:$B$25,0),1),"###")</f>
        <v>1</v>
      </c>
      <c r="F377" s="25" t="s">
        <v>18</v>
      </c>
      <c r="G377" s="25" t="s">
        <v>2020</v>
      </c>
      <c r="H377" s="15" t="s">
        <v>1234</v>
      </c>
      <c r="I377" s="15"/>
      <c r="J377" s="25" t="s">
        <v>2808</v>
      </c>
      <c r="K377" s="25">
        <f t="shared" si="31"/>
        <v>27</v>
      </c>
      <c r="L377" s="25" t="s">
        <v>15</v>
      </c>
      <c r="M377" s="25" t="s">
        <v>15</v>
      </c>
      <c r="N377" s="25" t="s">
        <v>15</v>
      </c>
      <c r="O377" s="4" t="str">
        <f>IFERROR(INDEX(DATOS_GENERALES!$F$11:$F$13,MATCH($P377,DATOS_GENERALES!$G$11:$G$13,0),1),"###")</f>
        <v>N</v>
      </c>
      <c r="P377" s="25" t="s">
        <v>40</v>
      </c>
      <c r="Q377" s="4">
        <f>IFERROR(INDEX(DATOS_GENERALES!$I$3:$I$7,MATCH($R377,DATOS_GENERALES!$J$3:$J$7,0),1),"###")</f>
        <v>1</v>
      </c>
      <c r="R377" s="25" t="s">
        <v>36</v>
      </c>
      <c r="S377" s="25" t="s">
        <v>15</v>
      </c>
      <c r="T377" s="25" t="s">
        <v>15</v>
      </c>
      <c r="U377" s="25" t="s">
        <v>15</v>
      </c>
      <c r="V377" s="24"/>
      <c r="W377" s="24" t="str">
        <f t="shared" si="32"/>
        <v>ARICA 700 DPTO 102 AREQUIPA            _</v>
      </c>
      <c r="X377" s="24" t="str">
        <f t="shared" si="33"/>
        <v>('0101376', '1', '1', 'PEREA FAIJO EDWIN', 'PEREA FAIJO EDWIN', 'ARICA 700 DPTO 102 AREQUIPA            _', '-', '-', '-', 'N', 'ARICA 700 DPTO 102 AREQUIPA            _', '1', '-', '-', '-', 'A'),</v>
      </c>
      <c r="Y377" s="24" t="str">
        <f t="shared" si="34"/>
        <v>('0101376', '1', '29639997', 'A'),</v>
      </c>
      <c r="Z377" s="24" t="str">
        <f t="shared" si="35"/>
        <v>('0101376', '2', '', 'A'),</v>
      </c>
    </row>
    <row r="378" spans="1:26" x14ac:dyDescent="0.25">
      <c r="A378" s="15" t="s">
        <v>278</v>
      </c>
      <c r="B378" s="28">
        <f t="shared" si="30"/>
        <v>1</v>
      </c>
      <c r="C378" s="27">
        <f xml:space="preserve"> IFERROR(INDEX(DATOS_GENERALES!$L$16:$L$20,MATCH($D378,DATOS_GENERALES!$M$16:$M$20,0),1),"###")</f>
        <v>1</v>
      </c>
      <c r="D378" s="25" t="s">
        <v>1641</v>
      </c>
      <c r="E378" s="27">
        <f xml:space="preserve"> IFERROR(INDEX(DATOS_GENERALES!$A$16:$A$25,MATCH($F378,DATOS_GENERALES!$B$16:$B$25,0),1),"###")</f>
        <v>1</v>
      </c>
      <c r="F378" s="25" t="s">
        <v>18</v>
      </c>
      <c r="G378" s="25" t="s">
        <v>2021</v>
      </c>
      <c r="H378" s="15" t="s">
        <v>1235</v>
      </c>
      <c r="I378" s="15"/>
      <c r="J378" s="25" t="s">
        <v>2809</v>
      </c>
      <c r="K378" s="25">
        <f t="shared" si="31"/>
        <v>33</v>
      </c>
      <c r="L378" s="25" t="s">
        <v>15</v>
      </c>
      <c r="M378" s="25" t="s">
        <v>15</v>
      </c>
      <c r="N378" s="25" t="s">
        <v>15</v>
      </c>
      <c r="O378" s="4" t="str">
        <f>IFERROR(INDEX(DATOS_GENERALES!$F$11:$F$13,MATCH($P378,DATOS_GENERALES!$G$11:$G$13,0),1),"###")</f>
        <v>N</v>
      </c>
      <c r="P378" s="25" t="s">
        <v>40</v>
      </c>
      <c r="Q378" s="4">
        <f>IFERROR(INDEX(DATOS_GENERALES!$I$3:$I$7,MATCH($R378,DATOS_GENERALES!$J$3:$J$7,0),1),"###")</f>
        <v>1</v>
      </c>
      <c r="R378" s="25" t="s">
        <v>36</v>
      </c>
      <c r="S378" s="25" t="s">
        <v>15</v>
      </c>
      <c r="T378" s="25" t="s">
        <v>15</v>
      </c>
      <c r="U378" s="25" t="s">
        <v>15</v>
      </c>
      <c r="V378" s="24"/>
      <c r="W378" s="24" t="str">
        <f t="shared" si="32"/>
        <v>JIRON 2 DE MAYO 106 ALTO LIBERTAD      _</v>
      </c>
      <c r="X378" s="24" t="str">
        <f t="shared" si="33"/>
        <v>('0101377', '1', '1', 'PAREDES ZEVALLOS SAUL JESUS', 'PAREDES ZEVALLOS SAUL JESUS', 'JIRON 2 DE MAYO 106 ALTO LIBERTAD      _', '-', '-', '-', 'N', 'JIRON 2 DE MAYO 106 ALTO LIBERTAD      _', '1', '-', '-', '-', 'A'),</v>
      </c>
      <c r="Y378" s="24" t="str">
        <f t="shared" si="34"/>
        <v>('0101377', '1', '29642827', 'A'),</v>
      </c>
      <c r="Z378" s="24" t="str">
        <f t="shared" si="35"/>
        <v>('0101377', '2', '', 'A'),</v>
      </c>
    </row>
    <row r="379" spans="1:26" x14ac:dyDescent="0.25">
      <c r="A379" s="15" t="s">
        <v>415</v>
      </c>
      <c r="B379" s="28">
        <f t="shared" si="30"/>
        <v>1</v>
      </c>
      <c r="C379" s="27">
        <f xml:space="preserve"> IFERROR(INDEX(DATOS_GENERALES!$L$16:$L$20,MATCH($D379,DATOS_GENERALES!$M$16:$M$20,0),1),"###")</f>
        <v>1</v>
      </c>
      <c r="D379" s="25" t="s">
        <v>1641</v>
      </c>
      <c r="E379" s="27">
        <f xml:space="preserve"> IFERROR(INDEX(DATOS_GENERALES!$A$16:$A$25,MATCH($F379,DATOS_GENERALES!$B$16:$B$25,0),1),"###")</f>
        <v>1</v>
      </c>
      <c r="F379" s="25" t="s">
        <v>18</v>
      </c>
      <c r="G379" s="25" t="s">
        <v>2022</v>
      </c>
      <c r="H379" s="15" t="s">
        <v>1236</v>
      </c>
      <c r="I379" s="15"/>
      <c r="J379" s="25" t="s">
        <v>2810</v>
      </c>
      <c r="K379" s="25">
        <f t="shared" si="31"/>
        <v>29</v>
      </c>
      <c r="L379" s="25" t="s">
        <v>15</v>
      </c>
      <c r="M379" s="25" t="s">
        <v>15</v>
      </c>
      <c r="N379" s="25" t="s">
        <v>15</v>
      </c>
      <c r="O379" s="4" t="str">
        <f>IFERROR(INDEX(DATOS_GENERALES!$F$11:$F$13,MATCH($P379,DATOS_GENERALES!$G$11:$G$13,0),1),"###")</f>
        <v>N</v>
      </c>
      <c r="P379" s="25" t="s">
        <v>40</v>
      </c>
      <c r="Q379" s="4">
        <f>IFERROR(INDEX(DATOS_GENERALES!$I$3:$I$7,MATCH($R379,DATOS_GENERALES!$J$3:$J$7,0),1),"###")</f>
        <v>1</v>
      </c>
      <c r="R379" s="25" t="s">
        <v>36</v>
      </c>
      <c r="S379" s="25" t="s">
        <v>15</v>
      </c>
      <c r="T379" s="25" t="s">
        <v>15</v>
      </c>
      <c r="U379" s="25" t="s">
        <v>15</v>
      </c>
      <c r="V379" s="24"/>
      <c r="W379" s="24" t="str">
        <f t="shared" si="32"/>
        <v>URB. CAMPO VERDE O-15 SACHACA          _</v>
      </c>
      <c r="X379" s="24" t="str">
        <f t="shared" si="33"/>
        <v>('0101378', '1', '1', 'ESPINOZA BUENO EINSTEIN', 'ESPINOZA BUENO EINSTEIN', 'URB. CAMPO VERDE O-15 SACHACA          _', '-', '-', '-', 'N', 'URB. CAMPO VERDE O-15 SACHACA          _', '1', '-', '-', '-', 'A'),</v>
      </c>
      <c r="Y379" s="24" t="str">
        <f t="shared" si="34"/>
        <v>('0101378', '1', '29645307', 'A'),</v>
      </c>
      <c r="Z379" s="24" t="str">
        <f t="shared" si="35"/>
        <v>('0101378', '2', '', 'A'),</v>
      </c>
    </row>
    <row r="380" spans="1:26" x14ac:dyDescent="0.25">
      <c r="A380" s="15" t="s">
        <v>170</v>
      </c>
      <c r="B380" s="28">
        <f t="shared" si="30"/>
        <v>1</v>
      </c>
      <c r="C380" s="27">
        <f xml:space="preserve"> IFERROR(INDEX(DATOS_GENERALES!$L$16:$L$20,MATCH($D380,DATOS_GENERALES!$M$16:$M$20,0),1),"###")</f>
        <v>1</v>
      </c>
      <c r="D380" s="25" t="s">
        <v>1641</v>
      </c>
      <c r="E380" s="27">
        <f xml:space="preserve"> IFERROR(INDEX(DATOS_GENERALES!$A$16:$A$25,MATCH($F380,DATOS_GENERALES!$B$16:$B$25,0),1),"###")</f>
        <v>1</v>
      </c>
      <c r="F380" s="25" t="s">
        <v>18</v>
      </c>
      <c r="G380" s="25" t="s">
        <v>2023</v>
      </c>
      <c r="H380" s="15" t="s">
        <v>1237</v>
      </c>
      <c r="I380" s="15"/>
      <c r="J380" s="25" t="s">
        <v>2811</v>
      </c>
      <c r="K380" s="25">
        <f t="shared" si="31"/>
        <v>39</v>
      </c>
      <c r="L380" s="25" t="s">
        <v>15</v>
      </c>
      <c r="M380" s="25" t="s">
        <v>15</v>
      </c>
      <c r="N380" s="25" t="s">
        <v>15</v>
      </c>
      <c r="O380" s="4" t="str">
        <f>IFERROR(INDEX(DATOS_GENERALES!$F$11:$F$13,MATCH($P380,DATOS_GENERALES!$G$11:$G$13,0),1),"###")</f>
        <v>N</v>
      </c>
      <c r="P380" s="25" t="s">
        <v>40</v>
      </c>
      <c r="Q380" s="4">
        <f>IFERROR(INDEX(DATOS_GENERALES!$I$3:$I$7,MATCH($R380,DATOS_GENERALES!$J$3:$J$7,0),1),"###")</f>
        <v>1</v>
      </c>
      <c r="R380" s="25" t="s">
        <v>36</v>
      </c>
      <c r="S380" s="25" t="s">
        <v>15</v>
      </c>
      <c r="T380" s="25" t="s">
        <v>15</v>
      </c>
      <c r="U380" s="25" t="s">
        <v>15</v>
      </c>
      <c r="V380" s="24"/>
      <c r="W380" s="24" t="str">
        <f t="shared" si="32"/>
        <v>RESIDENSIAL SANTA CATALINA  BLOCK 4DPTO_</v>
      </c>
      <c r="X380" s="24" t="str">
        <f t="shared" si="33"/>
        <v>('0101379', '1', '1', 'SAENZ NUÑEZ SERGIO ANTONIO', 'SAENZ NUÑEZ SERGIO ANTONIO', 'RESIDENSIAL SANTA CATALINA  BLOCK 4DPTO_', '-', '-', '-', 'N', 'RESIDENSIAL SANTA CATALINA  BLOCK 4DPTO_', '1', '-', '-', '-', 'A'),</v>
      </c>
      <c r="Y380" s="24" t="str">
        <f t="shared" si="34"/>
        <v>('0101379', '1', '29647868', 'A'),</v>
      </c>
      <c r="Z380" s="24" t="str">
        <f t="shared" si="35"/>
        <v>('0101379', '2', '', 'A'),</v>
      </c>
    </row>
    <row r="381" spans="1:26" x14ac:dyDescent="0.25">
      <c r="A381" s="15" t="s">
        <v>789</v>
      </c>
      <c r="B381" s="28">
        <f t="shared" si="30"/>
        <v>1</v>
      </c>
      <c r="C381" s="27">
        <f xml:space="preserve"> IFERROR(INDEX(DATOS_GENERALES!$L$16:$L$20,MATCH($D381,DATOS_GENERALES!$M$16:$M$20,0),1),"###")</f>
        <v>1</v>
      </c>
      <c r="D381" s="25" t="s">
        <v>1641</v>
      </c>
      <c r="E381" s="27">
        <f xml:space="preserve"> IFERROR(INDEX(DATOS_GENERALES!$A$16:$A$25,MATCH($F381,DATOS_GENERALES!$B$16:$B$25,0),1),"###")</f>
        <v>1</v>
      </c>
      <c r="F381" s="25" t="s">
        <v>18</v>
      </c>
      <c r="G381" s="25" t="s">
        <v>2024</v>
      </c>
      <c r="H381" s="15" t="s">
        <v>1238</v>
      </c>
      <c r="I381" s="15"/>
      <c r="J381" s="25" t="s">
        <v>2812</v>
      </c>
      <c r="K381" s="25">
        <f t="shared" si="31"/>
        <v>16</v>
      </c>
      <c r="L381" s="25" t="s">
        <v>15</v>
      </c>
      <c r="M381" s="25" t="s">
        <v>15</v>
      </c>
      <c r="N381" s="25" t="s">
        <v>15</v>
      </c>
      <c r="O381" s="4" t="str">
        <f>IFERROR(INDEX(DATOS_GENERALES!$F$11:$F$13,MATCH($P381,DATOS_GENERALES!$G$11:$G$13,0),1),"###")</f>
        <v>N</v>
      </c>
      <c r="P381" s="25" t="s">
        <v>40</v>
      </c>
      <c r="Q381" s="4">
        <f>IFERROR(INDEX(DATOS_GENERALES!$I$3:$I$7,MATCH($R381,DATOS_GENERALES!$J$3:$J$7,0),1),"###")</f>
        <v>1</v>
      </c>
      <c r="R381" s="25" t="s">
        <v>36</v>
      </c>
      <c r="S381" s="25" t="s">
        <v>15</v>
      </c>
      <c r="T381" s="25" t="s">
        <v>15</v>
      </c>
      <c r="U381" s="25" t="s">
        <v>15</v>
      </c>
      <c r="V381" s="24"/>
      <c r="W381" s="24" t="str">
        <f t="shared" si="32"/>
        <v>URB. DOLORES A-9                       _</v>
      </c>
      <c r="X381" s="24" t="str">
        <f t="shared" si="33"/>
        <v>('0101380', '1', '1', 'GARAY URDAY LILY ROXANA', 'GARAY URDAY LILY ROXANA', 'URB. DOLORES A-9                       _', '-', '-', '-', 'N', 'URB. DOLORES A-9                       _', '1', '-', '-', '-', 'A'),</v>
      </c>
      <c r="Y381" s="24" t="str">
        <f t="shared" si="34"/>
        <v>('0101380', '1', '29648167', 'A'),</v>
      </c>
      <c r="Z381" s="24" t="str">
        <f t="shared" si="35"/>
        <v>('0101380', '2', '', 'A'),</v>
      </c>
    </row>
    <row r="382" spans="1:26" x14ac:dyDescent="0.25">
      <c r="A382" s="15" t="s">
        <v>640</v>
      </c>
      <c r="B382" s="28">
        <f t="shared" si="30"/>
        <v>1</v>
      </c>
      <c r="C382" s="27">
        <f xml:space="preserve"> IFERROR(INDEX(DATOS_GENERALES!$L$16:$L$20,MATCH($D382,DATOS_GENERALES!$M$16:$M$20,0),1),"###")</f>
        <v>1</v>
      </c>
      <c r="D382" s="25" t="s">
        <v>1641</v>
      </c>
      <c r="E382" s="27">
        <f xml:space="preserve"> IFERROR(INDEX(DATOS_GENERALES!$A$16:$A$25,MATCH($F382,DATOS_GENERALES!$B$16:$B$25,0),1),"###")</f>
        <v>1</v>
      </c>
      <c r="F382" s="25" t="s">
        <v>18</v>
      </c>
      <c r="G382" s="25" t="s">
        <v>2025</v>
      </c>
      <c r="H382" s="15" t="s">
        <v>1239</v>
      </c>
      <c r="I382" s="15"/>
      <c r="J382" s="25" t="s">
        <v>2813</v>
      </c>
      <c r="K382" s="25">
        <f t="shared" si="31"/>
        <v>22</v>
      </c>
      <c r="L382" s="25" t="s">
        <v>15</v>
      </c>
      <c r="M382" s="25" t="s">
        <v>15</v>
      </c>
      <c r="N382" s="25" t="s">
        <v>15</v>
      </c>
      <c r="O382" s="4" t="str">
        <f>IFERROR(INDEX(DATOS_GENERALES!$F$11:$F$13,MATCH($P382,DATOS_GENERALES!$G$11:$G$13,0),1),"###")</f>
        <v>N</v>
      </c>
      <c r="P382" s="25" t="s">
        <v>40</v>
      </c>
      <c r="Q382" s="4">
        <f>IFERROR(INDEX(DATOS_GENERALES!$I$3:$I$7,MATCH($R382,DATOS_GENERALES!$J$3:$J$7,0),1),"###")</f>
        <v>1</v>
      </c>
      <c r="R382" s="25" t="s">
        <v>36</v>
      </c>
      <c r="S382" s="25" t="s">
        <v>15</v>
      </c>
      <c r="T382" s="25" t="s">
        <v>15</v>
      </c>
      <c r="U382" s="25" t="s">
        <v>15</v>
      </c>
      <c r="V382" s="24"/>
      <c r="W382" s="24" t="str">
        <f t="shared" si="32"/>
        <v>AMAZONAS 104 YANAHUARA                 _</v>
      </c>
      <c r="X382" s="24" t="str">
        <f t="shared" si="33"/>
        <v>('0101381', '1', '1', 'ABARCA ROSADO MARCO PAOLO', 'ABARCA ROSADO MARCO PAOLO', 'AMAZONAS 104 YANAHUARA                 _', '-', '-', '-', 'N', 'AMAZONAS 104 YANAHUARA                 _', '1', '-', '-', '-', 'A'),</v>
      </c>
      <c r="Y382" s="24" t="str">
        <f t="shared" si="34"/>
        <v>('0101381', '1', '29648532', 'A'),</v>
      </c>
      <c r="Z382" s="24" t="str">
        <f t="shared" si="35"/>
        <v>('0101381', '2', '', 'A'),</v>
      </c>
    </row>
    <row r="383" spans="1:26" x14ac:dyDescent="0.25">
      <c r="A383" s="15" t="s">
        <v>507</v>
      </c>
      <c r="B383" s="28">
        <f t="shared" si="30"/>
        <v>1</v>
      </c>
      <c r="C383" s="27">
        <f xml:space="preserve"> IFERROR(INDEX(DATOS_GENERALES!$L$16:$L$20,MATCH($D383,DATOS_GENERALES!$M$16:$M$20,0),1),"###")</f>
        <v>1</v>
      </c>
      <c r="D383" s="25" t="s">
        <v>1641</v>
      </c>
      <c r="E383" s="27">
        <f xml:space="preserve"> IFERROR(INDEX(DATOS_GENERALES!$A$16:$A$25,MATCH($F383,DATOS_GENERALES!$B$16:$B$25,0),1),"###")</f>
        <v>1</v>
      </c>
      <c r="F383" s="25" t="s">
        <v>18</v>
      </c>
      <c r="G383" s="25" t="s">
        <v>2026</v>
      </c>
      <c r="H383" s="15" t="s">
        <v>1240</v>
      </c>
      <c r="I383" s="15"/>
      <c r="J383" s="25" t="s">
        <v>2814</v>
      </c>
      <c r="K383" s="25">
        <f t="shared" si="31"/>
        <v>26</v>
      </c>
      <c r="L383" s="25" t="s">
        <v>15</v>
      </c>
      <c r="M383" s="25" t="s">
        <v>15</v>
      </c>
      <c r="N383" s="25" t="s">
        <v>15</v>
      </c>
      <c r="O383" s="4" t="str">
        <f>IFERROR(INDEX(DATOS_GENERALES!$F$11:$F$13,MATCH($P383,DATOS_GENERALES!$G$11:$G$13,0),1),"###")</f>
        <v>N</v>
      </c>
      <c r="P383" s="25" t="s">
        <v>40</v>
      </c>
      <c r="Q383" s="4">
        <f>IFERROR(INDEX(DATOS_GENERALES!$I$3:$I$7,MATCH($R383,DATOS_GENERALES!$J$3:$J$7,0),1),"###")</f>
        <v>1</v>
      </c>
      <c r="R383" s="25" t="s">
        <v>36</v>
      </c>
      <c r="S383" s="25" t="s">
        <v>15</v>
      </c>
      <c r="T383" s="25" t="s">
        <v>15</v>
      </c>
      <c r="U383" s="25" t="s">
        <v>15</v>
      </c>
      <c r="V383" s="24"/>
      <c r="W383" s="24" t="str">
        <f t="shared" si="32"/>
        <v>URB. MIRASOL DE CAYMA C-10             _</v>
      </c>
      <c r="X383" s="24" t="str">
        <f t="shared" si="33"/>
        <v>('0101382', '1', '1', 'MAYHUA LOPEZ EFRAIN TITO', 'MAYHUA LOPEZ EFRAIN TITO', 'URB. MIRASOL DE CAYMA C-10             _', '-', '-', '-', 'N', 'URB. MIRASOL DE CAYMA C-10             _', '1', '-', '-', '-', 'A'),</v>
      </c>
      <c r="Y383" s="24" t="str">
        <f t="shared" si="34"/>
        <v>('0101382', '1', '29651270', 'A'),</v>
      </c>
      <c r="Z383" s="24" t="str">
        <f t="shared" si="35"/>
        <v>('0101382', '2', '', 'A'),</v>
      </c>
    </row>
    <row r="384" spans="1:26" x14ac:dyDescent="0.25">
      <c r="A384" s="15" t="s">
        <v>605</v>
      </c>
      <c r="B384" s="28">
        <f t="shared" si="30"/>
        <v>1</v>
      </c>
      <c r="C384" s="27">
        <f xml:space="preserve"> IFERROR(INDEX(DATOS_GENERALES!$L$16:$L$20,MATCH($D384,DATOS_GENERALES!$M$16:$M$20,0),1),"###")</f>
        <v>1</v>
      </c>
      <c r="D384" s="25" t="s">
        <v>1641</v>
      </c>
      <c r="E384" s="27">
        <f xml:space="preserve"> IFERROR(INDEX(DATOS_GENERALES!$A$16:$A$25,MATCH($F384,DATOS_GENERALES!$B$16:$B$25,0),1),"###")</f>
        <v>1</v>
      </c>
      <c r="F384" s="25" t="s">
        <v>18</v>
      </c>
      <c r="G384" s="25" t="s">
        <v>2027</v>
      </c>
      <c r="H384" s="15" t="s">
        <v>1241</v>
      </c>
      <c r="I384" s="15"/>
      <c r="J384" s="25" t="s">
        <v>2815</v>
      </c>
      <c r="K384" s="25">
        <f t="shared" si="31"/>
        <v>23</v>
      </c>
      <c r="L384" s="25" t="s">
        <v>15</v>
      </c>
      <c r="M384" s="25" t="s">
        <v>15</v>
      </c>
      <c r="N384" s="25" t="s">
        <v>15</v>
      </c>
      <c r="O384" s="4" t="str">
        <f>IFERROR(INDEX(DATOS_GENERALES!$F$11:$F$13,MATCH($P384,DATOS_GENERALES!$G$11:$G$13,0),1),"###")</f>
        <v>N</v>
      </c>
      <c r="P384" s="25" t="s">
        <v>40</v>
      </c>
      <c r="Q384" s="4">
        <f>IFERROR(INDEX(DATOS_GENERALES!$I$3:$I$7,MATCH($R384,DATOS_GENERALES!$J$3:$J$7,0),1),"###")</f>
        <v>1</v>
      </c>
      <c r="R384" s="25" t="s">
        <v>36</v>
      </c>
      <c r="S384" s="25" t="s">
        <v>15</v>
      </c>
      <c r="T384" s="25" t="s">
        <v>15</v>
      </c>
      <c r="U384" s="25" t="s">
        <v>15</v>
      </c>
      <c r="V384" s="24"/>
      <c r="W384" s="24" t="str">
        <f t="shared" si="32"/>
        <v>JERUSALEN 807 YANAHUARA                _</v>
      </c>
      <c r="X384" s="24" t="str">
        <f t="shared" si="33"/>
        <v>('0101383', '1', '1', 'LANDA CABALLERO MAURICIO', 'LANDA CABALLERO MAURICIO', 'JERUSALEN 807 YANAHUARA                _', '-', '-', '-', 'N', 'JERUSALEN 807 YANAHUARA                _', '1', '-', '-', '-', 'A'),</v>
      </c>
      <c r="Y384" s="24" t="str">
        <f t="shared" si="34"/>
        <v>('0101383', '1', '29654940', 'A'),</v>
      </c>
      <c r="Z384" s="24" t="str">
        <f t="shared" si="35"/>
        <v>('0101383', '2', '', 'A'),</v>
      </c>
    </row>
    <row r="385" spans="1:26" x14ac:dyDescent="0.25">
      <c r="A385" s="15" t="s">
        <v>665</v>
      </c>
      <c r="B385" s="28">
        <f t="shared" si="30"/>
        <v>1</v>
      </c>
      <c r="C385" s="27">
        <f xml:space="preserve"> IFERROR(INDEX(DATOS_GENERALES!$L$16:$L$20,MATCH($D385,DATOS_GENERALES!$M$16:$M$20,0),1),"###")</f>
        <v>1</v>
      </c>
      <c r="D385" s="25" t="s">
        <v>1641</v>
      </c>
      <c r="E385" s="27">
        <f xml:space="preserve"> IFERROR(INDEX(DATOS_GENERALES!$A$16:$A$25,MATCH($F385,DATOS_GENERALES!$B$16:$B$25,0),1),"###")</f>
        <v>1</v>
      </c>
      <c r="F385" s="25" t="s">
        <v>18</v>
      </c>
      <c r="G385" s="25" t="s">
        <v>2028</v>
      </c>
      <c r="H385" s="15" t="s">
        <v>1242</v>
      </c>
      <c r="I385" s="15"/>
      <c r="J385" s="25" t="s">
        <v>2816</v>
      </c>
      <c r="K385" s="25">
        <f t="shared" si="31"/>
        <v>21</v>
      </c>
      <c r="L385" s="25" t="s">
        <v>15</v>
      </c>
      <c r="M385" s="25" t="s">
        <v>15</v>
      </c>
      <c r="N385" s="25" t="s">
        <v>15</v>
      </c>
      <c r="O385" s="4" t="str">
        <f>IFERROR(INDEX(DATOS_GENERALES!$F$11:$F$13,MATCH($P385,DATOS_GENERALES!$G$11:$G$13,0),1),"###")</f>
        <v>N</v>
      </c>
      <c r="P385" s="25" t="s">
        <v>40</v>
      </c>
      <c r="Q385" s="4">
        <f>IFERROR(INDEX(DATOS_GENERALES!$I$3:$I$7,MATCH($R385,DATOS_GENERALES!$J$3:$J$7,0),1),"###")</f>
        <v>1</v>
      </c>
      <c r="R385" s="25" t="s">
        <v>36</v>
      </c>
      <c r="S385" s="25" t="s">
        <v>15</v>
      </c>
      <c r="T385" s="25" t="s">
        <v>15</v>
      </c>
      <c r="U385" s="25" t="s">
        <v>15</v>
      </c>
      <c r="V385" s="24"/>
      <c r="W385" s="24" t="str">
        <f t="shared" si="32"/>
        <v>AV.ALFONSO UGARTE 435                  _</v>
      </c>
      <c r="X385" s="24" t="str">
        <f t="shared" si="33"/>
        <v>('0101384', '1', '1', 'DELGADO NIETO FRANCISCO', 'DELGADO NIETO FRANCISCO', 'AV.ALFONSO UGARTE 435                  _', '-', '-', '-', 'N', 'AV.ALFONSO UGARTE 435                  _', '1', '-', '-', '-', 'A'),</v>
      </c>
      <c r="Y385" s="24" t="str">
        <f t="shared" si="34"/>
        <v>('0101384', '1', '29654987', 'A'),</v>
      </c>
      <c r="Z385" s="24" t="str">
        <f t="shared" si="35"/>
        <v>('0101384', '2', '', 'A'),</v>
      </c>
    </row>
    <row r="386" spans="1:26" x14ac:dyDescent="0.25">
      <c r="A386" s="15" t="s">
        <v>832</v>
      </c>
      <c r="B386" s="28">
        <f t="shared" ref="B386:B449" si="36">COUNTIF($A$2:$A$800,A386)</f>
        <v>1</v>
      </c>
      <c r="C386" s="27">
        <f xml:space="preserve"> IFERROR(INDEX(DATOS_GENERALES!$L$16:$L$20,MATCH($D386,DATOS_GENERALES!$M$16:$M$20,0),1),"###")</f>
        <v>1</v>
      </c>
      <c r="D386" s="25" t="s">
        <v>1641</v>
      </c>
      <c r="E386" s="27">
        <f xml:space="preserve"> IFERROR(INDEX(DATOS_GENERALES!$A$16:$A$25,MATCH($F386,DATOS_GENERALES!$B$16:$B$25,0),1),"###")</f>
        <v>1</v>
      </c>
      <c r="F386" s="25" t="s">
        <v>18</v>
      </c>
      <c r="G386" s="25" t="s">
        <v>2029</v>
      </c>
      <c r="H386" s="15" t="s">
        <v>1243</v>
      </c>
      <c r="I386" s="15"/>
      <c r="J386" s="25" t="s">
        <v>2817</v>
      </c>
      <c r="K386" s="25">
        <f t="shared" ref="K386:K449" si="37">LEN(J386)</f>
        <v>13</v>
      </c>
      <c r="L386" s="25" t="s">
        <v>15</v>
      </c>
      <c r="M386" s="25" t="s">
        <v>15</v>
      </c>
      <c r="N386" s="25" t="s">
        <v>15</v>
      </c>
      <c r="O386" s="4" t="str">
        <f>IFERROR(INDEX(DATOS_GENERALES!$F$11:$F$13,MATCH($P386,DATOS_GENERALES!$G$11:$G$13,0),1),"###")</f>
        <v>N</v>
      </c>
      <c r="P386" s="25" t="s">
        <v>40</v>
      </c>
      <c r="Q386" s="4">
        <f>IFERROR(INDEX(DATOS_GENERALES!$I$3:$I$7,MATCH($R386,DATOS_GENERALES!$J$3:$J$7,0),1),"###")</f>
        <v>1</v>
      </c>
      <c r="R386" s="25" t="s">
        <v>36</v>
      </c>
      <c r="S386" s="25" t="s">
        <v>15</v>
      </c>
      <c r="T386" s="25" t="s">
        <v>15</v>
      </c>
      <c r="U386" s="25" t="s">
        <v>15</v>
      </c>
      <c r="V386" s="24"/>
      <c r="W386" s="24" t="str">
        <f t="shared" si="32"/>
        <v>CRUCE LA JOYA                          _</v>
      </c>
      <c r="X386" s="24" t="str">
        <f t="shared" si="33"/>
        <v>('0101385', '1', '1', 'CHALCO MONTAÑEZ ROBERTO', 'CHALCO MONTAÑEZ ROBERTO', 'CRUCE LA JOYA                          _', '-', '-', '-', 'N', 'CRUCE LA JOYA                          _', '1', '-', '-', '-', 'A'),</v>
      </c>
      <c r="Y386" s="24" t="str">
        <f t="shared" si="34"/>
        <v>('0101385', '1', '29655466', 'A'),</v>
      </c>
      <c r="Z386" s="24" t="str">
        <f t="shared" si="35"/>
        <v>('0101385', '2', '', 'A'),</v>
      </c>
    </row>
    <row r="387" spans="1:26" x14ac:dyDescent="0.25">
      <c r="A387" s="15" t="s">
        <v>108</v>
      </c>
      <c r="B387" s="28">
        <f t="shared" si="36"/>
        <v>1</v>
      </c>
      <c r="C387" s="27">
        <f xml:space="preserve"> IFERROR(INDEX(DATOS_GENERALES!$L$16:$L$20,MATCH($D387,DATOS_GENERALES!$M$16:$M$20,0),1),"###")</f>
        <v>1</v>
      </c>
      <c r="D387" s="25" t="s">
        <v>1641</v>
      </c>
      <c r="E387" s="27">
        <f xml:space="preserve"> IFERROR(INDEX(DATOS_GENERALES!$A$16:$A$25,MATCH($F387,DATOS_GENERALES!$B$16:$B$25,0),1),"###")</f>
        <v>1</v>
      </c>
      <c r="F387" s="25" t="s">
        <v>18</v>
      </c>
      <c r="G387" s="25" t="s">
        <v>2030</v>
      </c>
      <c r="H387" s="15" t="s">
        <v>1244</v>
      </c>
      <c r="I387" s="15"/>
      <c r="J387" s="25" t="s">
        <v>2818</v>
      </c>
      <c r="K387" s="25">
        <f t="shared" si="37"/>
        <v>40</v>
      </c>
      <c r="L387" s="25" t="s">
        <v>15</v>
      </c>
      <c r="M387" s="25" t="s">
        <v>15</v>
      </c>
      <c r="N387" s="25" t="s">
        <v>15</v>
      </c>
      <c r="O387" s="4" t="str">
        <f>IFERROR(INDEX(DATOS_GENERALES!$F$11:$F$13,MATCH($P387,DATOS_GENERALES!$G$11:$G$13,0),1),"###")</f>
        <v>N</v>
      </c>
      <c r="P387" s="25" t="s">
        <v>40</v>
      </c>
      <c r="Q387" s="4">
        <f>IFERROR(INDEX(DATOS_GENERALES!$I$3:$I$7,MATCH($R387,DATOS_GENERALES!$J$3:$J$7,0),1),"###")</f>
        <v>1</v>
      </c>
      <c r="R387" s="25" t="s">
        <v>36</v>
      </c>
      <c r="S387" s="25" t="s">
        <v>15</v>
      </c>
      <c r="T387" s="25" t="s">
        <v>15</v>
      </c>
      <c r="U387" s="25" t="s">
        <v>15</v>
      </c>
      <c r="V387" s="24"/>
      <c r="W387" s="24" t="str">
        <f t="shared" ref="W387:W450" si="38">IF(K387&lt;40,J387 &amp; REPT(" ",40-K387-1) &amp; "_", J387)</f>
        <v>URB. VILLA MARIA DEL TRIUNFO MZ-B LOTE-1</v>
      </c>
      <c r="X387" s="24" t="str">
        <f t="shared" ref="X387:X450" si="39">"('"&amp;A387&amp;"', '"&amp;C387&amp;"', '"&amp;E387&amp;"', '"&amp;G387&amp;"', '"&amp;G387&amp;"', '"&amp;W387&amp;"', '"&amp;L387&amp;"', '"&amp;M387&amp;"', '"&amp;N387&amp;"', '"&amp;O387&amp;"', '"&amp;W387&amp;"', '"&amp;Q387&amp;"', '"&amp;S387&amp;"', '"&amp;T387&amp;"', '"&amp;U387&amp;"', 'A'),"</f>
        <v>('0101386', '1', '1', 'MARQUEZ OPPE ROYCE JESUS', 'MARQUEZ OPPE ROYCE JESUS', 'URB. VILLA MARIA DEL TRIUNFO MZ-B LOTE-1', '-', '-', '-', 'N', 'URB. VILLA MARIA DEL TRIUNFO MZ-B LOTE-1', '1', '-', '-', '-', 'A'),</v>
      </c>
      <c r="Y387" s="24" t="str">
        <f t="shared" ref="Y387:Y450" si="40">"('"&amp;A387&amp;"', '"&amp;1&amp;"', '"&amp;H387&amp;"', 'A'),"</f>
        <v>('0101386', '1', '29656969', 'A'),</v>
      </c>
      <c r="Z387" s="24" t="str">
        <f t="shared" ref="Z387:Z450" si="41">"('"&amp;A387&amp;"', '"&amp;2&amp;"', '"&amp;I387&amp;"', 'A'),"</f>
        <v>('0101386', '2', '', 'A'),</v>
      </c>
    </row>
    <row r="388" spans="1:26" x14ac:dyDescent="0.25">
      <c r="A388" s="15" t="s">
        <v>842</v>
      </c>
      <c r="B388" s="28">
        <f t="shared" si="36"/>
        <v>1</v>
      </c>
      <c r="C388" s="27">
        <f xml:space="preserve"> IFERROR(INDEX(DATOS_GENERALES!$L$16:$L$20,MATCH($D388,DATOS_GENERALES!$M$16:$M$20,0),1),"###")</f>
        <v>1</v>
      </c>
      <c r="D388" s="25" t="s">
        <v>1641</v>
      </c>
      <c r="E388" s="27">
        <f xml:space="preserve"> IFERROR(INDEX(DATOS_GENERALES!$A$16:$A$25,MATCH($F388,DATOS_GENERALES!$B$16:$B$25,0),1),"###")</f>
        <v>1</v>
      </c>
      <c r="F388" s="25" t="s">
        <v>18</v>
      </c>
      <c r="G388" s="25" t="s">
        <v>2031</v>
      </c>
      <c r="H388" s="15" t="s">
        <v>1245</v>
      </c>
      <c r="I388" s="15"/>
      <c r="J388" s="25" t="s">
        <v>2819</v>
      </c>
      <c r="K388" s="25">
        <f t="shared" si="37"/>
        <v>9</v>
      </c>
      <c r="L388" s="25" t="s">
        <v>15</v>
      </c>
      <c r="M388" s="25" t="s">
        <v>15</v>
      </c>
      <c r="N388" s="25" t="s">
        <v>15</v>
      </c>
      <c r="O388" s="4" t="str">
        <f>IFERROR(INDEX(DATOS_GENERALES!$F$11:$F$13,MATCH($P388,DATOS_GENERALES!$G$11:$G$13,0),1),"###")</f>
        <v>N</v>
      </c>
      <c r="P388" s="25" t="s">
        <v>40</v>
      </c>
      <c r="Q388" s="4">
        <f>IFERROR(INDEX(DATOS_GENERALES!$I$3:$I$7,MATCH($R388,DATOS_GENERALES!$J$3:$J$7,0),1),"###")</f>
        <v>1</v>
      </c>
      <c r="R388" s="25" t="s">
        <v>36</v>
      </c>
      <c r="S388" s="25" t="s">
        <v>15</v>
      </c>
      <c r="T388" s="25" t="s">
        <v>15</v>
      </c>
      <c r="U388" s="25" t="s">
        <v>15</v>
      </c>
      <c r="V388" s="24"/>
      <c r="W388" s="24" t="str">
        <f t="shared" si="38"/>
        <v>CUZCO 133                              _</v>
      </c>
      <c r="X388" s="24" t="str">
        <f t="shared" si="39"/>
        <v>('0101387', '1', '1', 'DELGADO DE ZEVALLOS MARITZA', 'DELGADO DE ZEVALLOS MARITZA', 'CUZCO 133                              _', '-', '-', '-', 'N', 'CUZCO 133                              _', '1', '-', '-', '-', 'A'),</v>
      </c>
      <c r="Y388" s="24" t="str">
        <f t="shared" si="40"/>
        <v>('0101387', '1', '29657835', 'A'),</v>
      </c>
      <c r="Z388" s="24" t="str">
        <f t="shared" si="41"/>
        <v>('0101387', '2', '', 'A'),</v>
      </c>
    </row>
    <row r="389" spans="1:26" x14ac:dyDescent="0.25">
      <c r="A389" s="15" t="s">
        <v>838</v>
      </c>
      <c r="B389" s="28">
        <f t="shared" si="36"/>
        <v>1</v>
      </c>
      <c r="C389" s="27">
        <f xml:space="preserve"> IFERROR(INDEX(DATOS_GENERALES!$L$16:$L$20,MATCH($D389,DATOS_GENERALES!$M$16:$M$20,0),1),"###")</f>
        <v>1</v>
      </c>
      <c r="D389" s="25" t="s">
        <v>1641</v>
      </c>
      <c r="E389" s="27">
        <f xml:space="preserve"> IFERROR(INDEX(DATOS_GENERALES!$A$16:$A$25,MATCH($F389,DATOS_GENERALES!$B$16:$B$25,0),1),"###")</f>
        <v>1</v>
      </c>
      <c r="F389" s="25" t="s">
        <v>18</v>
      </c>
      <c r="G389" s="25" t="s">
        <v>2032</v>
      </c>
      <c r="H389" s="15" t="s">
        <v>1246</v>
      </c>
      <c r="I389" s="15"/>
      <c r="J389" s="25" t="s">
        <v>2820</v>
      </c>
      <c r="K389" s="25">
        <f t="shared" si="37"/>
        <v>12</v>
      </c>
      <c r="L389" s="25" t="s">
        <v>15</v>
      </c>
      <c r="M389" s="25" t="s">
        <v>15</v>
      </c>
      <c r="N389" s="25" t="s">
        <v>15</v>
      </c>
      <c r="O389" s="4" t="str">
        <f>IFERROR(INDEX(DATOS_GENERALES!$F$11:$F$13,MATCH($P389,DATOS_GENERALES!$G$11:$G$13,0),1),"###")</f>
        <v>N</v>
      </c>
      <c r="P389" s="25" t="s">
        <v>40</v>
      </c>
      <c r="Q389" s="4">
        <f>IFERROR(INDEX(DATOS_GENERALES!$I$3:$I$7,MATCH($R389,DATOS_GENERALES!$J$3:$J$7,0),1),"###")</f>
        <v>1</v>
      </c>
      <c r="R389" s="25" t="s">
        <v>36</v>
      </c>
      <c r="S389" s="25" t="s">
        <v>15</v>
      </c>
      <c r="T389" s="25" t="s">
        <v>15</v>
      </c>
      <c r="U389" s="25" t="s">
        <v>15</v>
      </c>
      <c r="V389" s="24"/>
      <c r="W389" s="24" t="str">
        <f t="shared" si="38"/>
        <v>BEATERIO 230                           _</v>
      </c>
      <c r="X389" s="24" t="str">
        <f t="shared" si="39"/>
        <v>('0101388', '1', '1', 'ALVAREZ SUNI JOSE LUIS', 'ALVAREZ SUNI JOSE LUIS', 'BEATERIO 230                           _', '-', '-', '-', 'N', 'BEATERIO 230                           _', '1', '-', '-', '-', 'A'),</v>
      </c>
      <c r="Y389" s="24" t="str">
        <f t="shared" si="40"/>
        <v>('0101388', '1', '29657836', 'A'),</v>
      </c>
      <c r="Z389" s="24" t="str">
        <f t="shared" si="41"/>
        <v>('0101388', '2', '', 'A'),</v>
      </c>
    </row>
    <row r="390" spans="1:26" x14ac:dyDescent="0.25">
      <c r="A390" s="15" t="s">
        <v>447</v>
      </c>
      <c r="B390" s="28">
        <f t="shared" si="36"/>
        <v>1</v>
      </c>
      <c r="C390" s="27">
        <f xml:space="preserve"> IFERROR(INDEX(DATOS_GENERALES!$L$16:$L$20,MATCH($D390,DATOS_GENERALES!$M$16:$M$20,0),1),"###")</f>
        <v>1</v>
      </c>
      <c r="D390" s="25" t="s">
        <v>1641</v>
      </c>
      <c r="E390" s="27">
        <f xml:space="preserve"> IFERROR(INDEX(DATOS_GENERALES!$A$16:$A$25,MATCH($F390,DATOS_GENERALES!$B$16:$B$25,0),1),"###")</f>
        <v>1</v>
      </c>
      <c r="F390" s="25" t="s">
        <v>18</v>
      </c>
      <c r="G390" s="25" t="s">
        <v>2033</v>
      </c>
      <c r="H390" s="15" t="s">
        <v>1247</v>
      </c>
      <c r="I390" s="15"/>
      <c r="J390" s="25" t="s">
        <v>2821</v>
      </c>
      <c r="K390" s="25">
        <f t="shared" si="37"/>
        <v>28</v>
      </c>
      <c r="L390" s="25" t="s">
        <v>15</v>
      </c>
      <c r="M390" s="25" t="s">
        <v>15</v>
      </c>
      <c r="N390" s="25" t="s">
        <v>15</v>
      </c>
      <c r="O390" s="4" t="str">
        <f>IFERROR(INDEX(DATOS_GENERALES!$F$11:$F$13,MATCH($P390,DATOS_GENERALES!$G$11:$G$13,0),1),"###")</f>
        <v>N</v>
      </c>
      <c r="P390" s="25" t="s">
        <v>40</v>
      </c>
      <c r="Q390" s="4">
        <f>IFERROR(INDEX(DATOS_GENERALES!$I$3:$I$7,MATCH($R390,DATOS_GENERALES!$J$3:$J$7,0),1),"###")</f>
        <v>1</v>
      </c>
      <c r="R390" s="25" t="s">
        <v>36</v>
      </c>
      <c r="S390" s="25" t="s">
        <v>15</v>
      </c>
      <c r="T390" s="25" t="s">
        <v>15</v>
      </c>
      <c r="U390" s="25" t="s">
        <v>15</v>
      </c>
      <c r="V390" s="24"/>
      <c r="W390" s="24" t="str">
        <f t="shared" si="38"/>
        <v>RAMIRO G-5 ALTO SELVA ALEGRE           _</v>
      </c>
      <c r="X390" s="24" t="str">
        <f t="shared" si="39"/>
        <v>('0101389', '1', '1', 'LLANOS CHALCO BRANLY', 'LLANOS CHALCO BRANLY', 'RAMIRO G-5 ALTO SELVA ALEGRE           _', '-', '-', '-', 'N', 'RAMIRO G-5 ALTO SELVA ALEGRE           _', '1', '-', '-', '-', 'A'),</v>
      </c>
      <c r="Y390" s="24" t="str">
        <f t="shared" si="40"/>
        <v>('0101389', '1', '29659988', 'A'),</v>
      </c>
      <c r="Z390" s="24" t="str">
        <f t="shared" si="41"/>
        <v>('0101389', '2', '', 'A'),</v>
      </c>
    </row>
    <row r="391" spans="1:26" x14ac:dyDescent="0.25">
      <c r="A391" s="15" t="s">
        <v>230</v>
      </c>
      <c r="B391" s="28">
        <f t="shared" si="36"/>
        <v>1</v>
      </c>
      <c r="C391" s="27">
        <f xml:space="preserve"> IFERROR(INDEX(DATOS_GENERALES!$L$16:$L$20,MATCH($D391,DATOS_GENERALES!$M$16:$M$20,0),1),"###")</f>
        <v>1</v>
      </c>
      <c r="D391" s="25" t="s">
        <v>1641</v>
      </c>
      <c r="E391" s="27">
        <f xml:space="preserve"> IFERROR(INDEX(DATOS_GENERALES!$A$16:$A$25,MATCH($F391,DATOS_GENERALES!$B$16:$B$25,0),1),"###")</f>
        <v>1</v>
      </c>
      <c r="F391" s="25" t="s">
        <v>18</v>
      </c>
      <c r="G391" s="25" t="s">
        <v>2034</v>
      </c>
      <c r="H391" s="15" t="s">
        <v>1248</v>
      </c>
      <c r="I391" s="15"/>
      <c r="J391" s="25" t="s">
        <v>2822</v>
      </c>
      <c r="K391" s="25">
        <f t="shared" si="37"/>
        <v>35</v>
      </c>
      <c r="L391" s="25" t="s">
        <v>15</v>
      </c>
      <c r="M391" s="25" t="s">
        <v>15</v>
      </c>
      <c r="N391" s="25" t="s">
        <v>15</v>
      </c>
      <c r="O391" s="4" t="str">
        <f>IFERROR(INDEX(DATOS_GENERALES!$F$11:$F$13,MATCH($P391,DATOS_GENERALES!$G$11:$G$13,0),1),"###")</f>
        <v>N</v>
      </c>
      <c r="P391" s="25" t="s">
        <v>40</v>
      </c>
      <c r="Q391" s="4">
        <f>IFERROR(INDEX(DATOS_GENERALES!$I$3:$I$7,MATCH($R391,DATOS_GENERALES!$J$3:$J$7,0),1),"###")</f>
        <v>1</v>
      </c>
      <c r="R391" s="25" t="s">
        <v>36</v>
      </c>
      <c r="S391" s="25" t="s">
        <v>15</v>
      </c>
      <c r="T391" s="25" t="s">
        <v>15</v>
      </c>
      <c r="U391" s="25" t="s">
        <v>15</v>
      </c>
      <c r="V391" s="24"/>
      <c r="W391" s="24" t="str">
        <f t="shared" si="38"/>
        <v>TUPAC AMARU 202 FRANCISCO BOLOGNESI    _</v>
      </c>
      <c r="X391" s="24" t="str">
        <f t="shared" si="39"/>
        <v>('0101390', '1', '1', 'VALVERDE ORDOÑEZ JAVIER RAFAEL', 'VALVERDE ORDOÑEZ JAVIER RAFAEL', 'TUPAC AMARU 202 FRANCISCO BOLOGNESI    _', '-', '-', '-', 'N', 'TUPAC AMARU 202 FRANCISCO BOLOGNESI    _', '1', '-', '-', '-', 'A'),</v>
      </c>
      <c r="Y391" s="24" t="str">
        <f t="shared" si="40"/>
        <v>('0101390', '1', '29660072', 'A'),</v>
      </c>
      <c r="Z391" s="24" t="str">
        <f t="shared" si="41"/>
        <v>('0101390', '2', '', 'A'),</v>
      </c>
    </row>
    <row r="392" spans="1:26" x14ac:dyDescent="0.25">
      <c r="A392" s="15" t="s">
        <v>308</v>
      </c>
      <c r="B392" s="28">
        <f t="shared" si="36"/>
        <v>1</v>
      </c>
      <c r="C392" s="27">
        <f xml:space="preserve"> IFERROR(INDEX(DATOS_GENERALES!$L$16:$L$20,MATCH($D392,DATOS_GENERALES!$M$16:$M$20,0),1),"###")</f>
        <v>1</v>
      </c>
      <c r="D392" s="25" t="s">
        <v>1641</v>
      </c>
      <c r="E392" s="27">
        <f xml:space="preserve"> IFERROR(INDEX(DATOS_GENERALES!$A$16:$A$25,MATCH($F392,DATOS_GENERALES!$B$16:$B$25,0),1),"###")</f>
        <v>1</v>
      </c>
      <c r="F392" s="25" t="s">
        <v>18</v>
      </c>
      <c r="G392" s="25" t="s">
        <v>2035</v>
      </c>
      <c r="H392" s="15" t="s">
        <v>1249</v>
      </c>
      <c r="I392" s="15"/>
      <c r="J392" s="25" t="s">
        <v>2823</v>
      </c>
      <c r="K392" s="25">
        <f t="shared" si="37"/>
        <v>32</v>
      </c>
      <c r="L392" s="25" t="s">
        <v>15</v>
      </c>
      <c r="M392" s="25" t="s">
        <v>15</v>
      </c>
      <c r="N392" s="25" t="s">
        <v>15</v>
      </c>
      <c r="O392" s="4" t="str">
        <f>IFERROR(INDEX(DATOS_GENERALES!$F$11:$F$13,MATCH($P392,DATOS_GENERALES!$G$11:$G$13,0),1),"###")</f>
        <v>N</v>
      </c>
      <c r="P392" s="25" t="s">
        <v>40</v>
      </c>
      <c r="Q392" s="4">
        <f>IFERROR(INDEX(DATOS_GENERALES!$I$3:$I$7,MATCH($R392,DATOS_GENERALES!$J$3:$J$7,0),1),"###")</f>
        <v>1</v>
      </c>
      <c r="R392" s="25" t="s">
        <v>36</v>
      </c>
      <c r="S392" s="25" t="s">
        <v>15</v>
      </c>
      <c r="T392" s="25" t="s">
        <v>15</v>
      </c>
      <c r="U392" s="25" t="s">
        <v>15</v>
      </c>
      <c r="V392" s="24"/>
      <c r="W392" s="24" t="str">
        <f t="shared" si="38"/>
        <v>URB. LOS GIRASOLES A-11 DPTO 301       _</v>
      </c>
      <c r="X392" s="24" t="str">
        <f t="shared" si="39"/>
        <v>('0101391', '1', '1', 'CHAVEZ ORTEGA SANTIAGO RICHARD', 'CHAVEZ ORTEGA SANTIAGO RICHARD', 'URB. LOS GIRASOLES A-11 DPTO 301       _', '-', '-', '-', 'N', 'URB. LOS GIRASOLES A-11 DPTO 301       _', '1', '-', '-', '-', 'A'),</v>
      </c>
      <c r="Y392" s="24" t="str">
        <f t="shared" si="40"/>
        <v>('0101391', '1', '29660234', 'A'),</v>
      </c>
      <c r="Z392" s="24" t="str">
        <f t="shared" si="41"/>
        <v>('0101391', '2', '', 'A'),</v>
      </c>
    </row>
    <row r="393" spans="1:26" x14ac:dyDescent="0.25">
      <c r="A393" s="15" t="s">
        <v>738</v>
      </c>
      <c r="B393" s="28">
        <f t="shared" si="36"/>
        <v>1</v>
      </c>
      <c r="C393" s="27">
        <f xml:space="preserve"> IFERROR(INDEX(DATOS_GENERALES!$L$16:$L$20,MATCH($D393,DATOS_GENERALES!$M$16:$M$20,0),1),"###")</f>
        <v>1</v>
      </c>
      <c r="D393" s="25" t="s">
        <v>1641</v>
      </c>
      <c r="E393" s="27">
        <f xml:space="preserve"> IFERROR(INDEX(DATOS_GENERALES!$A$16:$A$25,MATCH($F393,DATOS_GENERALES!$B$16:$B$25,0),1),"###")</f>
        <v>1</v>
      </c>
      <c r="F393" s="25" t="s">
        <v>18</v>
      </c>
      <c r="G393" s="25" t="s">
        <v>2036</v>
      </c>
      <c r="H393" s="15" t="s">
        <v>1250</v>
      </c>
      <c r="I393" s="15"/>
      <c r="J393" s="25" t="s">
        <v>2824</v>
      </c>
      <c r="K393" s="25">
        <f t="shared" si="37"/>
        <v>18</v>
      </c>
      <c r="L393" s="25" t="s">
        <v>15</v>
      </c>
      <c r="M393" s="25" t="s">
        <v>15</v>
      </c>
      <c r="N393" s="25" t="s">
        <v>15</v>
      </c>
      <c r="O393" s="4" t="str">
        <f>IFERROR(INDEX(DATOS_GENERALES!$F$11:$F$13,MATCH($P393,DATOS_GENERALES!$G$11:$G$13,0),1),"###")</f>
        <v>N</v>
      </c>
      <c r="P393" s="25" t="s">
        <v>40</v>
      </c>
      <c r="Q393" s="4">
        <f>IFERROR(INDEX(DATOS_GENERALES!$I$3:$I$7,MATCH($R393,DATOS_GENERALES!$J$3:$J$7,0),1),"###")</f>
        <v>1</v>
      </c>
      <c r="R393" s="25" t="s">
        <v>36</v>
      </c>
      <c r="S393" s="25" t="s">
        <v>15</v>
      </c>
      <c r="T393" s="25" t="s">
        <v>15</v>
      </c>
      <c r="U393" s="25" t="s">
        <v>15</v>
      </c>
      <c r="V393" s="24"/>
      <c r="W393" s="24" t="str">
        <f t="shared" si="38"/>
        <v>URB.LEON VIII H-23                     _</v>
      </c>
      <c r="X393" s="24" t="str">
        <f t="shared" si="39"/>
        <v>('0101392', '1', '1', 'VALDIVIA MARTINEZ MIGUEL', 'VALDIVIA MARTINEZ MIGUEL', 'URB.LEON VIII H-23                     _', '-', '-', '-', 'N', 'URB.LEON VIII H-23                     _', '1', '-', '-', '-', 'A'),</v>
      </c>
      <c r="Y393" s="24" t="str">
        <f t="shared" si="40"/>
        <v>('0101392', '1', '29660331', 'A'),</v>
      </c>
      <c r="Z393" s="24" t="str">
        <f t="shared" si="41"/>
        <v>('0101392', '2', '', 'A'),</v>
      </c>
    </row>
    <row r="394" spans="1:26" x14ac:dyDescent="0.25">
      <c r="A394" s="15" t="s">
        <v>109</v>
      </c>
      <c r="B394" s="28">
        <f t="shared" si="36"/>
        <v>1</v>
      </c>
      <c r="C394" s="27">
        <f xml:space="preserve"> IFERROR(INDEX(DATOS_GENERALES!$L$16:$L$20,MATCH($D394,DATOS_GENERALES!$M$16:$M$20,0),1),"###")</f>
        <v>1</v>
      </c>
      <c r="D394" s="25" t="s">
        <v>1641</v>
      </c>
      <c r="E394" s="27">
        <f xml:space="preserve"> IFERROR(INDEX(DATOS_GENERALES!$A$16:$A$25,MATCH($F394,DATOS_GENERALES!$B$16:$B$25,0),1),"###")</f>
        <v>1</v>
      </c>
      <c r="F394" s="25" t="s">
        <v>18</v>
      </c>
      <c r="G394" s="25" t="s">
        <v>2037</v>
      </c>
      <c r="H394" s="15" t="s">
        <v>1251</v>
      </c>
      <c r="I394" s="15"/>
      <c r="J394" s="25" t="s">
        <v>2825</v>
      </c>
      <c r="K394" s="25">
        <f t="shared" si="37"/>
        <v>40</v>
      </c>
      <c r="L394" s="25" t="s">
        <v>15</v>
      </c>
      <c r="M394" s="25" t="s">
        <v>15</v>
      </c>
      <c r="N394" s="25" t="s">
        <v>15</v>
      </c>
      <c r="O394" s="4" t="str">
        <f>IFERROR(INDEX(DATOS_GENERALES!$F$11:$F$13,MATCH($P394,DATOS_GENERALES!$G$11:$G$13,0),1),"###")</f>
        <v>N</v>
      </c>
      <c r="P394" s="25" t="s">
        <v>40</v>
      </c>
      <c r="Q394" s="4">
        <f>IFERROR(INDEX(DATOS_GENERALES!$I$3:$I$7,MATCH($R394,DATOS_GENERALES!$J$3:$J$7,0),1),"###")</f>
        <v>1</v>
      </c>
      <c r="R394" s="25" t="s">
        <v>36</v>
      </c>
      <c r="S394" s="25" t="s">
        <v>15</v>
      </c>
      <c r="T394" s="25" t="s">
        <v>15</v>
      </c>
      <c r="U394" s="25" t="s">
        <v>15</v>
      </c>
      <c r="V394" s="24"/>
      <c r="W394" s="24" t="str">
        <f t="shared" si="38"/>
        <v>FRANCISCO MOSTAJO DPTO 203 BLOCK B-5 PIS</v>
      </c>
      <c r="X394" s="24" t="str">
        <f t="shared" si="39"/>
        <v>('0101393', '1', '1', 'VALDIVIA  OSCAR ALFREDO', 'VALDIVIA  OSCAR ALFREDO', 'FRANCISCO MOSTAJO DPTO 203 BLOCK B-5 PIS', '-', '-', '-', 'N', 'FRANCISCO MOSTAJO DPTO 203 BLOCK B-5 PIS', '1', '-', '-', '-', 'A'),</v>
      </c>
      <c r="Y394" s="24" t="str">
        <f t="shared" si="40"/>
        <v>('0101393', '1', '29662926', 'A'),</v>
      </c>
      <c r="Z394" s="24" t="str">
        <f t="shared" si="41"/>
        <v>('0101393', '2', '', 'A'),</v>
      </c>
    </row>
    <row r="395" spans="1:26" x14ac:dyDescent="0.25">
      <c r="A395" s="15" t="s">
        <v>309</v>
      </c>
      <c r="B395" s="28">
        <f t="shared" si="36"/>
        <v>1</v>
      </c>
      <c r="C395" s="27">
        <f xml:space="preserve"> IFERROR(INDEX(DATOS_GENERALES!$L$16:$L$20,MATCH($D395,DATOS_GENERALES!$M$16:$M$20,0),1),"###")</f>
        <v>1</v>
      </c>
      <c r="D395" s="25" t="s">
        <v>1641</v>
      </c>
      <c r="E395" s="27">
        <f xml:space="preserve"> IFERROR(INDEX(DATOS_GENERALES!$A$16:$A$25,MATCH($F395,DATOS_GENERALES!$B$16:$B$25,0),1),"###")</f>
        <v>1</v>
      </c>
      <c r="F395" s="25" t="s">
        <v>18</v>
      </c>
      <c r="G395" s="25" t="s">
        <v>2038</v>
      </c>
      <c r="H395" s="15" t="s">
        <v>1252</v>
      </c>
      <c r="I395" s="15"/>
      <c r="J395" s="25" t="s">
        <v>2826</v>
      </c>
      <c r="K395" s="25">
        <f t="shared" si="37"/>
        <v>32</v>
      </c>
      <c r="L395" s="25" t="s">
        <v>15</v>
      </c>
      <c r="M395" s="25" t="s">
        <v>15</v>
      </c>
      <c r="N395" s="25" t="s">
        <v>15</v>
      </c>
      <c r="O395" s="4" t="str">
        <f>IFERROR(INDEX(DATOS_GENERALES!$F$11:$F$13,MATCH($P395,DATOS_GENERALES!$G$11:$G$13,0),1),"###")</f>
        <v>N</v>
      </c>
      <c r="P395" s="25" t="s">
        <v>40</v>
      </c>
      <c r="Q395" s="4">
        <f>IFERROR(INDEX(DATOS_GENERALES!$I$3:$I$7,MATCH($R395,DATOS_GENERALES!$J$3:$J$7,0),1),"###")</f>
        <v>1</v>
      </c>
      <c r="R395" s="25" t="s">
        <v>36</v>
      </c>
      <c r="S395" s="25" t="s">
        <v>15</v>
      </c>
      <c r="T395" s="25" t="s">
        <v>15</v>
      </c>
      <c r="U395" s="25" t="s">
        <v>15</v>
      </c>
      <c r="V395" s="24"/>
      <c r="W395" s="24" t="str">
        <f t="shared" si="38"/>
        <v>AV. RICARDO PALMA 298 MIRAFLORES       _</v>
      </c>
      <c r="X395" s="24" t="str">
        <f t="shared" si="39"/>
        <v>('0101394', '1', '1', 'CUADROS ARENAS JUAN CARLOS', 'CUADROS ARENAS JUAN CARLOS', 'AV. RICARDO PALMA 298 MIRAFLORES       _', '-', '-', '-', 'N', 'AV. RICARDO PALMA 298 MIRAFLORES       _', '1', '-', '-', '-', 'A'),</v>
      </c>
      <c r="Y395" s="24" t="str">
        <f t="shared" si="40"/>
        <v>('0101394', '1', '29663752', 'A'),</v>
      </c>
      <c r="Z395" s="24" t="str">
        <f t="shared" si="41"/>
        <v>('0101394', '2', '', 'A'),</v>
      </c>
    </row>
    <row r="396" spans="1:26" x14ac:dyDescent="0.25">
      <c r="A396" s="15" t="s">
        <v>231</v>
      </c>
      <c r="B396" s="28">
        <f t="shared" si="36"/>
        <v>1</v>
      </c>
      <c r="C396" s="27">
        <f xml:space="preserve"> IFERROR(INDEX(DATOS_GENERALES!$L$16:$L$20,MATCH($D396,DATOS_GENERALES!$M$16:$M$20,0),1),"###")</f>
        <v>1</v>
      </c>
      <c r="D396" s="25" t="s">
        <v>1641</v>
      </c>
      <c r="E396" s="27">
        <f xml:space="preserve"> IFERROR(INDEX(DATOS_GENERALES!$A$16:$A$25,MATCH($F396,DATOS_GENERALES!$B$16:$B$25,0),1),"###")</f>
        <v>1</v>
      </c>
      <c r="F396" s="25" t="s">
        <v>18</v>
      </c>
      <c r="G396" s="25" t="s">
        <v>2039</v>
      </c>
      <c r="H396" s="15" t="s">
        <v>1253</v>
      </c>
      <c r="I396" s="15"/>
      <c r="J396" s="25" t="s">
        <v>2827</v>
      </c>
      <c r="K396" s="25">
        <f t="shared" si="37"/>
        <v>35</v>
      </c>
      <c r="L396" s="25" t="s">
        <v>15</v>
      </c>
      <c r="M396" s="25" t="s">
        <v>15</v>
      </c>
      <c r="N396" s="25" t="s">
        <v>15</v>
      </c>
      <c r="O396" s="4" t="str">
        <f>IFERROR(INDEX(DATOS_GENERALES!$F$11:$F$13,MATCH($P396,DATOS_GENERALES!$G$11:$G$13,0),1),"###")</f>
        <v>N</v>
      </c>
      <c r="P396" s="25" t="s">
        <v>40</v>
      </c>
      <c r="Q396" s="4">
        <f>IFERROR(INDEX(DATOS_GENERALES!$I$3:$I$7,MATCH($R396,DATOS_GENERALES!$J$3:$J$7,0),1),"###")</f>
        <v>1</v>
      </c>
      <c r="R396" s="25" t="s">
        <v>36</v>
      </c>
      <c r="S396" s="25" t="s">
        <v>15</v>
      </c>
      <c r="T396" s="25" t="s">
        <v>15</v>
      </c>
      <c r="U396" s="25" t="s">
        <v>15</v>
      </c>
      <c r="V396" s="24"/>
      <c r="W396" s="24" t="str">
        <f t="shared" si="38"/>
        <v>URB. PIEDRA SANTA SEGUNDA ETAPA X-1    _</v>
      </c>
      <c r="X396" s="24" t="str">
        <f t="shared" si="39"/>
        <v>('0101395', '1', '1', 'MONTOYA ROSALES ALEX', 'MONTOYA ROSALES ALEX', 'URB. PIEDRA SANTA SEGUNDA ETAPA X-1    _', '-', '-', '-', 'N', 'URB. PIEDRA SANTA SEGUNDA ETAPA X-1    _', '1', '-', '-', '-', 'A'),</v>
      </c>
      <c r="Y396" s="24" t="str">
        <f t="shared" si="40"/>
        <v>('0101395', '1', '29665289', 'A'),</v>
      </c>
      <c r="Z396" s="24" t="str">
        <f t="shared" si="41"/>
        <v>('0101395', '2', '', 'A'),</v>
      </c>
    </row>
    <row r="397" spans="1:26" x14ac:dyDescent="0.25">
      <c r="A397" s="15" t="s">
        <v>666</v>
      </c>
      <c r="B397" s="28">
        <f t="shared" si="36"/>
        <v>1</v>
      </c>
      <c r="C397" s="27">
        <f xml:space="preserve"> IFERROR(INDEX(DATOS_GENERALES!$L$16:$L$20,MATCH($D397,DATOS_GENERALES!$M$16:$M$20,0),1),"###")</f>
        <v>1</v>
      </c>
      <c r="D397" s="25" t="s">
        <v>1641</v>
      </c>
      <c r="E397" s="27">
        <f xml:space="preserve"> IFERROR(INDEX(DATOS_GENERALES!$A$16:$A$25,MATCH($F397,DATOS_GENERALES!$B$16:$B$25,0),1),"###")</f>
        <v>1</v>
      </c>
      <c r="F397" s="25" t="s">
        <v>18</v>
      </c>
      <c r="G397" s="25" t="s">
        <v>2040</v>
      </c>
      <c r="H397" s="15" t="s">
        <v>1254</v>
      </c>
      <c r="I397" s="15"/>
      <c r="J397" s="25" t="s">
        <v>2828</v>
      </c>
      <c r="K397" s="25">
        <f t="shared" si="37"/>
        <v>21</v>
      </c>
      <c r="L397" s="25" t="s">
        <v>15</v>
      </c>
      <c r="M397" s="25" t="s">
        <v>15</v>
      </c>
      <c r="N397" s="25" t="s">
        <v>15</v>
      </c>
      <c r="O397" s="4" t="str">
        <f>IFERROR(INDEX(DATOS_GENERALES!$F$11:$F$13,MATCH($P397,DATOS_GENERALES!$G$11:$G$13,0),1),"###")</f>
        <v>N</v>
      </c>
      <c r="P397" s="25" t="s">
        <v>40</v>
      </c>
      <c r="Q397" s="4">
        <f>IFERROR(INDEX(DATOS_GENERALES!$I$3:$I$7,MATCH($R397,DATOS_GENERALES!$J$3:$J$7,0),1),"###")</f>
        <v>1</v>
      </c>
      <c r="R397" s="25" t="s">
        <v>36</v>
      </c>
      <c r="S397" s="25" t="s">
        <v>15</v>
      </c>
      <c r="T397" s="25" t="s">
        <v>15</v>
      </c>
      <c r="U397" s="25" t="s">
        <v>15</v>
      </c>
      <c r="V397" s="24"/>
      <c r="W397" s="24" t="str">
        <f t="shared" si="38"/>
        <v>GRAL. VARENA 212 LARA                  _</v>
      </c>
      <c r="X397" s="24" t="str">
        <f t="shared" si="39"/>
        <v>('0101396', '1', '1', 'MORVELY CABRERA KLEVER MANUEL', 'MORVELY CABRERA KLEVER MANUEL', 'GRAL. VARENA 212 LARA                  _', '-', '-', '-', 'N', 'GRAL. VARENA 212 LARA                  _', '1', '-', '-', '-', 'A'),</v>
      </c>
      <c r="Y397" s="24" t="str">
        <f t="shared" si="40"/>
        <v>('0101396', '1', '29665615', 'A'),</v>
      </c>
      <c r="Z397" s="24" t="str">
        <f t="shared" si="41"/>
        <v>('0101396', '2', '', 'A'),</v>
      </c>
    </row>
    <row r="398" spans="1:26" x14ac:dyDescent="0.25">
      <c r="A398" s="15" t="s">
        <v>232</v>
      </c>
      <c r="B398" s="28">
        <f t="shared" si="36"/>
        <v>1</v>
      </c>
      <c r="C398" s="27">
        <f xml:space="preserve"> IFERROR(INDEX(DATOS_GENERALES!$L$16:$L$20,MATCH($D398,DATOS_GENERALES!$M$16:$M$20,0),1),"###")</f>
        <v>1</v>
      </c>
      <c r="D398" s="25" t="s">
        <v>1641</v>
      </c>
      <c r="E398" s="27">
        <f xml:space="preserve"> IFERROR(INDEX(DATOS_GENERALES!$A$16:$A$25,MATCH($F398,DATOS_GENERALES!$B$16:$B$25,0),1),"###")</f>
        <v>1</v>
      </c>
      <c r="F398" s="25" t="s">
        <v>18</v>
      </c>
      <c r="G398" s="25" t="s">
        <v>2041</v>
      </c>
      <c r="H398" s="15" t="s">
        <v>1255</v>
      </c>
      <c r="I398" s="15"/>
      <c r="J398" s="25" t="s">
        <v>2829</v>
      </c>
      <c r="K398" s="25">
        <f t="shared" si="37"/>
        <v>35</v>
      </c>
      <c r="L398" s="25" t="s">
        <v>15</v>
      </c>
      <c r="M398" s="25" t="s">
        <v>15</v>
      </c>
      <c r="N398" s="25" t="s">
        <v>15</v>
      </c>
      <c r="O398" s="4" t="str">
        <f>IFERROR(INDEX(DATOS_GENERALES!$F$11:$F$13,MATCH($P398,DATOS_GENERALES!$G$11:$G$13,0),1),"###")</f>
        <v>N</v>
      </c>
      <c r="P398" s="25" t="s">
        <v>40</v>
      </c>
      <c r="Q398" s="4">
        <f>IFERROR(INDEX(DATOS_GENERALES!$I$3:$I$7,MATCH($R398,DATOS_GENERALES!$J$3:$J$7,0),1),"###")</f>
        <v>1</v>
      </c>
      <c r="R398" s="25" t="s">
        <v>36</v>
      </c>
      <c r="S398" s="25" t="s">
        <v>15</v>
      </c>
      <c r="T398" s="25" t="s">
        <v>15</v>
      </c>
      <c r="U398" s="25" t="s">
        <v>15</v>
      </c>
      <c r="V398" s="24"/>
      <c r="W398" s="24" t="str">
        <f t="shared" si="38"/>
        <v>CALLE GARCILAZO DE LA VEGA NRO. 102    _</v>
      </c>
      <c r="X398" s="24" t="str">
        <f t="shared" si="39"/>
        <v>('0101397', '1', '1', 'ZEGARRA HUERTA GRACIELA YDA', 'ZEGARRA HUERTA GRACIELA YDA', 'CALLE GARCILAZO DE LA VEGA NRO. 102    _', '-', '-', '-', 'N', 'CALLE GARCILAZO DE LA VEGA NRO. 102    _', '1', '-', '-', '-', 'A'),</v>
      </c>
      <c r="Y398" s="24" t="str">
        <f t="shared" si="40"/>
        <v>('0101397', '1', '29665691', 'A'),</v>
      </c>
      <c r="Z398" s="24" t="str">
        <f t="shared" si="41"/>
        <v>('0101397', '2', '', 'A'),</v>
      </c>
    </row>
    <row r="399" spans="1:26" x14ac:dyDescent="0.25">
      <c r="A399" s="15" t="s">
        <v>719</v>
      </c>
      <c r="B399" s="28">
        <f t="shared" si="36"/>
        <v>1</v>
      </c>
      <c r="C399" s="27">
        <f xml:space="preserve"> IFERROR(INDEX(DATOS_GENERALES!$L$16:$L$20,MATCH($D399,DATOS_GENERALES!$M$16:$M$20,0),1),"###")</f>
        <v>1</v>
      </c>
      <c r="D399" s="25" t="s">
        <v>1641</v>
      </c>
      <c r="E399" s="27">
        <f xml:space="preserve"> IFERROR(INDEX(DATOS_GENERALES!$A$16:$A$25,MATCH($F399,DATOS_GENERALES!$B$16:$B$25,0),1),"###")</f>
        <v>1</v>
      </c>
      <c r="F399" s="25" t="s">
        <v>18</v>
      </c>
      <c r="G399" s="25" t="s">
        <v>2042</v>
      </c>
      <c r="H399" s="15" t="s">
        <v>1256</v>
      </c>
      <c r="I399" s="15"/>
      <c r="J399" s="25" t="s">
        <v>2830</v>
      </c>
      <c r="K399" s="25">
        <f t="shared" si="37"/>
        <v>19</v>
      </c>
      <c r="L399" s="25" t="s">
        <v>15</v>
      </c>
      <c r="M399" s="25" t="s">
        <v>15</v>
      </c>
      <c r="N399" s="25" t="s">
        <v>15</v>
      </c>
      <c r="O399" s="4" t="str">
        <f>IFERROR(INDEX(DATOS_GENERALES!$F$11:$F$13,MATCH($P399,DATOS_GENERALES!$G$11:$G$13,0),1),"###")</f>
        <v>N</v>
      </c>
      <c r="P399" s="25" t="s">
        <v>40</v>
      </c>
      <c r="Q399" s="4">
        <f>IFERROR(INDEX(DATOS_GENERALES!$I$3:$I$7,MATCH($R399,DATOS_GENERALES!$J$3:$J$7,0),1),"###")</f>
        <v>1</v>
      </c>
      <c r="R399" s="25" t="s">
        <v>36</v>
      </c>
      <c r="S399" s="25" t="s">
        <v>15</v>
      </c>
      <c r="T399" s="25" t="s">
        <v>15</v>
      </c>
      <c r="U399" s="25" t="s">
        <v>15</v>
      </c>
      <c r="V399" s="24"/>
      <c r="W399" s="24" t="str">
        <f t="shared" si="38"/>
        <v>CALL. JERUSALEN 226                    _</v>
      </c>
      <c r="X399" s="24" t="str">
        <f t="shared" si="39"/>
        <v>('0101398', '1', '1', 'BUDIEL MOSCOSO MARIA DEL CARMEN', 'BUDIEL MOSCOSO MARIA DEL CARMEN', 'CALL. JERUSALEN 226                    _', '-', '-', '-', 'N', 'CALL. JERUSALEN 226                    _', '1', '-', '-', '-', 'A'),</v>
      </c>
      <c r="Y399" s="24" t="str">
        <f t="shared" si="40"/>
        <v>('0101398', '1', '29665739', 'A'),</v>
      </c>
      <c r="Z399" s="24" t="str">
        <f t="shared" si="41"/>
        <v>('0101398', '2', '', 'A'),</v>
      </c>
    </row>
    <row r="400" spans="1:26" x14ac:dyDescent="0.25">
      <c r="A400" s="15" t="s">
        <v>574</v>
      </c>
      <c r="B400" s="28">
        <f t="shared" si="36"/>
        <v>1</v>
      </c>
      <c r="C400" s="27">
        <f xml:space="preserve"> IFERROR(INDEX(DATOS_GENERALES!$L$16:$L$20,MATCH($D400,DATOS_GENERALES!$M$16:$M$20,0),1),"###")</f>
        <v>1</v>
      </c>
      <c r="D400" s="25" t="s">
        <v>1641</v>
      </c>
      <c r="E400" s="27">
        <f xml:space="preserve"> IFERROR(INDEX(DATOS_GENERALES!$A$16:$A$25,MATCH($F400,DATOS_GENERALES!$B$16:$B$25,0),1),"###")</f>
        <v>1</v>
      </c>
      <c r="F400" s="25" t="s">
        <v>18</v>
      </c>
      <c r="G400" s="25" t="s">
        <v>2043</v>
      </c>
      <c r="H400" s="15" t="s">
        <v>1257</v>
      </c>
      <c r="I400" s="15"/>
      <c r="J400" s="25" t="s">
        <v>2831</v>
      </c>
      <c r="K400" s="25">
        <f t="shared" si="37"/>
        <v>24</v>
      </c>
      <c r="L400" s="25" t="s">
        <v>15</v>
      </c>
      <c r="M400" s="25" t="s">
        <v>15</v>
      </c>
      <c r="N400" s="25" t="s">
        <v>15</v>
      </c>
      <c r="O400" s="4" t="str">
        <f>IFERROR(INDEX(DATOS_GENERALES!$F$11:$F$13,MATCH($P400,DATOS_GENERALES!$G$11:$G$13,0),1),"###")</f>
        <v>N</v>
      </c>
      <c r="P400" s="25" t="s">
        <v>40</v>
      </c>
      <c r="Q400" s="4">
        <f>IFERROR(INDEX(DATOS_GENERALES!$I$3:$I$7,MATCH($R400,DATOS_GENERALES!$J$3:$J$7,0),1),"###")</f>
        <v>1</v>
      </c>
      <c r="R400" s="25" t="s">
        <v>36</v>
      </c>
      <c r="S400" s="25" t="s">
        <v>15</v>
      </c>
      <c r="T400" s="25" t="s">
        <v>15</v>
      </c>
      <c r="U400" s="25" t="s">
        <v>15</v>
      </c>
      <c r="V400" s="24"/>
      <c r="W400" s="24" t="str">
        <f t="shared" si="38"/>
        <v>CALLE SANTA MARTHA 315-B               _</v>
      </c>
      <c r="X400" s="24" t="str">
        <f t="shared" si="39"/>
        <v>('0101399', '1', '1', 'FIGUEROA CORNEJO FIGUEROA', 'FIGUEROA CORNEJO FIGUEROA', 'CALLE SANTA MARTHA 315-B               _', '-', '-', '-', 'N', 'CALLE SANTA MARTHA 315-B               _', '1', '-', '-', '-', 'A'),</v>
      </c>
      <c r="Y400" s="24" t="str">
        <f t="shared" si="40"/>
        <v>('0101399', '1', '29666642', 'A'),</v>
      </c>
      <c r="Z400" s="24" t="str">
        <f t="shared" si="41"/>
        <v>('0101399', '2', '', 'A'),</v>
      </c>
    </row>
    <row r="401" spans="1:26" x14ac:dyDescent="0.25">
      <c r="A401" s="15" t="s">
        <v>254</v>
      </c>
      <c r="B401" s="28">
        <f t="shared" si="36"/>
        <v>1</v>
      </c>
      <c r="C401" s="27">
        <f xml:space="preserve"> IFERROR(INDEX(DATOS_GENERALES!$L$16:$L$20,MATCH($D401,DATOS_GENERALES!$M$16:$M$20,0),1),"###")</f>
        <v>1</v>
      </c>
      <c r="D401" s="25" t="s">
        <v>1641</v>
      </c>
      <c r="E401" s="27">
        <f xml:space="preserve"> IFERROR(INDEX(DATOS_GENERALES!$A$16:$A$25,MATCH($F401,DATOS_GENERALES!$B$16:$B$25,0),1),"###")</f>
        <v>1</v>
      </c>
      <c r="F401" s="25" t="s">
        <v>18</v>
      </c>
      <c r="G401" s="25" t="s">
        <v>2044</v>
      </c>
      <c r="H401" s="15" t="s">
        <v>1258</v>
      </c>
      <c r="I401" s="15"/>
      <c r="J401" s="25" t="s">
        <v>2832</v>
      </c>
      <c r="K401" s="25">
        <f t="shared" si="37"/>
        <v>34</v>
      </c>
      <c r="L401" s="25" t="s">
        <v>15</v>
      </c>
      <c r="M401" s="25" t="s">
        <v>15</v>
      </c>
      <c r="N401" s="25" t="s">
        <v>15</v>
      </c>
      <c r="O401" s="4" t="str">
        <f>IFERROR(INDEX(DATOS_GENERALES!$F$11:$F$13,MATCH($P401,DATOS_GENERALES!$G$11:$G$13,0),1),"###")</f>
        <v>N</v>
      </c>
      <c r="P401" s="25" t="s">
        <v>40</v>
      </c>
      <c r="Q401" s="4">
        <f>IFERROR(INDEX(DATOS_GENERALES!$I$3:$I$7,MATCH($R401,DATOS_GENERALES!$J$3:$J$7,0),1),"###")</f>
        <v>1</v>
      </c>
      <c r="R401" s="25" t="s">
        <v>36</v>
      </c>
      <c r="S401" s="25" t="s">
        <v>15</v>
      </c>
      <c r="T401" s="25" t="s">
        <v>15</v>
      </c>
      <c r="U401" s="25" t="s">
        <v>15</v>
      </c>
      <c r="V401" s="24"/>
      <c r="W401" s="24" t="str">
        <f t="shared" si="38"/>
        <v>RESIDENSIAL VALLECITO J-3 CONSUELO     _</v>
      </c>
      <c r="X401" s="24" t="str">
        <f t="shared" si="39"/>
        <v>('0101400', '1', '1', 'URDAY PAREJA ANTONIO', 'URDAY PAREJA ANTONIO', 'RESIDENSIAL VALLECITO J-3 CONSUELO     _', '-', '-', '-', 'N', 'RESIDENSIAL VALLECITO J-3 CONSUELO     _', '1', '-', '-', '-', 'A'),</v>
      </c>
      <c r="Y401" s="24" t="str">
        <f t="shared" si="40"/>
        <v>('0101400', '1', '29666896', 'A'),</v>
      </c>
      <c r="Z401" s="24" t="str">
        <f t="shared" si="41"/>
        <v>('0101400', '2', '', 'A'),</v>
      </c>
    </row>
    <row r="402" spans="1:26" x14ac:dyDescent="0.25">
      <c r="A402" s="15" t="s">
        <v>448</v>
      </c>
      <c r="B402" s="28">
        <f t="shared" si="36"/>
        <v>1</v>
      </c>
      <c r="C402" s="27">
        <f xml:space="preserve"> IFERROR(INDEX(DATOS_GENERALES!$L$16:$L$20,MATCH($D402,DATOS_GENERALES!$M$16:$M$20,0),1),"###")</f>
        <v>1</v>
      </c>
      <c r="D402" s="25" t="s">
        <v>1641</v>
      </c>
      <c r="E402" s="27">
        <f xml:space="preserve"> IFERROR(INDEX(DATOS_GENERALES!$A$16:$A$25,MATCH($F402,DATOS_GENERALES!$B$16:$B$25,0),1),"###")</f>
        <v>1</v>
      </c>
      <c r="F402" s="25" t="s">
        <v>18</v>
      </c>
      <c r="G402" s="25" t="s">
        <v>2045</v>
      </c>
      <c r="H402" s="15" t="s">
        <v>1259</v>
      </c>
      <c r="I402" s="15"/>
      <c r="J402" s="25" t="s">
        <v>2833</v>
      </c>
      <c r="K402" s="25">
        <f t="shared" si="37"/>
        <v>28</v>
      </c>
      <c r="L402" s="25" t="s">
        <v>15</v>
      </c>
      <c r="M402" s="25" t="s">
        <v>15</v>
      </c>
      <c r="N402" s="25" t="s">
        <v>15</v>
      </c>
      <c r="O402" s="4" t="str">
        <f>IFERROR(INDEX(DATOS_GENERALES!$F$11:$F$13,MATCH($P402,DATOS_GENERALES!$G$11:$G$13,0),1),"###")</f>
        <v>N</v>
      </c>
      <c r="P402" s="25" t="s">
        <v>40</v>
      </c>
      <c r="Q402" s="4">
        <f>IFERROR(INDEX(DATOS_GENERALES!$I$3:$I$7,MATCH($R402,DATOS_GENERALES!$J$3:$J$7,0),1),"###")</f>
        <v>1</v>
      </c>
      <c r="R402" s="25" t="s">
        <v>36</v>
      </c>
      <c r="S402" s="25" t="s">
        <v>15</v>
      </c>
      <c r="T402" s="25" t="s">
        <v>15</v>
      </c>
      <c r="U402" s="25" t="s">
        <v>15</v>
      </c>
      <c r="V402" s="24"/>
      <c r="W402" s="24" t="str">
        <f t="shared" si="38"/>
        <v>CALLE RIPACHA 140 SAN LAZARO           _</v>
      </c>
      <c r="X402" s="24" t="str">
        <f t="shared" si="39"/>
        <v>('0101401', '1', '1', 'MAMANI CHIPANA EDWIN', 'MAMANI CHIPANA EDWIN', 'CALLE RIPACHA 140 SAN LAZARO           _', '-', '-', '-', 'N', 'CALLE RIPACHA 140 SAN LAZARO           _', '1', '-', '-', '-', 'A'),</v>
      </c>
      <c r="Y402" s="24" t="str">
        <f t="shared" si="40"/>
        <v>('0101401', '1', '29666910', 'A'),</v>
      </c>
      <c r="Z402" s="24" t="str">
        <f t="shared" si="41"/>
        <v>('0101401', '2', '', 'A'),</v>
      </c>
    </row>
    <row r="403" spans="1:26" x14ac:dyDescent="0.25">
      <c r="A403" s="15" t="s">
        <v>641</v>
      </c>
      <c r="B403" s="28">
        <f t="shared" si="36"/>
        <v>1</v>
      </c>
      <c r="C403" s="27">
        <f xml:space="preserve"> IFERROR(INDEX(DATOS_GENERALES!$L$16:$L$20,MATCH($D403,DATOS_GENERALES!$M$16:$M$20,0),1),"###")</f>
        <v>1</v>
      </c>
      <c r="D403" s="25" t="s">
        <v>1641</v>
      </c>
      <c r="E403" s="27">
        <f xml:space="preserve"> IFERROR(INDEX(DATOS_GENERALES!$A$16:$A$25,MATCH($F403,DATOS_GENERALES!$B$16:$B$25,0),1),"###")</f>
        <v>1</v>
      </c>
      <c r="F403" s="25" t="s">
        <v>18</v>
      </c>
      <c r="G403" s="25" t="s">
        <v>2046</v>
      </c>
      <c r="H403" s="15" t="s">
        <v>1260</v>
      </c>
      <c r="I403" s="15"/>
      <c r="J403" s="25" t="s">
        <v>2834</v>
      </c>
      <c r="K403" s="25">
        <f t="shared" si="37"/>
        <v>22</v>
      </c>
      <c r="L403" s="25" t="s">
        <v>15</v>
      </c>
      <c r="M403" s="25" t="s">
        <v>15</v>
      </c>
      <c r="N403" s="25" t="s">
        <v>15</v>
      </c>
      <c r="O403" s="4" t="str">
        <f>IFERROR(INDEX(DATOS_GENERALES!$F$11:$F$13,MATCH($P403,DATOS_GENERALES!$G$11:$G$13,0),1),"###")</f>
        <v>N</v>
      </c>
      <c r="P403" s="25" t="s">
        <v>40</v>
      </c>
      <c r="Q403" s="4">
        <f>IFERROR(INDEX(DATOS_GENERALES!$I$3:$I$7,MATCH($R403,DATOS_GENERALES!$J$3:$J$7,0),1),"###")</f>
        <v>1</v>
      </c>
      <c r="R403" s="25" t="s">
        <v>36</v>
      </c>
      <c r="S403" s="25" t="s">
        <v>15</v>
      </c>
      <c r="T403" s="25" t="s">
        <v>15</v>
      </c>
      <c r="U403" s="25" t="s">
        <v>15</v>
      </c>
      <c r="V403" s="24"/>
      <c r="W403" s="24" t="str">
        <f t="shared" si="38"/>
        <v>Abancay 300 San martin                 _</v>
      </c>
      <c r="X403" s="24" t="str">
        <f t="shared" si="39"/>
        <v>('0101402', '1', '1', 'Ordoñez Ramos Juan Manuel', 'Ordoñez Ramos Juan Manuel', 'Abancay 300 San martin                 _', '-', '-', '-', 'N', 'Abancay 300 San martin                 _', '1', '-', '-', '-', 'A'),</v>
      </c>
      <c r="Y403" s="24" t="str">
        <f t="shared" si="40"/>
        <v>('0101402', '1', '29666978', 'A'),</v>
      </c>
      <c r="Z403" s="24" t="str">
        <f t="shared" si="41"/>
        <v>('0101402', '2', '', 'A'),</v>
      </c>
    </row>
    <row r="404" spans="1:26" x14ac:dyDescent="0.25">
      <c r="A404" s="15" t="s">
        <v>416</v>
      </c>
      <c r="B404" s="28">
        <f t="shared" si="36"/>
        <v>1</v>
      </c>
      <c r="C404" s="27">
        <f xml:space="preserve"> IFERROR(INDEX(DATOS_GENERALES!$L$16:$L$20,MATCH($D404,DATOS_GENERALES!$M$16:$M$20,0),1),"###")</f>
        <v>1</v>
      </c>
      <c r="D404" s="25" t="s">
        <v>1641</v>
      </c>
      <c r="E404" s="27">
        <f xml:space="preserve"> IFERROR(INDEX(DATOS_GENERALES!$A$16:$A$25,MATCH($F404,DATOS_GENERALES!$B$16:$B$25,0),1),"###")</f>
        <v>1</v>
      </c>
      <c r="F404" s="25" t="s">
        <v>18</v>
      </c>
      <c r="G404" s="25" t="s">
        <v>2047</v>
      </c>
      <c r="H404" s="15" t="s">
        <v>1261</v>
      </c>
      <c r="I404" s="15"/>
      <c r="J404" s="25" t="s">
        <v>2835</v>
      </c>
      <c r="K404" s="25">
        <f t="shared" si="37"/>
        <v>29</v>
      </c>
      <c r="L404" s="25" t="s">
        <v>15</v>
      </c>
      <c r="M404" s="25" t="s">
        <v>15</v>
      </c>
      <c r="N404" s="25" t="s">
        <v>15</v>
      </c>
      <c r="O404" s="4" t="str">
        <f>IFERROR(INDEX(DATOS_GENERALES!$F$11:$F$13,MATCH($P404,DATOS_GENERALES!$G$11:$G$13,0),1),"###")</f>
        <v>N</v>
      </c>
      <c r="P404" s="25" t="s">
        <v>40</v>
      </c>
      <c r="Q404" s="4">
        <f>IFERROR(INDEX(DATOS_GENERALES!$I$3:$I$7,MATCH($R404,DATOS_GENERALES!$J$3:$J$7,0),1),"###")</f>
        <v>1</v>
      </c>
      <c r="R404" s="25" t="s">
        <v>36</v>
      </c>
      <c r="S404" s="25" t="s">
        <v>15</v>
      </c>
      <c r="T404" s="25" t="s">
        <v>15</v>
      </c>
      <c r="U404" s="25" t="s">
        <v>15</v>
      </c>
      <c r="V404" s="24"/>
      <c r="W404" s="24" t="str">
        <f t="shared" si="38"/>
        <v>COOP. ENTEL PERU MZ. A LT. 10          _</v>
      </c>
      <c r="X404" s="24" t="str">
        <f t="shared" si="39"/>
        <v>('0101403', '1', '1', 'PAREDES PAREDES ALONSO MANUEL', 'PAREDES PAREDES ALONSO MANUEL', 'COOP. ENTEL PERU MZ. A LT. 10          _', '-', '-', '-', 'N', 'COOP. ENTEL PERU MZ. A LT. 10          _', '1', '-', '-', '-', 'A'),</v>
      </c>
      <c r="Y404" s="24" t="str">
        <f t="shared" si="40"/>
        <v>('0101403', '1', '29667089', 'A'),</v>
      </c>
      <c r="Z404" s="24" t="str">
        <f t="shared" si="41"/>
        <v>('0101403', '2', '', 'A'),</v>
      </c>
    </row>
    <row r="405" spans="1:26" x14ac:dyDescent="0.25">
      <c r="A405" s="15" t="s">
        <v>110</v>
      </c>
      <c r="B405" s="28">
        <f t="shared" si="36"/>
        <v>1</v>
      </c>
      <c r="C405" s="27">
        <f xml:space="preserve"> IFERROR(INDEX(DATOS_GENERALES!$L$16:$L$20,MATCH($D405,DATOS_GENERALES!$M$16:$M$20,0),1),"###")</f>
        <v>1</v>
      </c>
      <c r="D405" s="25" t="s">
        <v>1641</v>
      </c>
      <c r="E405" s="27">
        <f xml:space="preserve"> IFERROR(INDEX(DATOS_GENERALES!$A$16:$A$25,MATCH($F405,DATOS_GENERALES!$B$16:$B$25,0),1),"###")</f>
        <v>1</v>
      </c>
      <c r="F405" s="25" t="s">
        <v>18</v>
      </c>
      <c r="G405" s="25" t="s">
        <v>2048</v>
      </c>
      <c r="H405" s="15" t="s">
        <v>1262</v>
      </c>
      <c r="I405" s="15"/>
      <c r="J405" s="25" t="s">
        <v>2836</v>
      </c>
      <c r="K405" s="25">
        <f t="shared" si="37"/>
        <v>40</v>
      </c>
      <c r="L405" s="25" t="s">
        <v>15</v>
      </c>
      <c r="M405" s="25" t="s">
        <v>15</v>
      </c>
      <c r="N405" s="25" t="s">
        <v>15</v>
      </c>
      <c r="O405" s="4" t="str">
        <f>IFERROR(INDEX(DATOS_GENERALES!$F$11:$F$13,MATCH($P405,DATOS_GENERALES!$G$11:$G$13,0),1),"###")</f>
        <v>N</v>
      </c>
      <c r="P405" s="25" t="s">
        <v>40</v>
      </c>
      <c r="Q405" s="4">
        <f>IFERROR(INDEX(DATOS_GENERALES!$I$3:$I$7,MATCH($R405,DATOS_GENERALES!$J$3:$J$7,0),1),"###")</f>
        <v>1</v>
      </c>
      <c r="R405" s="25" t="s">
        <v>36</v>
      </c>
      <c r="S405" s="25" t="s">
        <v>15</v>
      </c>
      <c r="T405" s="25" t="s">
        <v>15</v>
      </c>
      <c r="U405" s="25" t="s">
        <v>15</v>
      </c>
      <c r="V405" s="24"/>
      <c r="W405" s="24" t="str">
        <f t="shared" si="38"/>
        <v>AV. MARIA PARADO DE BELLIDO 118 TUPAC AM</v>
      </c>
      <c r="X405" s="24" t="str">
        <f t="shared" si="39"/>
        <v>('0101404', '1', '1', 'CONDORI UCHIRI CESAR JESUS', 'CONDORI UCHIRI CESAR JESUS', 'AV. MARIA PARADO DE BELLIDO 118 TUPAC AM', '-', '-', '-', 'N', 'AV. MARIA PARADO DE BELLIDO 118 TUPAC AM', '1', '-', '-', '-', 'A'),</v>
      </c>
      <c r="Y405" s="24" t="str">
        <f t="shared" si="40"/>
        <v>('0101404', '1', '29667256', 'A'),</v>
      </c>
      <c r="Z405" s="24" t="str">
        <f t="shared" si="41"/>
        <v>('0101404', '2', '', 'A'),</v>
      </c>
    </row>
    <row r="406" spans="1:26" x14ac:dyDescent="0.25">
      <c r="A406" s="15" t="s">
        <v>477</v>
      </c>
      <c r="B406" s="28">
        <f t="shared" si="36"/>
        <v>1</v>
      </c>
      <c r="C406" s="27">
        <f xml:space="preserve"> IFERROR(INDEX(DATOS_GENERALES!$L$16:$L$20,MATCH($D406,DATOS_GENERALES!$M$16:$M$20,0),1),"###")</f>
        <v>1</v>
      </c>
      <c r="D406" s="25" t="s">
        <v>1641</v>
      </c>
      <c r="E406" s="27">
        <f xml:space="preserve"> IFERROR(INDEX(DATOS_GENERALES!$A$16:$A$25,MATCH($F406,DATOS_GENERALES!$B$16:$B$25,0),1),"###")</f>
        <v>1</v>
      </c>
      <c r="F406" s="25" t="s">
        <v>18</v>
      </c>
      <c r="G406" s="25" t="s">
        <v>2049</v>
      </c>
      <c r="H406" s="15" t="s">
        <v>1263</v>
      </c>
      <c r="I406" s="15"/>
      <c r="J406" s="25" t="s">
        <v>2837</v>
      </c>
      <c r="K406" s="25">
        <f t="shared" si="37"/>
        <v>27</v>
      </c>
      <c r="L406" s="25" t="s">
        <v>15</v>
      </c>
      <c r="M406" s="25" t="s">
        <v>15</v>
      </c>
      <c r="N406" s="25" t="s">
        <v>15</v>
      </c>
      <c r="O406" s="4" t="str">
        <f>IFERROR(INDEX(DATOS_GENERALES!$F$11:$F$13,MATCH($P406,DATOS_GENERALES!$G$11:$G$13,0),1),"###")</f>
        <v>N</v>
      </c>
      <c r="P406" s="25" t="s">
        <v>40</v>
      </c>
      <c r="Q406" s="4">
        <f>IFERROR(INDEX(DATOS_GENERALES!$I$3:$I$7,MATCH($R406,DATOS_GENERALES!$J$3:$J$7,0),1),"###")</f>
        <v>1</v>
      </c>
      <c r="R406" s="25" t="s">
        <v>36</v>
      </c>
      <c r="S406" s="25" t="s">
        <v>15</v>
      </c>
      <c r="T406" s="25" t="s">
        <v>15</v>
      </c>
      <c r="U406" s="25" t="s">
        <v>15</v>
      </c>
      <c r="V406" s="24"/>
      <c r="W406" s="24" t="str">
        <f t="shared" si="38"/>
        <v>URB.AVIDGE A-5 DPTO 2 CAYMA            _</v>
      </c>
      <c r="X406" s="24" t="str">
        <f t="shared" si="39"/>
        <v>('0101405', '1', '1', 'MALAGA ROSAS JAIRO CESAR', 'MALAGA ROSAS JAIRO CESAR', 'URB.AVIDGE A-5 DPTO 2 CAYMA            _', '-', '-', '-', 'N', 'URB.AVIDGE A-5 DPTO 2 CAYMA            _', '1', '-', '-', '-', 'A'),</v>
      </c>
      <c r="Y406" s="24" t="str">
        <f t="shared" si="40"/>
        <v>('0101405', '1', '29670089', 'A'),</v>
      </c>
      <c r="Z406" s="24" t="str">
        <f t="shared" si="41"/>
        <v>('0101405', '2', '', 'A'),</v>
      </c>
    </row>
    <row r="407" spans="1:26" x14ac:dyDescent="0.25">
      <c r="A407" s="15" t="s">
        <v>111</v>
      </c>
      <c r="B407" s="28">
        <f t="shared" si="36"/>
        <v>1</v>
      </c>
      <c r="C407" s="27">
        <f xml:space="preserve"> IFERROR(INDEX(DATOS_GENERALES!$L$16:$L$20,MATCH($D407,DATOS_GENERALES!$M$16:$M$20,0),1),"###")</f>
        <v>1</v>
      </c>
      <c r="D407" s="25" t="s">
        <v>1641</v>
      </c>
      <c r="E407" s="27">
        <f xml:space="preserve"> IFERROR(INDEX(DATOS_GENERALES!$A$16:$A$25,MATCH($F407,DATOS_GENERALES!$B$16:$B$25,0),1),"###")</f>
        <v>1</v>
      </c>
      <c r="F407" s="25" t="s">
        <v>18</v>
      </c>
      <c r="G407" s="25" t="s">
        <v>2050</v>
      </c>
      <c r="H407" s="15" t="s">
        <v>1264</v>
      </c>
      <c r="I407" s="15"/>
      <c r="J407" s="25" t="s">
        <v>2838</v>
      </c>
      <c r="K407" s="25">
        <f t="shared" si="37"/>
        <v>40</v>
      </c>
      <c r="L407" s="25" t="s">
        <v>15</v>
      </c>
      <c r="M407" s="25" t="s">
        <v>15</v>
      </c>
      <c r="N407" s="25" t="s">
        <v>15</v>
      </c>
      <c r="O407" s="4" t="str">
        <f>IFERROR(INDEX(DATOS_GENERALES!$F$11:$F$13,MATCH($P407,DATOS_GENERALES!$G$11:$G$13,0),1),"###")</f>
        <v>N</v>
      </c>
      <c r="P407" s="25" t="s">
        <v>40</v>
      </c>
      <c r="Q407" s="4">
        <f>IFERROR(INDEX(DATOS_GENERALES!$I$3:$I$7,MATCH($R407,DATOS_GENERALES!$J$3:$J$7,0),1),"###")</f>
        <v>1</v>
      </c>
      <c r="R407" s="25" t="s">
        <v>36</v>
      </c>
      <c r="S407" s="25" t="s">
        <v>15</v>
      </c>
      <c r="T407" s="25" t="s">
        <v>15</v>
      </c>
      <c r="U407" s="25" t="s">
        <v>15</v>
      </c>
      <c r="V407" s="24"/>
      <c r="W407" s="24" t="str">
        <f t="shared" si="38"/>
        <v>ASOC. DE VIVIENDA AMAZONAS ZONA-A MZ-J L</v>
      </c>
      <c r="X407" s="24" t="str">
        <f t="shared" si="39"/>
        <v>('0101406', '1', '1', 'QUENTA TURPO LUIS ALBERTO', 'QUENTA TURPO LUIS ALBERTO', 'ASOC. DE VIVIENDA AMAZONAS ZONA-A MZ-J L', '-', '-', '-', 'N', 'ASOC. DE VIVIENDA AMAZONAS ZONA-A MZ-J L', '1', '-', '-', '-', 'A'),</v>
      </c>
      <c r="Y407" s="24" t="str">
        <f t="shared" si="40"/>
        <v>('0101406', '1', '29671590', 'A'),</v>
      </c>
      <c r="Z407" s="24" t="str">
        <f t="shared" si="41"/>
        <v>('0101406', '2', '', 'A'),</v>
      </c>
    </row>
    <row r="408" spans="1:26" x14ac:dyDescent="0.25">
      <c r="A408" s="15" t="s">
        <v>417</v>
      </c>
      <c r="B408" s="28">
        <f t="shared" si="36"/>
        <v>1</v>
      </c>
      <c r="C408" s="27">
        <f xml:space="preserve"> IFERROR(INDEX(DATOS_GENERALES!$L$16:$L$20,MATCH($D408,DATOS_GENERALES!$M$16:$M$20,0),1),"###")</f>
        <v>1</v>
      </c>
      <c r="D408" s="25" t="s">
        <v>1641</v>
      </c>
      <c r="E408" s="27">
        <f xml:space="preserve"> IFERROR(INDEX(DATOS_GENERALES!$A$16:$A$25,MATCH($F408,DATOS_GENERALES!$B$16:$B$25,0),1),"###")</f>
        <v>1</v>
      </c>
      <c r="F408" s="25" t="s">
        <v>18</v>
      </c>
      <c r="G408" s="25" t="s">
        <v>2051</v>
      </c>
      <c r="H408" s="15" t="s">
        <v>1265</v>
      </c>
      <c r="I408" s="15"/>
      <c r="J408" s="25" t="s">
        <v>2839</v>
      </c>
      <c r="K408" s="25">
        <f t="shared" si="37"/>
        <v>29</v>
      </c>
      <c r="L408" s="25" t="s">
        <v>15</v>
      </c>
      <c r="M408" s="25" t="s">
        <v>15</v>
      </c>
      <c r="N408" s="25" t="s">
        <v>15</v>
      </c>
      <c r="O408" s="4" t="str">
        <f>IFERROR(INDEX(DATOS_GENERALES!$F$11:$F$13,MATCH($P408,DATOS_GENERALES!$G$11:$G$13,0),1),"###")</f>
        <v>N</v>
      </c>
      <c r="P408" s="25" t="s">
        <v>40</v>
      </c>
      <c r="Q408" s="4">
        <f>IFERROR(INDEX(DATOS_GENERALES!$I$3:$I$7,MATCH($R408,DATOS_GENERALES!$J$3:$J$7,0),1),"###")</f>
        <v>1</v>
      </c>
      <c r="R408" s="25" t="s">
        <v>36</v>
      </c>
      <c r="S408" s="25" t="s">
        <v>15</v>
      </c>
      <c r="T408" s="25" t="s">
        <v>15</v>
      </c>
      <c r="U408" s="25" t="s">
        <v>15</v>
      </c>
      <c r="V408" s="24"/>
      <c r="W408" s="24" t="str">
        <f t="shared" si="38"/>
        <v>URB. SAN ISIDRO D-5 VALLECITO          _</v>
      </c>
      <c r="X408" s="24" t="str">
        <f t="shared" si="39"/>
        <v>('0101407', '1', '1', 'MANRIQUE ZUÑIGA SIXTO ALBERTO', 'MANRIQUE ZUÑIGA SIXTO ALBERTO', 'URB. SAN ISIDRO D-5 VALLECITO          _', '-', '-', '-', 'N', 'URB. SAN ISIDRO D-5 VALLECITO          _', '1', '-', '-', '-', 'A'),</v>
      </c>
      <c r="Y408" s="24" t="str">
        <f t="shared" si="40"/>
        <v>('0101407', '1', '29672325', 'A'),</v>
      </c>
      <c r="Z408" s="24" t="str">
        <f t="shared" si="41"/>
        <v>('0101407', '2', '', 'A'),</v>
      </c>
    </row>
    <row r="409" spans="1:26" x14ac:dyDescent="0.25">
      <c r="A409" s="15" t="s">
        <v>534</v>
      </c>
      <c r="B409" s="28">
        <f t="shared" si="36"/>
        <v>1</v>
      </c>
      <c r="C409" s="27">
        <f xml:space="preserve"> IFERROR(INDEX(DATOS_GENERALES!$L$16:$L$20,MATCH($D409,DATOS_GENERALES!$M$16:$M$20,0),1),"###")</f>
        <v>1</v>
      </c>
      <c r="D409" s="25" t="s">
        <v>1641</v>
      </c>
      <c r="E409" s="27">
        <f xml:space="preserve"> IFERROR(INDEX(DATOS_GENERALES!$A$16:$A$25,MATCH($F409,DATOS_GENERALES!$B$16:$B$25,0),1),"###")</f>
        <v>1</v>
      </c>
      <c r="F409" s="25" t="s">
        <v>18</v>
      </c>
      <c r="G409" s="25" t="s">
        <v>2052</v>
      </c>
      <c r="H409" s="15" t="s">
        <v>1266</v>
      </c>
      <c r="I409" s="15"/>
      <c r="J409" s="25" t="s">
        <v>2840</v>
      </c>
      <c r="K409" s="25">
        <f t="shared" si="37"/>
        <v>25</v>
      </c>
      <c r="L409" s="25" t="s">
        <v>15</v>
      </c>
      <c r="M409" s="25" t="s">
        <v>15</v>
      </c>
      <c r="N409" s="25" t="s">
        <v>15</v>
      </c>
      <c r="O409" s="4" t="str">
        <f>IFERROR(INDEX(DATOS_GENERALES!$F$11:$F$13,MATCH($P409,DATOS_GENERALES!$G$11:$G$13,0),1),"###")</f>
        <v>N</v>
      </c>
      <c r="P409" s="25" t="s">
        <v>40</v>
      </c>
      <c r="Q409" s="4">
        <f>IFERROR(INDEX(DATOS_GENERALES!$I$3:$I$7,MATCH($R409,DATOS_GENERALES!$J$3:$J$7,0),1),"###")</f>
        <v>1</v>
      </c>
      <c r="R409" s="25" t="s">
        <v>36</v>
      </c>
      <c r="S409" s="25" t="s">
        <v>15</v>
      </c>
      <c r="T409" s="25" t="s">
        <v>15</v>
      </c>
      <c r="U409" s="25" t="s">
        <v>15</v>
      </c>
      <c r="V409" s="24"/>
      <c r="W409" s="24" t="str">
        <f t="shared" si="38"/>
        <v>CORDOVA 201CERRO COLORADO              _</v>
      </c>
      <c r="X409" s="24" t="str">
        <f t="shared" si="39"/>
        <v>('0101408', '1', '1', 'ADRIAZOLA SALDIVAR EDGAR', 'ADRIAZOLA SALDIVAR EDGAR', 'CORDOVA 201CERRO COLORADO              _', '-', '-', '-', 'N', 'CORDOVA 201CERRO COLORADO              _', '1', '-', '-', '-', 'A'),</v>
      </c>
      <c r="Y409" s="24" t="str">
        <f t="shared" si="40"/>
        <v>('0101408', '1', '29679194', 'A'),</v>
      </c>
      <c r="Z409" s="24" t="str">
        <f t="shared" si="41"/>
        <v>('0101408', '2', '', 'A'),</v>
      </c>
    </row>
    <row r="410" spans="1:26" x14ac:dyDescent="0.25">
      <c r="A410" s="15" t="s">
        <v>478</v>
      </c>
      <c r="B410" s="28">
        <f t="shared" si="36"/>
        <v>1</v>
      </c>
      <c r="C410" s="27">
        <f xml:space="preserve"> IFERROR(INDEX(DATOS_GENERALES!$L$16:$L$20,MATCH($D410,DATOS_GENERALES!$M$16:$M$20,0),1),"###")</f>
        <v>1</v>
      </c>
      <c r="D410" s="25" t="s">
        <v>1641</v>
      </c>
      <c r="E410" s="27">
        <f xml:space="preserve"> IFERROR(INDEX(DATOS_GENERALES!$A$16:$A$25,MATCH($F410,DATOS_GENERALES!$B$16:$B$25,0),1),"###")</f>
        <v>1</v>
      </c>
      <c r="F410" s="25" t="s">
        <v>18</v>
      </c>
      <c r="G410" s="25" t="s">
        <v>2053</v>
      </c>
      <c r="H410" s="15" t="s">
        <v>1267</v>
      </c>
      <c r="I410" s="15"/>
      <c r="J410" s="25" t="s">
        <v>2841</v>
      </c>
      <c r="K410" s="25">
        <f t="shared" si="37"/>
        <v>27</v>
      </c>
      <c r="L410" s="25" t="s">
        <v>15</v>
      </c>
      <c r="M410" s="25" t="s">
        <v>15</v>
      </c>
      <c r="N410" s="25" t="s">
        <v>15</v>
      </c>
      <c r="O410" s="4" t="str">
        <f>IFERROR(INDEX(DATOS_GENERALES!$F$11:$F$13,MATCH($P410,DATOS_GENERALES!$G$11:$G$13,0),1),"###")</f>
        <v>N</v>
      </c>
      <c r="P410" s="25" t="s">
        <v>40</v>
      </c>
      <c r="Q410" s="4">
        <f>IFERROR(INDEX(DATOS_GENERALES!$I$3:$I$7,MATCH($R410,DATOS_GENERALES!$J$3:$J$7,0),1),"###")</f>
        <v>1</v>
      </c>
      <c r="R410" s="25" t="s">
        <v>36</v>
      </c>
      <c r="S410" s="25" t="s">
        <v>15</v>
      </c>
      <c r="T410" s="25" t="s">
        <v>15</v>
      </c>
      <c r="U410" s="25" t="s">
        <v>15</v>
      </c>
      <c r="V410" s="24"/>
      <c r="W410" s="24" t="str">
        <f t="shared" si="38"/>
        <v>URB. LA COLINA MZ -C LOTE 5            _</v>
      </c>
      <c r="X410" s="24" t="str">
        <f t="shared" si="39"/>
        <v>('0101409', '1', '1', 'BUTILIER CHAVEZ EDGAR MATEO', 'BUTILIER CHAVEZ EDGAR MATEO', 'URB. LA COLINA MZ -C LOTE 5            _', '-', '-', '-', 'N', 'URB. LA COLINA MZ -C LOTE 5            _', '1', '-', '-', '-', 'A'),</v>
      </c>
      <c r="Y410" s="24" t="str">
        <f t="shared" si="40"/>
        <v>('0101409', '1', '29679869', 'A'),</v>
      </c>
      <c r="Z410" s="24" t="str">
        <f t="shared" si="41"/>
        <v>('0101409', '2', '', 'A'),</v>
      </c>
    </row>
    <row r="411" spans="1:26" x14ac:dyDescent="0.25">
      <c r="A411" s="15" t="s">
        <v>387</v>
      </c>
      <c r="B411" s="28">
        <f t="shared" si="36"/>
        <v>1</v>
      </c>
      <c r="C411" s="27">
        <f xml:space="preserve"> IFERROR(INDEX(DATOS_GENERALES!$L$16:$L$20,MATCH($D411,DATOS_GENERALES!$M$16:$M$20,0),1),"###")</f>
        <v>1</v>
      </c>
      <c r="D411" s="25" t="s">
        <v>1641</v>
      </c>
      <c r="E411" s="27">
        <f xml:space="preserve"> IFERROR(INDEX(DATOS_GENERALES!$A$16:$A$25,MATCH($F411,DATOS_GENERALES!$B$16:$B$25,0),1),"###")</f>
        <v>1</v>
      </c>
      <c r="F411" s="25" t="s">
        <v>18</v>
      </c>
      <c r="G411" s="25" t="s">
        <v>2054</v>
      </c>
      <c r="H411" s="15" t="s">
        <v>1268</v>
      </c>
      <c r="I411" s="15"/>
      <c r="J411" s="25" t="s">
        <v>2842</v>
      </c>
      <c r="K411" s="25">
        <f t="shared" si="37"/>
        <v>30</v>
      </c>
      <c r="L411" s="25" t="s">
        <v>15</v>
      </c>
      <c r="M411" s="25" t="s">
        <v>15</v>
      </c>
      <c r="N411" s="25" t="s">
        <v>15</v>
      </c>
      <c r="O411" s="4" t="str">
        <f>IFERROR(INDEX(DATOS_GENERALES!$F$11:$F$13,MATCH($P411,DATOS_GENERALES!$G$11:$G$13,0),1),"###")</f>
        <v>N</v>
      </c>
      <c r="P411" s="25" t="s">
        <v>40</v>
      </c>
      <c r="Q411" s="4">
        <f>IFERROR(INDEX(DATOS_GENERALES!$I$3:$I$7,MATCH($R411,DATOS_GENERALES!$J$3:$J$7,0),1),"###")</f>
        <v>1</v>
      </c>
      <c r="R411" s="25" t="s">
        <v>36</v>
      </c>
      <c r="S411" s="25" t="s">
        <v>15</v>
      </c>
      <c r="T411" s="25" t="s">
        <v>15</v>
      </c>
      <c r="U411" s="25" t="s">
        <v>15</v>
      </c>
      <c r="V411" s="24"/>
      <c r="W411" s="24" t="str">
        <f t="shared" si="38"/>
        <v>CIUDAD NUEVA BLOCK E-17 DPTO 4         _</v>
      </c>
      <c r="X411" s="24" t="str">
        <f t="shared" si="39"/>
        <v>('0101410', '1', '1', 'VALDIVIA BARRIGA YILMER', 'VALDIVIA BARRIGA YILMER', 'CIUDAD NUEVA BLOCK E-17 DPTO 4         _', '-', '-', '-', 'N', 'CIUDAD NUEVA BLOCK E-17 DPTO 4         _', '1', '-', '-', '-', 'A'),</v>
      </c>
      <c r="Y411" s="24" t="str">
        <f t="shared" si="40"/>
        <v>('0101410', '1', '29681830', 'A'),</v>
      </c>
      <c r="Z411" s="24" t="str">
        <f t="shared" si="41"/>
        <v>('0101410', '2', '', 'A'),</v>
      </c>
    </row>
    <row r="412" spans="1:26" x14ac:dyDescent="0.25">
      <c r="A412" s="15" t="s">
        <v>479</v>
      </c>
      <c r="B412" s="28">
        <f t="shared" si="36"/>
        <v>1</v>
      </c>
      <c r="C412" s="27">
        <f xml:space="preserve"> IFERROR(INDEX(DATOS_GENERALES!$L$16:$L$20,MATCH($D412,DATOS_GENERALES!$M$16:$M$20,0),1),"###")</f>
        <v>1</v>
      </c>
      <c r="D412" s="25" t="s">
        <v>1641</v>
      </c>
      <c r="E412" s="27">
        <f xml:space="preserve"> IFERROR(INDEX(DATOS_GENERALES!$A$16:$A$25,MATCH($F412,DATOS_GENERALES!$B$16:$B$25,0),1),"###")</f>
        <v>1</v>
      </c>
      <c r="F412" s="25" t="s">
        <v>18</v>
      </c>
      <c r="G412" s="25" t="s">
        <v>2055</v>
      </c>
      <c r="H412" s="15" t="s">
        <v>1269</v>
      </c>
      <c r="I412" s="15"/>
      <c r="J412" s="25" t="s">
        <v>2843</v>
      </c>
      <c r="K412" s="25">
        <f t="shared" si="37"/>
        <v>27</v>
      </c>
      <c r="L412" s="25" t="s">
        <v>15</v>
      </c>
      <c r="M412" s="25" t="s">
        <v>15</v>
      </c>
      <c r="N412" s="25" t="s">
        <v>15</v>
      </c>
      <c r="O412" s="4" t="str">
        <f>IFERROR(INDEX(DATOS_GENERALES!$F$11:$F$13,MATCH($P412,DATOS_GENERALES!$G$11:$G$13,0),1),"###")</f>
        <v>N</v>
      </c>
      <c r="P412" s="25" t="s">
        <v>40</v>
      </c>
      <c r="Q412" s="4">
        <f>IFERROR(INDEX(DATOS_GENERALES!$I$3:$I$7,MATCH($R412,DATOS_GENERALES!$J$3:$J$7,0),1),"###")</f>
        <v>1</v>
      </c>
      <c r="R412" s="25" t="s">
        <v>36</v>
      </c>
      <c r="S412" s="25" t="s">
        <v>15</v>
      </c>
      <c r="T412" s="25" t="s">
        <v>15</v>
      </c>
      <c r="U412" s="25" t="s">
        <v>15</v>
      </c>
      <c r="V412" s="24"/>
      <c r="W412" s="24" t="str">
        <f t="shared" si="38"/>
        <v>URB. CHALLAPAMPA J-3 CASA 1            _</v>
      </c>
      <c r="X412" s="24" t="str">
        <f t="shared" si="39"/>
        <v>('0101411', '1', '1', 'PAZ CALLE ERIKA GIULIANA', 'PAZ CALLE ERIKA GIULIANA', 'URB. CHALLAPAMPA J-3 CASA 1            _', '-', '-', '-', 'N', 'URB. CHALLAPAMPA J-3 CASA 1            _', '1', '-', '-', '-', 'A'),</v>
      </c>
      <c r="Y412" s="24" t="str">
        <f t="shared" si="40"/>
        <v>('0101411', '1', '29684221', 'A'),</v>
      </c>
      <c r="Z412" s="24" t="str">
        <f t="shared" si="41"/>
        <v>('0101411', '2', '', 'A'),</v>
      </c>
    </row>
    <row r="413" spans="1:26" x14ac:dyDescent="0.25">
      <c r="A413" s="15" t="s">
        <v>833</v>
      </c>
      <c r="B413" s="28">
        <f t="shared" si="36"/>
        <v>1</v>
      </c>
      <c r="C413" s="27">
        <f xml:space="preserve"> IFERROR(INDEX(DATOS_GENERALES!$L$16:$L$20,MATCH($D413,DATOS_GENERALES!$M$16:$M$20,0),1),"###")</f>
        <v>1</v>
      </c>
      <c r="D413" s="25" t="s">
        <v>1641</v>
      </c>
      <c r="E413" s="27">
        <f xml:space="preserve"> IFERROR(INDEX(DATOS_GENERALES!$A$16:$A$25,MATCH($F413,DATOS_GENERALES!$B$16:$B$25,0),1),"###")</f>
        <v>1</v>
      </c>
      <c r="F413" s="25" t="s">
        <v>18</v>
      </c>
      <c r="G413" s="25" t="s">
        <v>2056</v>
      </c>
      <c r="H413" s="15" t="s">
        <v>1270</v>
      </c>
      <c r="I413" s="15"/>
      <c r="J413" s="25" t="s">
        <v>2650</v>
      </c>
      <c r="K413" s="25">
        <f t="shared" si="37"/>
        <v>13</v>
      </c>
      <c r="L413" s="25" t="s">
        <v>15</v>
      </c>
      <c r="M413" s="25" t="s">
        <v>15</v>
      </c>
      <c r="N413" s="25" t="s">
        <v>15</v>
      </c>
      <c r="O413" s="4" t="str">
        <f>IFERROR(INDEX(DATOS_GENERALES!$F$11:$F$13,MATCH($P413,DATOS_GENERALES!$G$11:$G$13,0),1),"###")</f>
        <v>N</v>
      </c>
      <c r="P413" s="25" t="s">
        <v>40</v>
      </c>
      <c r="Q413" s="4">
        <f>IFERROR(INDEX(DATOS_GENERALES!$I$3:$I$7,MATCH($R413,DATOS_GENERALES!$J$3:$J$7,0),1),"###")</f>
        <v>1</v>
      </c>
      <c r="R413" s="25" t="s">
        <v>36</v>
      </c>
      <c r="S413" s="25" t="s">
        <v>15</v>
      </c>
      <c r="T413" s="25" t="s">
        <v>15</v>
      </c>
      <c r="U413" s="25" t="s">
        <v>15</v>
      </c>
      <c r="V413" s="24"/>
      <c r="W413" s="24" t="str">
        <f t="shared" si="38"/>
        <v>AV. CAYMA 206                          _</v>
      </c>
      <c r="X413" s="24" t="str">
        <f t="shared" si="39"/>
        <v>('0101412', '1', '1', 'MENDOZA CHAVEZ ANTONIO', 'MENDOZA CHAVEZ ANTONIO', 'AV. CAYMA 206                          _', '-', '-', '-', 'N', 'AV. CAYMA 206                          _', '1', '-', '-', '-', 'A'),</v>
      </c>
      <c r="Y413" s="24" t="str">
        <f t="shared" si="40"/>
        <v>('0101412', '1', '29684492', 'A'),</v>
      </c>
      <c r="Z413" s="24" t="str">
        <f t="shared" si="41"/>
        <v>('0101412', '2', '', 'A'),</v>
      </c>
    </row>
    <row r="414" spans="1:26" x14ac:dyDescent="0.25">
      <c r="A414" s="15" t="s">
        <v>480</v>
      </c>
      <c r="B414" s="28">
        <f t="shared" si="36"/>
        <v>1</v>
      </c>
      <c r="C414" s="27">
        <f xml:space="preserve"> IFERROR(INDEX(DATOS_GENERALES!$L$16:$L$20,MATCH($D414,DATOS_GENERALES!$M$16:$M$20,0),1),"###")</f>
        <v>1</v>
      </c>
      <c r="D414" s="25" t="s">
        <v>1641</v>
      </c>
      <c r="E414" s="27">
        <f xml:space="preserve"> IFERROR(INDEX(DATOS_GENERALES!$A$16:$A$25,MATCH($F414,DATOS_GENERALES!$B$16:$B$25,0),1),"###")</f>
        <v>1</v>
      </c>
      <c r="F414" s="25" t="s">
        <v>18</v>
      </c>
      <c r="G414" s="25" t="s">
        <v>2057</v>
      </c>
      <c r="H414" s="15" t="s">
        <v>1271</v>
      </c>
      <c r="I414" s="15"/>
      <c r="J414" s="25" t="s">
        <v>2844</v>
      </c>
      <c r="K414" s="25">
        <f t="shared" si="37"/>
        <v>27</v>
      </c>
      <c r="L414" s="25" t="s">
        <v>15</v>
      </c>
      <c r="M414" s="25" t="s">
        <v>15</v>
      </c>
      <c r="N414" s="25" t="s">
        <v>15</v>
      </c>
      <c r="O414" s="4" t="str">
        <f>IFERROR(INDEX(DATOS_GENERALES!$F$11:$F$13,MATCH($P414,DATOS_GENERALES!$G$11:$G$13,0),1),"###")</f>
        <v>N</v>
      </c>
      <c r="P414" s="25" t="s">
        <v>40</v>
      </c>
      <c r="Q414" s="4">
        <f>IFERROR(INDEX(DATOS_GENERALES!$I$3:$I$7,MATCH($R414,DATOS_GENERALES!$J$3:$J$7,0),1),"###")</f>
        <v>1</v>
      </c>
      <c r="R414" s="25" t="s">
        <v>36</v>
      </c>
      <c r="S414" s="25" t="s">
        <v>15</v>
      </c>
      <c r="T414" s="25" t="s">
        <v>15</v>
      </c>
      <c r="U414" s="25" t="s">
        <v>15</v>
      </c>
      <c r="V414" s="24"/>
      <c r="W414" s="24" t="str">
        <f t="shared" si="38"/>
        <v>URB. SANTA ROSA DE LIMA X-4            _</v>
      </c>
      <c r="X414" s="24" t="str">
        <f t="shared" si="39"/>
        <v>('0101413', '1', '1', 'BURGOS VARGAS CARLOS HUMBERTO', 'BURGOS VARGAS CARLOS HUMBERTO', 'URB. SANTA ROSA DE LIMA X-4            _', '-', '-', '-', 'N', 'URB. SANTA ROSA DE LIMA X-4            _', '1', '-', '-', '-', 'A'),</v>
      </c>
      <c r="Y414" s="24" t="str">
        <f t="shared" si="40"/>
        <v>('0101413', '1', '29687702', 'A'),</v>
      </c>
      <c r="Z414" s="24" t="str">
        <f t="shared" si="41"/>
        <v>('0101413', '2', '', 'A'),</v>
      </c>
    </row>
    <row r="415" spans="1:26" x14ac:dyDescent="0.25">
      <c r="A415" s="15" t="s">
        <v>535</v>
      </c>
      <c r="B415" s="28">
        <f t="shared" si="36"/>
        <v>1</v>
      </c>
      <c r="C415" s="27">
        <f xml:space="preserve"> IFERROR(INDEX(DATOS_GENERALES!$L$16:$L$20,MATCH($D415,DATOS_GENERALES!$M$16:$M$20,0),1),"###")</f>
        <v>1</v>
      </c>
      <c r="D415" s="25" t="s">
        <v>1641</v>
      </c>
      <c r="E415" s="27">
        <f xml:space="preserve"> IFERROR(INDEX(DATOS_GENERALES!$A$16:$A$25,MATCH($F415,DATOS_GENERALES!$B$16:$B$25,0),1),"###")</f>
        <v>1</v>
      </c>
      <c r="F415" s="25" t="s">
        <v>18</v>
      </c>
      <c r="G415" s="25" t="s">
        <v>2058</v>
      </c>
      <c r="H415" s="15" t="s">
        <v>1272</v>
      </c>
      <c r="I415" s="15"/>
      <c r="J415" s="25" t="s">
        <v>2845</v>
      </c>
      <c r="K415" s="25">
        <f t="shared" si="37"/>
        <v>25</v>
      </c>
      <c r="L415" s="25" t="s">
        <v>15</v>
      </c>
      <c r="M415" s="25" t="s">
        <v>15</v>
      </c>
      <c r="N415" s="25" t="s">
        <v>15</v>
      </c>
      <c r="O415" s="4" t="str">
        <f>IFERROR(INDEX(DATOS_GENERALES!$F$11:$F$13,MATCH($P415,DATOS_GENERALES!$G$11:$G$13,0),1),"###")</f>
        <v>N</v>
      </c>
      <c r="P415" s="25" t="s">
        <v>40</v>
      </c>
      <c r="Q415" s="4">
        <f>IFERROR(INDEX(DATOS_GENERALES!$I$3:$I$7,MATCH($R415,DATOS_GENERALES!$J$3:$J$7,0),1),"###")</f>
        <v>1</v>
      </c>
      <c r="R415" s="25" t="s">
        <v>36</v>
      </c>
      <c r="S415" s="25" t="s">
        <v>15</v>
      </c>
      <c r="T415" s="25" t="s">
        <v>15</v>
      </c>
      <c r="U415" s="25" t="s">
        <v>15</v>
      </c>
      <c r="V415" s="24"/>
      <c r="W415" s="24" t="str">
        <f t="shared" si="38"/>
        <v>QUINTA CLAUDIA PISO 2 A-7              _</v>
      </c>
      <c r="X415" s="24" t="str">
        <f t="shared" si="39"/>
        <v>('0101414', '1', '1', 'REATEGUI ORDOÑEZ JUAN EDUARDO', 'REATEGUI ORDOÑEZ JUAN EDUARDO', 'QUINTA CLAUDIA PISO 2 A-7              _', '-', '-', '-', 'N', 'QUINTA CLAUDIA PISO 2 A-7              _', '1', '-', '-', '-', 'A'),</v>
      </c>
      <c r="Y415" s="24" t="str">
        <f t="shared" si="40"/>
        <v>('0101414', '1', '29688868', 'A'),</v>
      </c>
      <c r="Z415" s="24" t="str">
        <f t="shared" si="41"/>
        <v>('0101414', '2', '', 'A'),</v>
      </c>
    </row>
    <row r="416" spans="1:26" x14ac:dyDescent="0.25">
      <c r="A416" s="15" t="s">
        <v>112</v>
      </c>
      <c r="B416" s="28">
        <f t="shared" si="36"/>
        <v>1</v>
      </c>
      <c r="C416" s="27">
        <f xml:space="preserve"> IFERROR(INDEX(DATOS_GENERALES!$L$16:$L$20,MATCH($D416,DATOS_GENERALES!$M$16:$M$20,0),1),"###")</f>
        <v>1</v>
      </c>
      <c r="D416" s="25" t="s">
        <v>1641</v>
      </c>
      <c r="E416" s="27">
        <f xml:space="preserve"> IFERROR(INDEX(DATOS_GENERALES!$A$16:$A$25,MATCH($F416,DATOS_GENERALES!$B$16:$B$25,0),1),"###")</f>
        <v>1</v>
      </c>
      <c r="F416" s="25" t="s">
        <v>18</v>
      </c>
      <c r="G416" s="25" t="s">
        <v>2059</v>
      </c>
      <c r="H416" s="15" t="s">
        <v>1273</v>
      </c>
      <c r="I416" s="15"/>
      <c r="J416" s="25" t="s">
        <v>2846</v>
      </c>
      <c r="K416" s="25">
        <f t="shared" si="37"/>
        <v>40</v>
      </c>
      <c r="L416" s="25" t="s">
        <v>15</v>
      </c>
      <c r="M416" s="25" t="s">
        <v>15</v>
      </c>
      <c r="N416" s="25" t="s">
        <v>15</v>
      </c>
      <c r="O416" s="4" t="str">
        <f>IFERROR(INDEX(DATOS_GENERALES!$F$11:$F$13,MATCH($P416,DATOS_GENERALES!$G$11:$G$13,0),1),"###")</f>
        <v>N</v>
      </c>
      <c r="P416" s="25" t="s">
        <v>40</v>
      </c>
      <c r="Q416" s="4">
        <f>IFERROR(INDEX(DATOS_GENERALES!$I$3:$I$7,MATCH($R416,DATOS_GENERALES!$J$3:$J$7,0),1),"###")</f>
        <v>1</v>
      </c>
      <c r="R416" s="25" t="s">
        <v>36</v>
      </c>
      <c r="S416" s="25" t="s">
        <v>15</v>
      </c>
      <c r="T416" s="25" t="s">
        <v>15</v>
      </c>
      <c r="U416" s="25" t="s">
        <v>15</v>
      </c>
      <c r="V416" s="24"/>
      <c r="W416" s="24" t="str">
        <f t="shared" si="38"/>
        <v>URB. LAS DUNAS DEL SUSR C-10 JOSE L. BUS</v>
      </c>
      <c r="X416" s="24" t="str">
        <f t="shared" si="39"/>
        <v>('0101415', '1', '1', 'PEREA AMAT HALDER DONNY', 'PEREA AMAT HALDER DONNY', 'URB. LAS DUNAS DEL SUSR C-10 JOSE L. BUS', '-', '-', '-', 'N', 'URB. LAS DUNAS DEL SUSR C-10 JOSE L. BUS', '1', '-', '-', '-', 'A'),</v>
      </c>
      <c r="Y416" s="24" t="str">
        <f t="shared" si="40"/>
        <v>('0101415', '1', '29691715', 'A'),</v>
      </c>
      <c r="Z416" s="24" t="str">
        <f t="shared" si="41"/>
        <v>('0101415', '2', '', 'A'),</v>
      </c>
    </row>
    <row r="417" spans="1:26" x14ac:dyDescent="0.25">
      <c r="A417" s="15" t="s">
        <v>345</v>
      </c>
      <c r="B417" s="28">
        <f t="shared" si="36"/>
        <v>1</v>
      </c>
      <c r="C417" s="27">
        <f xml:space="preserve"> IFERROR(INDEX(DATOS_GENERALES!$L$16:$L$20,MATCH($D417,DATOS_GENERALES!$M$16:$M$20,0),1),"###")</f>
        <v>1</v>
      </c>
      <c r="D417" s="25" t="s">
        <v>1641</v>
      </c>
      <c r="E417" s="27">
        <f xml:space="preserve"> IFERROR(INDEX(DATOS_GENERALES!$A$16:$A$25,MATCH($F417,DATOS_GENERALES!$B$16:$B$25,0),1),"###")</f>
        <v>1</v>
      </c>
      <c r="F417" s="25" t="s">
        <v>18</v>
      </c>
      <c r="G417" s="25" t="s">
        <v>2060</v>
      </c>
      <c r="H417" s="15" t="s">
        <v>1274</v>
      </c>
      <c r="I417" s="15"/>
      <c r="J417" s="25" t="s">
        <v>2847</v>
      </c>
      <c r="K417" s="25">
        <f t="shared" si="37"/>
        <v>31</v>
      </c>
      <c r="L417" s="25" t="s">
        <v>15</v>
      </c>
      <c r="M417" s="25" t="s">
        <v>15</v>
      </c>
      <c r="N417" s="25" t="s">
        <v>15</v>
      </c>
      <c r="O417" s="4" t="str">
        <f>IFERROR(INDEX(DATOS_GENERALES!$F$11:$F$13,MATCH($P417,DATOS_GENERALES!$G$11:$G$13,0),1),"###")</f>
        <v>N</v>
      </c>
      <c r="P417" s="25" t="s">
        <v>40</v>
      </c>
      <c r="Q417" s="4">
        <f>IFERROR(INDEX(DATOS_GENERALES!$I$3:$I$7,MATCH($R417,DATOS_GENERALES!$J$3:$J$7,0),1),"###")</f>
        <v>1</v>
      </c>
      <c r="R417" s="25" t="s">
        <v>36</v>
      </c>
      <c r="S417" s="25" t="s">
        <v>15</v>
      </c>
      <c r="T417" s="25" t="s">
        <v>15</v>
      </c>
      <c r="U417" s="25" t="s">
        <v>15</v>
      </c>
      <c r="V417" s="24"/>
      <c r="W417" s="24" t="str">
        <f t="shared" si="38"/>
        <v>URB.LOS ALTITOS DPTO 101A CAYMA        _</v>
      </c>
      <c r="X417" s="24" t="str">
        <f t="shared" si="39"/>
        <v>('0101416', '1', '1', 'CARPIO SANCHEZ JUAN CARLOS', 'CARPIO SANCHEZ JUAN CARLOS', 'URB.LOS ALTITOS DPTO 101A CAYMA        _', '-', '-', '-', 'N', 'URB.LOS ALTITOS DPTO 101A CAYMA        _', '1', '-', '-', '-', 'A'),</v>
      </c>
      <c r="Y417" s="24" t="str">
        <f t="shared" si="40"/>
        <v>('0101416', '1', '29693431', 'A'),</v>
      </c>
      <c r="Z417" s="24" t="str">
        <f t="shared" si="41"/>
        <v>('0101416', '2', '', 'A'),</v>
      </c>
    </row>
    <row r="418" spans="1:26" x14ac:dyDescent="0.25">
      <c r="A418" s="15" t="s">
        <v>310</v>
      </c>
      <c r="B418" s="28">
        <f t="shared" si="36"/>
        <v>1</v>
      </c>
      <c r="C418" s="27">
        <f xml:space="preserve"> IFERROR(INDEX(DATOS_GENERALES!$L$16:$L$20,MATCH($D418,DATOS_GENERALES!$M$16:$M$20,0),1),"###")</f>
        <v>1</v>
      </c>
      <c r="D418" s="25" t="s">
        <v>1641</v>
      </c>
      <c r="E418" s="27">
        <f xml:space="preserve"> IFERROR(INDEX(DATOS_GENERALES!$A$16:$A$25,MATCH($F418,DATOS_GENERALES!$B$16:$B$25,0),1),"###")</f>
        <v>1</v>
      </c>
      <c r="F418" s="25" t="s">
        <v>18</v>
      </c>
      <c r="G418" s="25" t="s">
        <v>2061</v>
      </c>
      <c r="H418" s="15" t="s">
        <v>1275</v>
      </c>
      <c r="I418" s="15"/>
      <c r="J418" s="25" t="s">
        <v>2848</v>
      </c>
      <c r="K418" s="25">
        <f t="shared" si="37"/>
        <v>32</v>
      </c>
      <c r="L418" s="25" t="s">
        <v>15</v>
      </c>
      <c r="M418" s="25" t="s">
        <v>15</v>
      </c>
      <c r="N418" s="25" t="s">
        <v>15</v>
      </c>
      <c r="O418" s="4" t="str">
        <f>IFERROR(INDEX(DATOS_GENERALES!$F$11:$F$13,MATCH($P418,DATOS_GENERALES!$G$11:$G$13,0),1),"###")</f>
        <v>N</v>
      </c>
      <c r="P418" s="25" t="s">
        <v>40</v>
      </c>
      <c r="Q418" s="4">
        <f>IFERROR(INDEX(DATOS_GENERALES!$I$3:$I$7,MATCH($R418,DATOS_GENERALES!$J$3:$J$7,0),1),"###")</f>
        <v>1</v>
      </c>
      <c r="R418" s="25" t="s">
        <v>36</v>
      </c>
      <c r="S418" s="25" t="s">
        <v>15</v>
      </c>
      <c r="T418" s="25" t="s">
        <v>15</v>
      </c>
      <c r="U418" s="25" t="s">
        <v>15</v>
      </c>
      <c r="V418" s="24"/>
      <c r="W418" s="24" t="str">
        <f t="shared" si="38"/>
        <v>CRUCE DE CHARACATO-YARABAMBA S/N       _</v>
      </c>
      <c r="X418" s="24" t="str">
        <f t="shared" si="39"/>
        <v>('0101417', '1', '1', 'SALAS DE PORTILLA MARIA SALOME', 'SALAS DE PORTILLA MARIA SALOME', 'CRUCE DE CHARACATO-YARABAMBA S/N       _', '-', '-', '-', 'N', 'CRUCE DE CHARACATO-YARABAMBA S/N       _', '1', '-', '-', '-', 'A'),</v>
      </c>
      <c r="Y418" s="24" t="str">
        <f t="shared" si="40"/>
        <v>('0101417', '1', '29695709', 'A'),</v>
      </c>
      <c r="Z418" s="24" t="str">
        <f t="shared" si="41"/>
        <v>('0101417', '2', '', 'A'),</v>
      </c>
    </row>
    <row r="419" spans="1:26" x14ac:dyDescent="0.25">
      <c r="A419" s="15" t="s">
        <v>388</v>
      </c>
      <c r="B419" s="28">
        <f t="shared" si="36"/>
        <v>1</v>
      </c>
      <c r="C419" s="27">
        <f xml:space="preserve"> IFERROR(INDEX(DATOS_GENERALES!$L$16:$L$20,MATCH($D419,DATOS_GENERALES!$M$16:$M$20,0),1),"###")</f>
        <v>1</v>
      </c>
      <c r="D419" s="25" t="s">
        <v>1641</v>
      </c>
      <c r="E419" s="27">
        <f xml:space="preserve"> IFERROR(INDEX(DATOS_GENERALES!$A$16:$A$25,MATCH($F419,DATOS_GENERALES!$B$16:$B$25,0),1),"###")</f>
        <v>1</v>
      </c>
      <c r="F419" s="25" t="s">
        <v>18</v>
      </c>
      <c r="G419" s="25" t="s">
        <v>2062</v>
      </c>
      <c r="H419" s="15" t="s">
        <v>1276</v>
      </c>
      <c r="I419" s="15"/>
      <c r="J419" s="25" t="s">
        <v>2849</v>
      </c>
      <c r="K419" s="25">
        <f t="shared" si="37"/>
        <v>30</v>
      </c>
      <c r="L419" s="25" t="s">
        <v>15</v>
      </c>
      <c r="M419" s="25" t="s">
        <v>15</v>
      </c>
      <c r="N419" s="25" t="s">
        <v>15</v>
      </c>
      <c r="O419" s="4" t="str">
        <f>IFERROR(INDEX(DATOS_GENERALES!$F$11:$F$13,MATCH($P419,DATOS_GENERALES!$G$11:$G$13,0),1),"###")</f>
        <v>N</v>
      </c>
      <c r="P419" s="25" t="s">
        <v>40</v>
      </c>
      <c r="Q419" s="4">
        <f>IFERROR(INDEX(DATOS_GENERALES!$I$3:$I$7,MATCH($R419,DATOS_GENERALES!$J$3:$J$7,0),1),"###")</f>
        <v>1</v>
      </c>
      <c r="R419" s="25" t="s">
        <v>36</v>
      </c>
      <c r="S419" s="25" t="s">
        <v>15</v>
      </c>
      <c r="T419" s="25" t="s">
        <v>15</v>
      </c>
      <c r="U419" s="25" t="s">
        <v>15</v>
      </c>
      <c r="V419" s="24"/>
      <c r="W419" s="24" t="str">
        <f t="shared" si="38"/>
        <v>URB. COLEGIO DE INGENIEROS A-8         _</v>
      </c>
      <c r="X419" s="24" t="str">
        <f t="shared" si="39"/>
        <v>('0101418', '1', '1', 'BERNEDO QUIROZ OSCAR', 'BERNEDO QUIROZ OSCAR', 'URB. COLEGIO DE INGENIEROS A-8         _', '-', '-', '-', 'N', 'URB. COLEGIO DE INGENIEROS A-8         _', '1', '-', '-', '-', 'A'),</v>
      </c>
      <c r="Y419" s="24" t="str">
        <f t="shared" si="40"/>
        <v>('0101418', '1', '29697808', 'A'),</v>
      </c>
      <c r="Z419" s="24" t="str">
        <f t="shared" si="41"/>
        <v>('0101418', '2', '', 'A'),</v>
      </c>
    </row>
    <row r="420" spans="1:26" x14ac:dyDescent="0.25">
      <c r="A420" s="15" t="s">
        <v>766</v>
      </c>
      <c r="B420" s="28">
        <f t="shared" si="36"/>
        <v>1</v>
      </c>
      <c r="C420" s="27">
        <f xml:space="preserve"> IFERROR(INDEX(DATOS_GENERALES!$L$16:$L$20,MATCH($D420,DATOS_GENERALES!$M$16:$M$20,0),1),"###")</f>
        <v>1</v>
      </c>
      <c r="D420" s="25" t="s">
        <v>1641</v>
      </c>
      <c r="E420" s="27">
        <f xml:space="preserve"> IFERROR(INDEX(DATOS_GENERALES!$A$16:$A$25,MATCH($F420,DATOS_GENERALES!$B$16:$B$25,0),1),"###")</f>
        <v>1</v>
      </c>
      <c r="F420" s="25" t="s">
        <v>18</v>
      </c>
      <c r="G420" s="25" t="s">
        <v>2063</v>
      </c>
      <c r="H420" s="15" t="s">
        <v>1277</v>
      </c>
      <c r="I420" s="15"/>
      <c r="J420" s="25" t="s">
        <v>2850</v>
      </c>
      <c r="K420" s="25">
        <f t="shared" si="37"/>
        <v>17</v>
      </c>
      <c r="L420" s="25" t="s">
        <v>15</v>
      </c>
      <c r="M420" s="25" t="s">
        <v>15</v>
      </c>
      <c r="N420" s="25" t="s">
        <v>15</v>
      </c>
      <c r="O420" s="4" t="str">
        <f>IFERROR(INDEX(DATOS_GENERALES!$F$11:$F$13,MATCH($P420,DATOS_GENERALES!$G$11:$G$13,0),1),"###")</f>
        <v>N</v>
      </c>
      <c r="P420" s="25" t="s">
        <v>40</v>
      </c>
      <c r="Q420" s="4">
        <f>IFERROR(INDEX(DATOS_GENERALES!$I$3:$I$7,MATCH($R420,DATOS_GENERALES!$J$3:$J$7,0),1),"###")</f>
        <v>1</v>
      </c>
      <c r="R420" s="25" t="s">
        <v>36</v>
      </c>
      <c r="S420" s="25" t="s">
        <v>15</v>
      </c>
      <c r="T420" s="25" t="s">
        <v>15</v>
      </c>
      <c r="U420" s="25" t="s">
        <v>15</v>
      </c>
      <c r="V420" s="24"/>
      <c r="W420" s="24" t="str">
        <f t="shared" si="38"/>
        <v>AV. ARGENTINA 105                      _</v>
      </c>
      <c r="X420" s="24" t="str">
        <f t="shared" si="39"/>
        <v>('0101419', '1', '1', 'CALACHAHUIN SALAZAR WALTER', 'CALACHAHUIN SALAZAR WALTER', 'AV. ARGENTINA 105                      _', '-', '-', '-', 'N', 'AV. ARGENTINA 105                      _', '1', '-', '-', '-', 'A'),</v>
      </c>
      <c r="Y420" s="24" t="str">
        <f t="shared" si="40"/>
        <v>('0101419', '1', '29699176', 'A'),</v>
      </c>
      <c r="Z420" s="24" t="str">
        <f t="shared" si="41"/>
        <v>('0101419', '2', '', 'A'),</v>
      </c>
    </row>
    <row r="421" spans="1:26" x14ac:dyDescent="0.25">
      <c r="A421" s="15" t="s">
        <v>311</v>
      </c>
      <c r="B421" s="28">
        <f t="shared" si="36"/>
        <v>1</v>
      </c>
      <c r="C421" s="27">
        <f xml:space="preserve"> IFERROR(INDEX(DATOS_GENERALES!$L$16:$L$20,MATCH($D421,DATOS_GENERALES!$M$16:$M$20,0),1),"###")</f>
        <v>1</v>
      </c>
      <c r="D421" s="25" t="s">
        <v>1641</v>
      </c>
      <c r="E421" s="27">
        <f xml:space="preserve"> IFERROR(INDEX(DATOS_GENERALES!$A$16:$A$25,MATCH($F421,DATOS_GENERALES!$B$16:$B$25,0),1),"###")</f>
        <v>1</v>
      </c>
      <c r="F421" s="25" t="s">
        <v>18</v>
      </c>
      <c r="G421" s="25" t="s">
        <v>2064</v>
      </c>
      <c r="H421" s="15" t="s">
        <v>1278</v>
      </c>
      <c r="I421" s="15"/>
      <c r="J421" s="25" t="s">
        <v>2851</v>
      </c>
      <c r="K421" s="25">
        <f t="shared" si="37"/>
        <v>32</v>
      </c>
      <c r="L421" s="25" t="s">
        <v>15</v>
      </c>
      <c r="M421" s="25" t="s">
        <v>15</v>
      </c>
      <c r="N421" s="25" t="s">
        <v>15</v>
      </c>
      <c r="O421" s="4" t="str">
        <f>IFERROR(INDEX(DATOS_GENERALES!$F$11:$F$13,MATCH($P421,DATOS_GENERALES!$G$11:$G$13,0),1),"###")</f>
        <v>N</v>
      </c>
      <c r="P421" s="25" t="s">
        <v>40</v>
      </c>
      <c r="Q421" s="4">
        <f>IFERROR(INDEX(DATOS_GENERALES!$I$3:$I$7,MATCH($R421,DATOS_GENERALES!$J$3:$J$7,0),1),"###")</f>
        <v>1</v>
      </c>
      <c r="R421" s="25" t="s">
        <v>36</v>
      </c>
      <c r="S421" s="25" t="s">
        <v>15</v>
      </c>
      <c r="T421" s="25" t="s">
        <v>15</v>
      </c>
      <c r="U421" s="25" t="s">
        <v>15</v>
      </c>
      <c r="V421" s="24"/>
      <c r="W421" s="24" t="str">
        <f t="shared" si="38"/>
        <v>URB. SANTA MARIA II MZ-C LOTE 22       _</v>
      </c>
      <c r="X421" s="24" t="str">
        <f t="shared" si="39"/>
        <v>('0101420', '1', '1', 'CHACALTANA DE PACHECO MIRIAM ROSSANA', 'CHACALTANA DE PACHECO MIRIAM ROSSANA', 'URB. SANTA MARIA II MZ-C LOTE 22       _', '-', '-', '-', 'N', 'URB. SANTA MARIA II MZ-C LOTE 22       _', '1', '-', '-', '-', 'A'),</v>
      </c>
      <c r="Y421" s="24" t="str">
        <f t="shared" si="40"/>
        <v>('0101420', '1', '29703251', 'A'),</v>
      </c>
      <c r="Z421" s="24" t="str">
        <f t="shared" si="41"/>
        <v>('0101420', '2', '', 'A'),</v>
      </c>
    </row>
    <row r="422" spans="1:26" x14ac:dyDescent="0.25">
      <c r="A422" s="15" t="s">
        <v>113</v>
      </c>
      <c r="B422" s="28">
        <f t="shared" si="36"/>
        <v>1</v>
      </c>
      <c r="C422" s="27">
        <f xml:space="preserve"> IFERROR(INDEX(DATOS_GENERALES!$L$16:$L$20,MATCH($D422,DATOS_GENERALES!$M$16:$M$20,0),1),"###")</f>
        <v>1</v>
      </c>
      <c r="D422" s="25" t="s">
        <v>1641</v>
      </c>
      <c r="E422" s="27">
        <f xml:space="preserve"> IFERROR(INDEX(DATOS_GENERALES!$A$16:$A$25,MATCH($F422,DATOS_GENERALES!$B$16:$B$25,0),1),"###")</f>
        <v>1</v>
      </c>
      <c r="F422" s="25" t="s">
        <v>18</v>
      </c>
      <c r="G422" s="25" t="s">
        <v>2065</v>
      </c>
      <c r="H422" s="15" t="s">
        <v>1279</v>
      </c>
      <c r="I422" s="15"/>
      <c r="J422" s="25" t="s">
        <v>2852</v>
      </c>
      <c r="K422" s="25">
        <f t="shared" si="37"/>
        <v>40</v>
      </c>
      <c r="L422" s="25" t="s">
        <v>15</v>
      </c>
      <c r="M422" s="25" t="s">
        <v>15</v>
      </c>
      <c r="N422" s="25" t="s">
        <v>15</v>
      </c>
      <c r="O422" s="4" t="str">
        <f>IFERROR(INDEX(DATOS_GENERALES!$F$11:$F$13,MATCH($P422,DATOS_GENERALES!$G$11:$G$13,0),1),"###")</f>
        <v>N</v>
      </c>
      <c r="P422" s="25" t="s">
        <v>40</v>
      </c>
      <c r="Q422" s="4">
        <f>IFERROR(INDEX(DATOS_GENERALES!$I$3:$I$7,MATCH($R422,DATOS_GENERALES!$J$3:$J$7,0),1),"###")</f>
        <v>1</v>
      </c>
      <c r="R422" s="25" t="s">
        <v>36</v>
      </c>
      <c r="S422" s="25" t="s">
        <v>15</v>
      </c>
      <c r="T422" s="25" t="s">
        <v>15</v>
      </c>
      <c r="U422" s="25" t="s">
        <v>15</v>
      </c>
      <c r="V422" s="24"/>
      <c r="W422" s="24" t="str">
        <f t="shared" si="38"/>
        <v>AV LOS INCAS MZ J LT 1 II ETAPA URB PABL</v>
      </c>
      <c r="X422" s="24" t="str">
        <f t="shared" si="39"/>
        <v>('0101421', '1', '1', 'GAMERO DEL CARPIO ANTONIO', 'GAMERO DEL CARPIO ANTONIO', 'AV LOS INCAS MZ J LT 1 II ETAPA URB PABL', '-', '-', '-', 'N', 'AV LOS INCAS MZ J LT 1 II ETAPA URB PABL', '1', '-', '-', '-', 'A'),</v>
      </c>
      <c r="Y422" s="24" t="str">
        <f t="shared" si="40"/>
        <v>('0101421', '1', '29703326', 'A'),</v>
      </c>
      <c r="Z422" s="24" t="str">
        <f t="shared" si="41"/>
        <v>('0101421', '2', '', 'A'),</v>
      </c>
    </row>
    <row r="423" spans="1:26" x14ac:dyDescent="0.25">
      <c r="A423" s="15" t="s">
        <v>606</v>
      </c>
      <c r="B423" s="28">
        <f t="shared" si="36"/>
        <v>1</v>
      </c>
      <c r="C423" s="27">
        <f xml:space="preserve"> IFERROR(INDEX(DATOS_GENERALES!$L$16:$L$20,MATCH($D423,DATOS_GENERALES!$M$16:$M$20,0),1),"###")</f>
        <v>1</v>
      </c>
      <c r="D423" s="25" t="s">
        <v>1641</v>
      </c>
      <c r="E423" s="27">
        <f xml:space="preserve"> IFERROR(INDEX(DATOS_GENERALES!$A$16:$A$25,MATCH($F423,DATOS_GENERALES!$B$16:$B$25,0),1),"###")</f>
        <v>1</v>
      </c>
      <c r="F423" s="25" t="s">
        <v>18</v>
      </c>
      <c r="G423" s="25" t="s">
        <v>2066</v>
      </c>
      <c r="H423" s="15" t="s">
        <v>1280</v>
      </c>
      <c r="I423" s="15"/>
      <c r="J423" s="25" t="s">
        <v>2853</v>
      </c>
      <c r="K423" s="25">
        <f t="shared" si="37"/>
        <v>23</v>
      </c>
      <c r="L423" s="25" t="s">
        <v>15</v>
      </c>
      <c r="M423" s="25" t="s">
        <v>15</v>
      </c>
      <c r="N423" s="25" t="s">
        <v>15</v>
      </c>
      <c r="O423" s="4" t="str">
        <f>IFERROR(INDEX(DATOS_GENERALES!$F$11:$F$13,MATCH($P423,DATOS_GENERALES!$G$11:$G$13,0),1),"###")</f>
        <v>N</v>
      </c>
      <c r="P423" s="25" t="s">
        <v>40</v>
      </c>
      <c r="Q423" s="4">
        <f>IFERROR(INDEX(DATOS_GENERALES!$I$3:$I$7,MATCH($R423,DATOS_GENERALES!$J$3:$J$7,0),1),"###")</f>
        <v>1</v>
      </c>
      <c r="R423" s="25" t="s">
        <v>36</v>
      </c>
      <c r="S423" s="25" t="s">
        <v>15</v>
      </c>
      <c r="T423" s="25" t="s">
        <v>15</v>
      </c>
      <c r="U423" s="25" t="s">
        <v>15</v>
      </c>
      <c r="V423" s="24"/>
      <c r="W423" s="24" t="str">
        <f t="shared" si="38"/>
        <v>URB. ALVAREZ THOMAS D-4                _</v>
      </c>
      <c r="X423" s="24" t="str">
        <f t="shared" si="39"/>
        <v>('0101422', '1', '1', 'RODRIGUEZ GUILLEN GERHARD PAUL', 'RODRIGUEZ GUILLEN GERHARD PAUL', 'URB. ALVAREZ THOMAS D-4                _', '-', '-', '-', 'N', 'URB. ALVAREZ THOMAS D-4                _', '1', '-', '-', '-', 'A'),</v>
      </c>
      <c r="Y423" s="24" t="str">
        <f t="shared" si="40"/>
        <v>('0101422', '1', '29703523', 'A'),</v>
      </c>
      <c r="Z423" s="24" t="str">
        <f t="shared" si="41"/>
        <v>('0101422', '2', '', 'A'),</v>
      </c>
    </row>
    <row r="424" spans="1:26" x14ac:dyDescent="0.25">
      <c r="A424" s="15" t="s">
        <v>346</v>
      </c>
      <c r="B424" s="28">
        <f t="shared" si="36"/>
        <v>1</v>
      </c>
      <c r="C424" s="27">
        <f xml:space="preserve"> IFERROR(INDEX(DATOS_GENERALES!$L$16:$L$20,MATCH($D424,DATOS_GENERALES!$M$16:$M$20,0),1),"###")</f>
        <v>1</v>
      </c>
      <c r="D424" s="25" t="s">
        <v>1641</v>
      </c>
      <c r="E424" s="27">
        <f xml:space="preserve"> IFERROR(INDEX(DATOS_GENERALES!$A$16:$A$25,MATCH($F424,DATOS_GENERALES!$B$16:$B$25,0),1),"###")</f>
        <v>1</v>
      </c>
      <c r="F424" s="25" t="s">
        <v>18</v>
      </c>
      <c r="G424" s="25" t="s">
        <v>2067</v>
      </c>
      <c r="H424" s="15" t="s">
        <v>1281</v>
      </c>
      <c r="I424" s="15"/>
      <c r="J424" s="25" t="s">
        <v>2854</v>
      </c>
      <c r="K424" s="25">
        <f t="shared" si="37"/>
        <v>31</v>
      </c>
      <c r="L424" s="25" t="s">
        <v>15</v>
      </c>
      <c r="M424" s="25" t="s">
        <v>15</v>
      </c>
      <c r="N424" s="25" t="s">
        <v>15</v>
      </c>
      <c r="O424" s="4" t="str">
        <f>IFERROR(INDEX(DATOS_GENERALES!$F$11:$F$13,MATCH($P424,DATOS_GENERALES!$G$11:$G$13,0),1),"###")</f>
        <v>N</v>
      </c>
      <c r="P424" s="25" t="s">
        <v>40</v>
      </c>
      <c r="Q424" s="4">
        <f>IFERROR(INDEX(DATOS_GENERALES!$I$3:$I$7,MATCH($R424,DATOS_GENERALES!$J$3:$J$7,0),1),"###")</f>
        <v>1</v>
      </c>
      <c r="R424" s="25" t="s">
        <v>36</v>
      </c>
      <c r="S424" s="25" t="s">
        <v>15</v>
      </c>
      <c r="T424" s="25" t="s">
        <v>15</v>
      </c>
      <c r="U424" s="25" t="s">
        <v>15</v>
      </c>
      <c r="V424" s="24"/>
      <c r="W424" s="24" t="str">
        <f t="shared" si="38"/>
        <v>URB. LA PRADERA MZ. A LT. 36-37        _</v>
      </c>
      <c r="X424" s="24" t="str">
        <f t="shared" si="39"/>
        <v>('0101423', '1', '1', 'POSTIGO NEIRA LILIANA MARGARITA DEL CARM', 'POSTIGO NEIRA LILIANA MARGARITA DEL CARM', 'URB. LA PRADERA MZ. A LT. 36-37        _', '-', '-', '-', 'N', 'URB. LA PRADERA MZ. A LT. 36-37        _', '1', '-', '-', '-', 'A'),</v>
      </c>
      <c r="Y424" s="24" t="str">
        <f t="shared" si="40"/>
        <v>('0101423', '1', '29703580', 'A'),</v>
      </c>
      <c r="Z424" s="24" t="str">
        <f t="shared" si="41"/>
        <v>('0101423', '2', '', 'A'),</v>
      </c>
    </row>
    <row r="425" spans="1:26" x14ac:dyDescent="0.25">
      <c r="A425" s="15" t="s">
        <v>114</v>
      </c>
      <c r="B425" s="28">
        <f t="shared" si="36"/>
        <v>1</v>
      </c>
      <c r="C425" s="27">
        <f xml:space="preserve"> IFERROR(INDEX(DATOS_GENERALES!$L$16:$L$20,MATCH($D425,DATOS_GENERALES!$M$16:$M$20,0),1),"###")</f>
        <v>1</v>
      </c>
      <c r="D425" s="25" t="s">
        <v>1641</v>
      </c>
      <c r="E425" s="27">
        <f xml:space="preserve"> IFERROR(INDEX(DATOS_GENERALES!$A$16:$A$25,MATCH($F425,DATOS_GENERALES!$B$16:$B$25,0),1),"###")</f>
        <v>1</v>
      </c>
      <c r="F425" s="25" t="s">
        <v>18</v>
      </c>
      <c r="G425" s="25" t="s">
        <v>2068</v>
      </c>
      <c r="H425" s="15" t="s">
        <v>1282</v>
      </c>
      <c r="I425" s="15"/>
      <c r="J425" s="25" t="s">
        <v>2855</v>
      </c>
      <c r="K425" s="25">
        <f t="shared" si="37"/>
        <v>40</v>
      </c>
      <c r="L425" s="25" t="s">
        <v>15</v>
      </c>
      <c r="M425" s="25" t="s">
        <v>15</v>
      </c>
      <c r="N425" s="25" t="s">
        <v>15</v>
      </c>
      <c r="O425" s="4" t="str">
        <f>IFERROR(INDEX(DATOS_GENERALES!$F$11:$F$13,MATCH($P425,DATOS_GENERALES!$G$11:$G$13,0),1),"###")</f>
        <v>N</v>
      </c>
      <c r="P425" s="25" t="s">
        <v>40</v>
      </c>
      <c r="Q425" s="4">
        <f>IFERROR(INDEX(DATOS_GENERALES!$I$3:$I$7,MATCH($R425,DATOS_GENERALES!$J$3:$J$7,0),1),"###")</f>
        <v>1</v>
      </c>
      <c r="R425" s="25" t="s">
        <v>36</v>
      </c>
      <c r="S425" s="25" t="s">
        <v>15</v>
      </c>
      <c r="T425" s="25" t="s">
        <v>15</v>
      </c>
      <c r="U425" s="25" t="s">
        <v>15</v>
      </c>
      <c r="V425" s="24"/>
      <c r="W425" s="24" t="str">
        <f t="shared" si="38"/>
        <v>CALLE LAS VIOLETAS URB. LEONCIO PRADO I-</v>
      </c>
      <c r="X425" s="24" t="str">
        <f t="shared" si="39"/>
        <v>('0101424', '1', '1', 'GALLEGOS MANRIQUE JAVIER MANUEL', 'GALLEGOS MANRIQUE JAVIER MANUEL', 'CALLE LAS VIOLETAS URB. LEONCIO PRADO I-', '-', '-', '-', 'N', 'CALLE LAS VIOLETAS URB. LEONCIO PRADO I-', '1', '-', '-', '-', 'A'),</v>
      </c>
      <c r="Y425" s="24" t="str">
        <f t="shared" si="40"/>
        <v>('0101424', '1', '29704084', 'A'),</v>
      </c>
      <c r="Z425" s="24" t="str">
        <f t="shared" si="41"/>
        <v>('0101424', '2', '', 'A'),</v>
      </c>
    </row>
    <row r="426" spans="1:26" x14ac:dyDescent="0.25">
      <c r="A426" s="15" t="s">
        <v>790</v>
      </c>
      <c r="B426" s="28">
        <f t="shared" si="36"/>
        <v>1</v>
      </c>
      <c r="C426" s="27">
        <f xml:space="preserve"> IFERROR(INDEX(DATOS_GENERALES!$L$16:$L$20,MATCH($D426,DATOS_GENERALES!$M$16:$M$20,0),1),"###")</f>
        <v>1</v>
      </c>
      <c r="D426" s="25" t="s">
        <v>1641</v>
      </c>
      <c r="E426" s="27">
        <f xml:space="preserve"> IFERROR(INDEX(DATOS_GENERALES!$A$16:$A$25,MATCH($F426,DATOS_GENERALES!$B$16:$B$25,0),1),"###")</f>
        <v>1</v>
      </c>
      <c r="F426" s="25" t="s">
        <v>18</v>
      </c>
      <c r="G426" s="25" t="s">
        <v>2069</v>
      </c>
      <c r="H426" s="15" t="s">
        <v>1283</v>
      </c>
      <c r="I426" s="15"/>
      <c r="J426" s="25" t="s">
        <v>2856</v>
      </c>
      <c r="K426" s="25">
        <f t="shared" si="37"/>
        <v>16</v>
      </c>
      <c r="L426" s="25" t="s">
        <v>15</v>
      </c>
      <c r="M426" s="25" t="s">
        <v>15</v>
      </c>
      <c r="N426" s="25" t="s">
        <v>15</v>
      </c>
      <c r="O426" s="4" t="str">
        <f>IFERROR(INDEX(DATOS_GENERALES!$F$11:$F$13,MATCH($P426,DATOS_GENERALES!$G$11:$G$13,0),1),"###")</f>
        <v>N</v>
      </c>
      <c r="P426" s="25" t="s">
        <v>40</v>
      </c>
      <c r="Q426" s="4">
        <f>IFERROR(INDEX(DATOS_GENERALES!$I$3:$I$7,MATCH($R426,DATOS_GENERALES!$J$3:$J$7,0),1),"###")</f>
        <v>1</v>
      </c>
      <c r="R426" s="25" t="s">
        <v>36</v>
      </c>
      <c r="S426" s="25" t="s">
        <v>15</v>
      </c>
      <c r="T426" s="25" t="s">
        <v>15</v>
      </c>
      <c r="U426" s="25" t="s">
        <v>15</v>
      </c>
      <c r="V426" s="24"/>
      <c r="W426" s="24" t="str">
        <f t="shared" si="38"/>
        <v>AV. ROOSVELT 301                       _</v>
      </c>
      <c r="X426" s="24" t="str">
        <f t="shared" si="39"/>
        <v>('0101425', '1', '1', 'FLORES CARPIO ROMULO JULIO', 'FLORES CARPIO ROMULO JULIO', 'AV. ROOSVELT 301                       _', '-', '-', '-', 'N', 'AV. ROOSVELT 301                       _', '1', '-', '-', '-', 'A'),</v>
      </c>
      <c r="Y426" s="24" t="str">
        <f t="shared" si="40"/>
        <v>('0101425', '1', '29704429', 'A'),</v>
      </c>
      <c r="Z426" s="24" t="str">
        <f t="shared" si="41"/>
        <v>('0101425', '2', '', 'A'),</v>
      </c>
    </row>
    <row r="427" spans="1:26" x14ac:dyDescent="0.25">
      <c r="A427" s="15" t="s">
        <v>449</v>
      </c>
      <c r="B427" s="28">
        <f t="shared" si="36"/>
        <v>1</v>
      </c>
      <c r="C427" s="27">
        <f xml:space="preserve"> IFERROR(INDEX(DATOS_GENERALES!$L$16:$L$20,MATCH($D427,DATOS_GENERALES!$M$16:$M$20,0),1),"###")</f>
        <v>1</v>
      </c>
      <c r="D427" s="25" t="s">
        <v>1641</v>
      </c>
      <c r="E427" s="27">
        <f xml:space="preserve"> IFERROR(INDEX(DATOS_GENERALES!$A$16:$A$25,MATCH($F427,DATOS_GENERALES!$B$16:$B$25,0),1),"###")</f>
        <v>1</v>
      </c>
      <c r="F427" s="25" t="s">
        <v>18</v>
      </c>
      <c r="G427" s="25" t="s">
        <v>2070</v>
      </c>
      <c r="H427" s="15" t="s">
        <v>1284</v>
      </c>
      <c r="I427" s="15"/>
      <c r="J427" s="25" t="s">
        <v>2857</v>
      </c>
      <c r="K427" s="25">
        <f t="shared" si="37"/>
        <v>28</v>
      </c>
      <c r="L427" s="25" t="s">
        <v>15</v>
      </c>
      <c r="M427" s="25" t="s">
        <v>15</v>
      </c>
      <c r="N427" s="25" t="s">
        <v>15</v>
      </c>
      <c r="O427" s="4" t="str">
        <f>IFERROR(INDEX(DATOS_GENERALES!$F$11:$F$13,MATCH($P427,DATOS_GENERALES!$G$11:$G$13,0),1),"###")</f>
        <v>N</v>
      </c>
      <c r="P427" s="25" t="s">
        <v>40</v>
      </c>
      <c r="Q427" s="4">
        <f>IFERROR(INDEX(DATOS_GENERALES!$I$3:$I$7,MATCH($R427,DATOS_GENERALES!$J$3:$J$7,0),1),"###")</f>
        <v>1</v>
      </c>
      <c r="R427" s="25" t="s">
        <v>36</v>
      </c>
      <c r="S427" s="25" t="s">
        <v>15</v>
      </c>
      <c r="T427" s="25" t="s">
        <v>15</v>
      </c>
      <c r="U427" s="25" t="s">
        <v>15</v>
      </c>
      <c r="V427" s="24"/>
      <c r="W427" s="24" t="str">
        <f t="shared" si="38"/>
        <v>URB. TAHUAYCANI D 9- SACHACA           _</v>
      </c>
      <c r="X427" s="24" t="str">
        <f t="shared" si="39"/>
        <v>('0101426', '1', '1', 'URDAY LUQUE OMAR ANTONIO', 'URDAY LUQUE OMAR ANTONIO', 'URB. TAHUAYCANI D 9- SACHACA           _', '-', '-', '-', 'N', 'URB. TAHUAYCANI D 9- SACHACA           _', '1', '-', '-', '-', 'A'),</v>
      </c>
      <c r="Y427" s="24" t="str">
        <f t="shared" si="40"/>
        <v>('0101426', '1', '29704999', 'A'),</v>
      </c>
      <c r="Z427" s="24" t="str">
        <f t="shared" si="41"/>
        <v>('0101426', '2', '', 'A'),</v>
      </c>
    </row>
    <row r="428" spans="1:26" x14ac:dyDescent="0.25">
      <c r="A428" s="15" t="s">
        <v>575</v>
      </c>
      <c r="B428" s="28">
        <f t="shared" si="36"/>
        <v>1</v>
      </c>
      <c r="C428" s="27">
        <f xml:space="preserve"> IFERROR(INDEX(DATOS_GENERALES!$L$16:$L$20,MATCH($D428,DATOS_GENERALES!$M$16:$M$20,0),1),"###")</f>
        <v>1</v>
      </c>
      <c r="D428" s="25" t="s">
        <v>1641</v>
      </c>
      <c r="E428" s="27">
        <f xml:space="preserve"> IFERROR(INDEX(DATOS_GENERALES!$A$16:$A$25,MATCH($F428,DATOS_GENERALES!$B$16:$B$25,0),1),"###")</f>
        <v>1</v>
      </c>
      <c r="F428" s="25" t="s">
        <v>18</v>
      </c>
      <c r="G428" s="25" t="s">
        <v>2071</v>
      </c>
      <c r="H428" s="15" t="s">
        <v>1285</v>
      </c>
      <c r="I428" s="15"/>
      <c r="J428" s="25" t="s">
        <v>2858</v>
      </c>
      <c r="K428" s="25">
        <f t="shared" si="37"/>
        <v>24</v>
      </c>
      <c r="L428" s="25" t="s">
        <v>15</v>
      </c>
      <c r="M428" s="25" t="s">
        <v>15</v>
      </c>
      <c r="N428" s="25" t="s">
        <v>15</v>
      </c>
      <c r="O428" s="4" t="str">
        <f>IFERROR(INDEX(DATOS_GENERALES!$F$11:$F$13,MATCH($P428,DATOS_GENERALES!$G$11:$G$13,0),1),"###")</f>
        <v>N</v>
      </c>
      <c r="P428" s="25" t="s">
        <v>40</v>
      </c>
      <c r="Q428" s="4">
        <f>IFERROR(INDEX(DATOS_GENERALES!$I$3:$I$7,MATCH($R428,DATOS_GENERALES!$J$3:$J$7,0),1),"###")</f>
        <v>1</v>
      </c>
      <c r="R428" s="25" t="s">
        <v>36</v>
      </c>
      <c r="S428" s="25" t="s">
        <v>15</v>
      </c>
      <c r="T428" s="25" t="s">
        <v>15</v>
      </c>
      <c r="U428" s="25" t="s">
        <v>15</v>
      </c>
      <c r="V428" s="24"/>
      <c r="W428" s="24" t="str">
        <f t="shared" si="38"/>
        <v>URB.JARDIN A13 YANAHUARA               _</v>
      </c>
      <c r="X428" s="24" t="str">
        <f t="shared" si="39"/>
        <v>('0101427', '1', '1', 'RIVAS VALDIVIA DE URBINA MERCEDES', 'RIVAS VALDIVIA DE URBINA MERCEDES', 'URB.JARDIN A13 YANAHUARA               _', '-', '-', '-', 'N', 'URB.JARDIN A13 YANAHUARA               _', '1', '-', '-', '-', 'A'),</v>
      </c>
      <c r="Y428" s="24" t="str">
        <f t="shared" si="40"/>
        <v>('0101427', '1', '29705509', 'A'),</v>
      </c>
      <c r="Z428" s="24" t="str">
        <f t="shared" si="41"/>
        <v>('0101427', '2', '', 'A'),</v>
      </c>
    </row>
    <row r="429" spans="1:26" x14ac:dyDescent="0.25">
      <c r="A429" s="15" t="s">
        <v>115</v>
      </c>
      <c r="B429" s="28">
        <f t="shared" si="36"/>
        <v>1</v>
      </c>
      <c r="C429" s="27">
        <f xml:space="preserve"> IFERROR(INDEX(DATOS_GENERALES!$L$16:$L$20,MATCH($D429,DATOS_GENERALES!$M$16:$M$20,0),1),"###")</f>
        <v>1</v>
      </c>
      <c r="D429" s="25" t="s">
        <v>1641</v>
      </c>
      <c r="E429" s="27">
        <f xml:space="preserve"> IFERROR(INDEX(DATOS_GENERALES!$A$16:$A$25,MATCH($F429,DATOS_GENERALES!$B$16:$B$25,0),1),"###")</f>
        <v>1</v>
      </c>
      <c r="F429" s="25" t="s">
        <v>18</v>
      </c>
      <c r="G429" s="25" t="s">
        <v>2072</v>
      </c>
      <c r="H429" s="15" t="s">
        <v>1286</v>
      </c>
      <c r="I429" s="15"/>
      <c r="J429" s="25" t="s">
        <v>2859</v>
      </c>
      <c r="K429" s="25">
        <f t="shared" si="37"/>
        <v>40</v>
      </c>
      <c r="L429" s="25" t="s">
        <v>15</v>
      </c>
      <c r="M429" s="25" t="s">
        <v>15</v>
      </c>
      <c r="N429" s="25" t="s">
        <v>15</v>
      </c>
      <c r="O429" s="4" t="str">
        <f>IFERROR(INDEX(DATOS_GENERALES!$F$11:$F$13,MATCH($P429,DATOS_GENERALES!$G$11:$G$13,0),1),"###")</f>
        <v>N</v>
      </c>
      <c r="P429" s="25" t="s">
        <v>40</v>
      </c>
      <c r="Q429" s="4">
        <f>IFERROR(INDEX(DATOS_GENERALES!$I$3:$I$7,MATCH($R429,DATOS_GENERALES!$J$3:$J$7,0),1),"###")</f>
        <v>1</v>
      </c>
      <c r="R429" s="25" t="s">
        <v>36</v>
      </c>
      <c r="S429" s="25" t="s">
        <v>15</v>
      </c>
      <c r="T429" s="25" t="s">
        <v>15</v>
      </c>
      <c r="U429" s="25" t="s">
        <v>15</v>
      </c>
      <c r="V429" s="24"/>
      <c r="W429" s="24" t="str">
        <f t="shared" si="38"/>
        <v>CA. ALFONSO UGARTE 701, 701 DPTO 101-D Y</v>
      </c>
      <c r="X429" s="24" t="str">
        <f t="shared" si="39"/>
        <v>('0101428', '1', '1', 'VALDIVIA CHACON FEDERICO DOMINGO', 'VALDIVIA CHACON FEDERICO DOMINGO', 'CA. ALFONSO UGARTE 701, 701 DPTO 101-D Y', '-', '-', '-', 'N', 'CA. ALFONSO UGARTE 701, 701 DPTO 101-D Y', '1', '-', '-', '-', 'A'),</v>
      </c>
      <c r="Y429" s="24" t="str">
        <f t="shared" si="40"/>
        <v>('0101428', '1', '29705528', 'A'),</v>
      </c>
      <c r="Z429" s="24" t="str">
        <f t="shared" si="41"/>
        <v>('0101428', '2', '', 'A'),</v>
      </c>
    </row>
    <row r="430" spans="1:26" x14ac:dyDescent="0.25">
      <c r="A430" s="15" t="s">
        <v>418</v>
      </c>
      <c r="B430" s="28">
        <f t="shared" si="36"/>
        <v>1</v>
      </c>
      <c r="C430" s="27">
        <f xml:space="preserve"> IFERROR(INDEX(DATOS_GENERALES!$L$16:$L$20,MATCH($D430,DATOS_GENERALES!$M$16:$M$20,0),1),"###")</f>
        <v>1</v>
      </c>
      <c r="D430" s="25" t="s">
        <v>1641</v>
      </c>
      <c r="E430" s="27">
        <f xml:space="preserve"> IFERROR(INDEX(DATOS_GENERALES!$A$16:$A$25,MATCH($F430,DATOS_GENERALES!$B$16:$B$25,0),1),"###")</f>
        <v>1</v>
      </c>
      <c r="F430" s="25" t="s">
        <v>18</v>
      </c>
      <c r="G430" s="25" t="s">
        <v>2073</v>
      </c>
      <c r="H430" s="15" t="s">
        <v>1287</v>
      </c>
      <c r="I430" s="15"/>
      <c r="J430" s="25" t="s">
        <v>2860</v>
      </c>
      <c r="K430" s="25">
        <f t="shared" si="37"/>
        <v>29</v>
      </c>
      <c r="L430" s="25" t="s">
        <v>15</v>
      </c>
      <c r="M430" s="25" t="s">
        <v>15</v>
      </c>
      <c r="N430" s="25" t="s">
        <v>15</v>
      </c>
      <c r="O430" s="4" t="str">
        <f>IFERROR(INDEX(DATOS_GENERALES!$F$11:$F$13,MATCH($P430,DATOS_GENERALES!$G$11:$G$13,0),1),"###")</f>
        <v>N</v>
      </c>
      <c r="P430" s="25" t="s">
        <v>40</v>
      </c>
      <c r="Q430" s="4">
        <f>IFERROR(INDEX(DATOS_GENERALES!$I$3:$I$7,MATCH($R430,DATOS_GENERALES!$J$3:$J$7,0),1),"###")</f>
        <v>1</v>
      </c>
      <c r="R430" s="25" t="s">
        <v>36</v>
      </c>
      <c r="S430" s="25" t="s">
        <v>15</v>
      </c>
      <c r="T430" s="25" t="s">
        <v>15</v>
      </c>
      <c r="U430" s="25" t="s">
        <v>15</v>
      </c>
      <c r="V430" s="24"/>
      <c r="W430" s="24" t="str">
        <f t="shared" si="38"/>
        <v>URB. ASIS II BLOCK B DPTO 104          _</v>
      </c>
      <c r="X430" s="24" t="str">
        <f t="shared" si="39"/>
        <v>('0101429', '1', '1', 'BALLON TEJADA FLOR DE MARIA', 'BALLON TEJADA FLOR DE MARIA', 'URB. ASIS II BLOCK B DPTO 104          _', '-', '-', '-', 'N', 'URB. ASIS II BLOCK B DPTO 104          _', '1', '-', '-', '-', 'A'),</v>
      </c>
      <c r="Y430" s="24" t="str">
        <f t="shared" si="40"/>
        <v>('0101429', '1', '29707117', 'A'),</v>
      </c>
      <c r="Z430" s="24" t="str">
        <f t="shared" si="41"/>
        <v>('0101429', '2', '', 'A'),</v>
      </c>
    </row>
    <row r="431" spans="1:26" x14ac:dyDescent="0.25">
      <c r="A431" s="15" t="s">
        <v>279</v>
      </c>
      <c r="B431" s="28">
        <f t="shared" si="36"/>
        <v>1</v>
      </c>
      <c r="C431" s="27">
        <f xml:space="preserve"> IFERROR(INDEX(DATOS_GENERALES!$L$16:$L$20,MATCH($D431,DATOS_GENERALES!$M$16:$M$20,0),1),"###")</f>
        <v>1</v>
      </c>
      <c r="D431" s="25" t="s">
        <v>1641</v>
      </c>
      <c r="E431" s="27">
        <f xml:space="preserve"> IFERROR(INDEX(DATOS_GENERALES!$A$16:$A$25,MATCH($F431,DATOS_GENERALES!$B$16:$B$25,0),1),"###")</f>
        <v>1</v>
      </c>
      <c r="F431" s="25" t="s">
        <v>18</v>
      </c>
      <c r="G431" s="25" t="s">
        <v>2074</v>
      </c>
      <c r="H431" s="15" t="s">
        <v>1288</v>
      </c>
      <c r="I431" s="15"/>
      <c r="J431" s="25" t="s">
        <v>2861</v>
      </c>
      <c r="K431" s="25">
        <f t="shared" si="37"/>
        <v>33</v>
      </c>
      <c r="L431" s="25" t="s">
        <v>15</v>
      </c>
      <c r="M431" s="25" t="s">
        <v>15</v>
      </c>
      <c r="N431" s="25" t="s">
        <v>15</v>
      </c>
      <c r="O431" s="4" t="str">
        <f>IFERROR(INDEX(DATOS_GENERALES!$F$11:$F$13,MATCH($P431,DATOS_GENERALES!$G$11:$G$13,0),1),"###")</f>
        <v>N</v>
      </c>
      <c r="P431" s="25" t="s">
        <v>40</v>
      </c>
      <c r="Q431" s="4">
        <f>IFERROR(INDEX(DATOS_GENERALES!$I$3:$I$7,MATCH($R431,DATOS_GENERALES!$J$3:$J$7,0),1),"###")</f>
        <v>1</v>
      </c>
      <c r="R431" s="25" t="s">
        <v>36</v>
      </c>
      <c r="S431" s="25" t="s">
        <v>15</v>
      </c>
      <c r="T431" s="25" t="s">
        <v>15</v>
      </c>
      <c r="U431" s="25" t="s">
        <v>15</v>
      </c>
      <c r="V431" s="24"/>
      <c r="W431" s="24" t="str">
        <f t="shared" si="38"/>
        <v>URB. SANTA PATRICIA A-6 YANAHUARA      _</v>
      </c>
      <c r="X431" s="24" t="str">
        <f t="shared" si="39"/>
        <v>('0101430', '1', '1', 'SOSA SALAS GIAMPIERO', 'SOSA SALAS GIAMPIERO', 'URB. SANTA PATRICIA A-6 YANAHUARA      _', '-', '-', '-', 'N', 'URB. SANTA PATRICIA A-6 YANAHUARA      _', '1', '-', '-', '-', 'A'),</v>
      </c>
      <c r="Y431" s="24" t="str">
        <f t="shared" si="40"/>
        <v>('0101430', '1', '29707129', 'A'),</v>
      </c>
      <c r="Z431" s="24" t="str">
        <f t="shared" si="41"/>
        <v>('0101430', '2', '', 'A'),</v>
      </c>
    </row>
    <row r="432" spans="1:26" x14ac:dyDescent="0.25">
      <c r="A432" s="15" t="s">
        <v>347</v>
      </c>
      <c r="B432" s="28">
        <f t="shared" si="36"/>
        <v>1</v>
      </c>
      <c r="C432" s="27">
        <f xml:space="preserve"> IFERROR(INDEX(DATOS_GENERALES!$L$16:$L$20,MATCH($D432,DATOS_GENERALES!$M$16:$M$20,0),1),"###")</f>
        <v>1</v>
      </c>
      <c r="D432" s="25" t="s">
        <v>1641</v>
      </c>
      <c r="E432" s="27">
        <f xml:space="preserve"> IFERROR(INDEX(DATOS_GENERALES!$A$16:$A$25,MATCH($F432,DATOS_GENERALES!$B$16:$B$25,0),1),"###")</f>
        <v>1</v>
      </c>
      <c r="F432" s="25" t="s">
        <v>18</v>
      </c>
      <c r="G432" s="25" t="s">
        <v>2075</v>
      </c>
      <c r="H432" s="15" t="s">
        <v>1289</v>
      </c>
      <c r="I432" s="15"/>
      <c r="J432" s="25" t="s">
        <v>2862</v>
      </c>
      <c r="K432" s="25">
        <f t="shared" si="37"/>
        <v>31</v>
      </c>
      <c r="L432" s="25" t="s">
        <v>15</v>
      </c>
      <c r="M432" s="25" t="s">
        <v>15</v>
      </c>
      <c r="N432" s="25" t="s">
        <v>15</v>
      </c>
      <c r="O432" s="4" t="str">
        <f>IFERROR(INDEX(DATOS_GENERALES!$F$11:$F$13,MATCH($P432,DATOS_GENERALES!$G$11:$G$13,0),1),"###")</f>
        <v>N</v>
      </c>
      <c r="P432" s="25" t="s">
        <v>40</v>
      </c>
      <c r="Q432" s="4">
        <f>IFERROR(INDEX(DATOS_GENERALES!$I$3:$I$7,MATCH($R432,DATOS_GENERALES!$J$3:$J$7,0),1),"###")</f>
        <v>1</v>
      </c>
      <c r="R432" s="25" t="s">
        <v>36</v>
      </c>
      <c r="S432" s="25" t="s">
        <v>15</v>
      </c>
      <c r="T432" s="25" t="s">
        <v>15</v>
      </c>
      <c r="U432" s="25" t="s">
        <v>15</v>
      </c>
      <c r="V432" s="24"/>
      <c r="W432" s="24" t="str">
        <f t="shared" si="38"/>
        <v>GARCIA CALDERON 411 A VALLECITO        _</v>
      </c>
      <c r="X432" s="24" t="str">
        <f t="shared" si="39"/>
        <v>('0101431', '1', '1', 'BOURONCLE TEJADA CARLOS JAVIER', 'BOURONCLE TEJADA CARLOS JAVIER', 'GARCIA CALDERON 411 A VALLECITO        _', '-', '-', '-', 'N', 'GARCIA CALDERON 411 A VALLECITO        _', '1', '-', '-', '-', 'A'),</v>
      </c>
      <c r="Y432" s="24" t="str">
        <f t="shared" si="40"/>
        <v>('0101431', '1', '29707205', 'A'),</v>
      </c>
      <c r="Z432" s="24" t="str">
        <f t="shared" si="41"/>
        <v>('0101431', '2', '', 'A'),</v>
      </c>
    </row>
    <row r="433" spans="1:26" x14ac:dyDescent="0.25">
      <c r="A433" s="15" t="s">
        <v>739</v>
      </c>
      <c r="B433" s="28">
        <f t="shared" si="36"/>
        <v>1</v>
      </c>
      <c r="C433" s="27">
        <f xml:space="preserve"> IFERROR(INDEX(DATOS_GENERALES!$L$16:$L$20,MATCH($D433,DATOS_GENERALES!$M$16:$M$20,0),1),"###")</f>
        <v>1</v>
      </c>
      <c r="D433" s="25" t="s">
        <v>1641</v>
      </c>
      <c r="E433" s="27">
        <f xml:space="preserve"> IFERROR(INDEX(DATOS_GENERALES!$A$16:$A$25,MATCH($F433,DATOS_GENERALES!$B$16:$B$25,0),1),"###")</f>
        <v>1</v>
      </c>
      <c r="F433" s="25" t="s">
        <v>18</v>
      </c>
      <c r="G433" s="25" t="s">
        <v>2076</v>
      </c>
      <c r="H433" s="15" t="s">
        <v>1290</v>
      </c>
      <c r="I433" s="15"/>
      <c r="J433" s="25" t="s">
        <v>2863</v>
      </c>
      <c r="K433" s="25">
        <f t="shared" si="37"/>
        <v>18</v>
      </c>
      <c r="L433" s="25" t="s">
        <v>15</v>
      </c>
      <c r="M433" s="25" t="s">
        <v>15</v>
      </c>
      <c r="N433" s="25" t="s">
        <v>15</v>
      </c>
      <c r="O433" s="4" t="str">
        <f>IFERROR(INDEX(DATOS_GENERALES!$F$11:$F$13,MATCH($P433,DATOS_GENERALES!$G$11:$G$13,0),1),"###")</f>
        <v>N</v>
      </c>
      <c r="P433" s="25" t="s">
        <v>40</v>
      </c>
      <c r="Q433" s="4">
        <f>IFERROR(INDEX(DATOS_GENERALES!$I$3:$I$7,MATCH($R433,DATOS_GENERALES!$J$3:$J$7,0),1),"###")</f>
        <v>1</v>
      </c>
      <c r="R433" s="25" t="s">
        <v>36</v>
      </c>
      <c r="S433" s="25" t="s">
        <v>15</v>
      </c>
      <c r="T433" s="25" t="s">
        <v>15</v>
      </c>
      <c r="U433" s="25" t="s">
        <v>15</v>
      </c>
      <c r="V433" s="24"/>
      <c r="W433" s="24" t="str">
        <f t="shared" si="38"/>
        <v>URB SAN RAFAEL C-2                     _</v>
      </c>
      <c r="X433" s="24" t="str">
        <f t="shared" si="39"/>
        <v>('0101432', '1', '1', 'AZURIN ZAMORA DANIEL ANDY', 'AZURIN ZAMORA DANIEL ANDY', 'URB SAN RAFAEL C-2                     _', '-', '-', '-', 'N', 'URB SAN RAFAEL C-2                     _', '1', '-', '-', '-', 'A'),</v>
      </c>
      <c r="Y433" s="24" t="str">
        <f t="shared" si="40"/>
        <v>('0101432', '1', '29707353', 'A'),</v>
      </c>
      <c r="Z433" s="24" t="str">
        <f t="shared" si="41"/>
        <v>('0101432', '2', '', 'A'),</v>
      </c>
    </row>
    <row r="434" spans="1:26" x14ac:dyDescent="0.25">
      <c r="A434" s="15" t="s">
        <v>192</v>
      </c>
      <c r="B434" s="28">
        <f t="shared" si="36"/>
        <v>1</v>
      </c>
      <c r="C434" s="27">
        <f xml:space="preserve"> IFERROR(INDEX(DATOS_GENERALES!$L$16:$L$20,MATCH($D434,DATOS_GENERALES!$M$16:$M$20,0),1),"###")</f>
        <v>1</v>
      </c>
      <c r="D434" s="25" t="s">
        <v>1641</v>
      </c>
      <c r="E434" s="27">
        <f xml:space="preserve"> IFERROR(INDEX(DATOS_GENERALES!$A$16:$A$25,MATCH($F434,DATOS_GENERALES!$B$16:$B$25,0),1),"###")</f>
        <v>1</v>
      </c>
      <c r="F434" s="25" t="s">
        <v>18</v>
      </c>
      <c r="G434" s="25" t="s">
        <v>2077</v>
      </c>
      <c r="H434" s="15" t="s">
        <v>1291</v>
      </c>
      <c r="I434" s="15"/>
      <c r="J434" s="25" t="s">
        <v>2864</v>
      </c>
      <c r="K434" s="25">
        <f t="shared" si="37"/>
        <v>38</v>
      </c>
      <c r="L434" s="25" t="s">
        <v>15</v>
      </c>
      <c r="M434" s="25" t="s">
        <v>15</v>
      </c>
      <c r="N434" s="25" t="s">
        <v>15</v>
      </c>
      <c r="O434" s="4" t="str">
        <f>IFERROR(INDEX(DATOS_GENERALES!$F$11:$F$13,MATCH($P434,DATOS_GENERALES!$G$11:$G$13,0),1),"###")</f>
        <v>N</v>
      </c>
      <c r="P434" s="25" t="s">
        <v>40</v>
      </c>
      <c r="Q434" s="4">
        <f>IFERROR(INDEX(DATOS_GENERALES!$I$3:$I$7,MATCH($R434,DATOS_GENERALES!$J$3:$J$7,0),1),"###")</f>
        <v>1</v>
      </c>
      <c r="R434" s="25" t="s">
        <v>36</v>
      </c>
      <c r="S434" s="25" t="s">
        <v>15</v>
      </c>
      <c r="T434" s="25" t="s">
        <v>15</v>
      </c>
      <c r="U434" s="25" t="s">
        <v>15</v>
      </c>
      <c r="V434" s="24"/>
      <c r="W434" s="24" t="str">
        <f t="shared" si="38"/>
        <v>URB. PIEDRA SANTA 2DA ETAPA U-5 DPTO 4 _</v>
      </c>
      <c r="X434" s="24" t="str">
        <f t="shared" si="39"/>
        <v>('0101433', '1', '1', 'GUTIERREZ CABALLERO JORGE LUIS', 'GUTIERREZ CABALLERO JORGE LUIS', 'URB. PIEDRA SANTA 2DA ETAPA U-5 DPTO 4 _', '-', '-', '-', 'N', 'URB. PIEDRA SANTA 2DA ETAPA U-5 DPTO 4 _', '1', '-', '-', '-', 'A'),</v>
      </c>
      <c r="Y434" s="24" t="str">
        <f t="shared" si="40"/>
        <v>('0101433', '1', '29707713', 'A'),</v>
      </c>
      <c r="Z434" s="24" t="str">
        <f t="shared" si="41"/>
        <v>('0101433', '2', '', 'A'),</v>
      </c>
    </row>
    <row r="435" spans="1:26" x14ac:dyDescent="0.25">
      <c r="A435" s="15" t="s">
        <v>450</v>
      </c>
      <c r="B435" s="28">
        <f t="shared" si="36"/>
        <v>1</v>
      </c>
      <c r="C435" s="27">
        <f xml:space="preserve"> IFERROR(INDEX(DATOS_GENERALES!$L$16:$L$20,MATCH($D435,DATOS_GENERALES!$M$16:$M$20,0),1),"###")</f>
        <v>1</v>
      </c>
      <c r="D435" s="25" t="s">
        <v>1641</v>
      </c>
      <c r="E435" s="27">
        <f xml:space="preserve"> IFERROR(INDEX(DATOS_GENERALES!$A$16:$A$25,MATCH($F435,DATOS_GENERALES!$B$16:$B$25,0),1),"###")</f>
        <v>1</v>
      </c>
      <c r="F435" s="25" t="s">
        <v>18</v>
      </c>
      <c r="G435" s="25" t="s">
        <v>2078</v>
      </c>
      <c r="H435" s="15" t="s">
        <v>1292</v>
      </c>
      <c r="I435" s="15"/>
      <c r="J435" s="25" t="s">
        <v>2865</v>
      </c>
      <c r="K435" s="25">
        <f t="shared" si="37"/>
        <v>28</v>
      </c>
      <c r="L435" s="25" t="s">
        <v>15</v>
      </c>
      <c r="M435" s="25" t="s">
        <v>15</v>
      </c>
      <c r="N435" s="25" t="s">
        <v>15</v>
      </c>
      <c r="O435" s="4" t="str">
        <f>IFERROR(INDEX(DATOS_GENERALES!$F$11:$F$13,MATCH($P435,DATOS_GENERALES!$G$11:$G$13,0),1),"###")</f>
        <v>N</v>
      </c>
      <c r="P435" s="25" t="s">
        <v>40</v>
      </c>
      <c r="Q435" s="4">
        <f>IFERROR(INDEX(DATOS_GENERALES!$I$3:$I$7,MATCH($R435,DATOS_GENERALES!$J$3:$J$7,0),1),"###")</f>
        <v>1</v>
      </c>
      <c r="R435" s="25" t="s">
        <v>36</v>
      </c>
      <c r="S435" s="25" t="s">
        <v>15</v>
      </c>
      <c r="T435" s="25" t="s">
        <v>15</v>
      </c>
      <c r="U435" s="25" t="s">
        <v>15</v>
      </c>
      <c r="V435" s="24"/>
      <c r="W435" s="24" t="str">
        <f t="shared" si="38"/>
        <v>AV. LA MARINA 532 - INT. 119           _</v>
      </c>
      <c r="X435" s="24" t="str">
        <f t="shared" si="39"/>
        <v>('0101434', '1', '1', 'SOTO CLAVIJO MOISES DAMASO', 'SOTO CLAVIJO MOISES DAMASO', 'AV. LA MARINA 532 - INT. 119           _', '-', '-', '-', 'N', 'AV. LA MARINA 532 - INT. 119           _', '1', '-', '-', '-', 'A'),</v>
      </c>
      <c r="Y435" s="24" t="str">
        <f t="shared" si="40"/>
        <v>('0101434', '1', '29708177', 'A'),</v>
      </c>
      <c r="Z435" s="24" t="str">
        <f t="shared" si="41"/>
        <v>('0101434', '2', '', 'A'),</v>
      </c>
    </row>
    <row r="436" spans="1:26" x14ac:dyDescent="0.25">
      <c r="A436" s="15" t="s">
        <v>576</v>
      </c>
      <c r="B436" s="28">
        <f t="shared" si="36"/>
        <v>1</v>
      </c>
      <c r="C436" s="27">
        <f xml:space="preserve"> IFERROR(INDEX(DATOS_GENERALES!$L$16:$L$20,MATCH($D436,DATOS_GENERALES!$M$16:$M$20,0),1),"###")</f>
        <v>1</v>
      </c>
      <c r="D436" s="25" t="s">
        <v>1641</v>
      </c>
      <c r="E436" s="27">
        <f xml:space="preserve"> IFERROR(INDEX(DATOS_GENERALES!$A$16:$A$25,MATCH($F436,DATOS_GENERALES!$B$16:$B$25,0),1),"###")</f>
        <v>1</v>
      </c>
      <c r="F436" s="25" t="s">
        <v>18</v>
      </c>
      <c r="G436" s="25" t="s">
        <v>2079</v>
      </c>
      <c r="H436" s="15" t="s">
        <v>1293</v>
      </c>
      <c r="I436" s="15"/>
      <c r="J436" s="25" t="s">
        <v>2866</v>
      </c>
      <c r="K436" s="25">
        <f t="shared" si="37"/>
        <v>24</v>
      </c>
      <c r="L436" s="25" t="s">
        <v>15</v>
      </c>
      <c r="M436" s="25" t="s">
        <v>15</v>
      </c>
      <c r="N436" s="25" t="s">
        <v>15</v>
      </c>
      <c r="O436" s="4" t="str">
        <f>IFERROR(INDEX(DATOS_GENERALES!$F$11:$F$13,MATCH($P436,DATOS_GENERALES!$G$11:$G$13,0),1),"###")</f>
        <v>N</v>
      </c>
      <c r="P436" s="25" t="s">
        <v>40</v>
      </c>
      <c r="Q436" s="4">
        <f>IFERROR(INDEX(DATOS_GENERALES!$I$3:$I$7,MATCH($R436,DATOS_GENERALES!$J$3:$J$7,0),1),"###")</f>
        <v>1</v>
      </c>
      <c r="R436" s="25" t="s">
        <v>36</v>
      </c>
      <c r="S436" s="25" t="s">
        <v>15</v>
      </c>
      <c r="T436" s="25" t="s">
        <v>15</v>
      </c>
      <c r="U436" s="25" t="s">
        <v>15</v>
      </c>
      <c r="V436" s="24"/>
      <c r="W436" s="24" t="str">
        <f t="shared" si="38"/>
        <v>URB. LOS PORTALES MZ C-5               _</v>
      </c>
      <c r="X436" s="24" t="str">
        <f t="shared" si="39"/>
        <v>('0101435', '1', '1', 'ORTIZ MENDOZA CHRISTIAN JOSE', 'ORTIZ MENDOZA CHRISTIAN JOSE', 'URB. LOS PORTALES MZ C-5               _', '-', '-', '-', 'N', 'URB. LOS PORTALES MZ C-5               _', '1', '-', '-', '-', 'A'),</v>
      </c>
      <c r="Y436" s="24" t="str">
        <f t="shared" si="40"/>
        <v>('0101435', '1', '29708525', 'A'),</v>
      </c>
      <c r="Z436" s="24" t="str">
        <f t="shared" si="41"/>
        <v>('0101435', '2', '', 'A'),</v>
      </c>
    </row>
    <row r="437" spans="1:26" x14ac:dyDescent="0.25">
      <c r="A437" s="15" t="s">
        <v>348</v>
      </c>
      <c r="B437" s="28">
        <f t="shared" si="36"/>
        <v>1</v>
      </c>
      <c r="C437" s="27">
        <f xml:space="preserve"> IFERROR(INDEX(DATOS_GENERALES!$L$16:$L$20,MATCH($D437,DATOS_GENERALES!$M$16:$M$20,0),1),"###")</f>
        <v>1</v>
      </c>
      <c r="D437" s="25" t="s">
        <v>1641</v>
      </c>
      <c r="E437" s="27">
        <f xml:space="preserve"> IFERROR(INDEX(DATOS_GENERALES!$A$16:$A$25,MATCH($F437,DATOS_GENERALES!$B$16:$B$25,0),1),"###")</f>
        <v>1</v>
      </c>
      <c r="F437" s="25" t="s">
        <v>18</v>
      </c>
      <c r="G437" s="25" t="s">
        <v>2080</v>
      </c>
      <c r="H437" s="15" t="s">
        <v>1294</v>
      </c>
      <c r="I437" s="15"/>
      <c r="J437" s="25" t="s">
        <v>2488</v>
      </c>
      <c r="K437" s="25">
        <f t="shared" si="37"/>
        <v>31</v>
      </c>
      <c r="L437" s="25" t="s">
        <v>15</v>
      </c>
      <c r="M437" s="25" t="s">
        <v>15</v>
      </c>
      <c r="N437" s="25" t="s">
        <v>15</v>
      </c>
      <c r="O437" s="4" t="str">
        <f>IFERROR(INDEX(DATOS_GENERALES!$F$11:$F$13,MATCH($P437,DATOS_GENERALES!$G$11:$G$13,0),1),"###")</f>
        <v>N</v>
      </c>
      <c r="P437" s="25" t="s">
        <v>40</v>
      </c>
      <c r="Q437" s="4">
        <f>IFERROR(INDEX(DATOS_GENERALES!$I$3:$I$7,MATCH($R437,DATOS_GENERALES!$J$3:$J$7,0),1),"###")</f>
        <v>1</v>
      </c>
      <c r="R437" s="25" t="s">
        <v>36</v>
      </c>
      <c r="S437" s="25" t="s">
        <v>15</v>
      </c>
      <c r="T437" s="25" t="s">
        <v>15</v>
      </c>
      <c r="U437" s="25" t="s">
        <v>15</v>
      </c>
      <c r="V437" s="24"/>
      <c r="W437" s="24" t="str">
        <f t="shared" si="38"/>
        <v>AV. LA FLORIDA 111 HUARANGUILLO        _</v>
      </c>
      <c r="X437" s="24" t="str">
        <f t="shared" si="39"/>
        <v>('0101436', '1', '1', 'SEGOVIA VALENCIA LUIS VIGILIO', 'SEGOVIA VALENCIA LUIS VIGILIO', 'AV. LA FLORIDA 111 HUARANGUILLO        _', '-', '-', '-', 'N', 'AV. LA FLORIDA 111 HUARANGUILLO        _', '1', '-', '-', '-', 'A'),</v>
      </c>
      <c r="Y437" s="24" t="str">
        <f t="shared" si="40"/>
        <v>('0101436', '1', '29714333', 'A'),</v>
      </c>
      <c r="Z437" s="24" t="str">
        <f t="shared" si="41"/>
        <v>('0101436', '2', '', 'A'),</v>
      </c>
    </row>
    <row r="438" spans="1:26" x14ac:dyDescent="0.25">
      <c r="A438" s="15" t="s">
        <v>853</v>
      </c>
      <c r="B438" s="28">
        <f t="shared" si="36"/>
        <v>1</v>
      </c>
      <c r="C438" s="27">
        <f xml:space="preserve"> IFERROR(INDEX(DATOS_GENERALES!$L$16:$L$20,MATCH($D438,DATOS_GENERALES!$M$16:$M$20,0),1),"###")</f>
        <v>1</v>
      </c>
      <c r="D438" s="25" t="s">
        <v>1641</v>
      </c>
      <c r="E438" s="27">
        <f xml:space="preserve"> IFERROR(INDEX(DATOS_GENERALES!$A$16:$A$25,MATCH($F438,DATOS_GENERALES!$B$16:$B$25,0),1),"###")</f>
        <v>1</v>
      </c>
      <c r="F438" s="25" t="s">
        <v>18</v>
      </c>
      <c r="G438" s="25" t="s">
        <v>2081</v>
      </c>
      <c r="H438" s="15" t="s">
        <v>1295</v>
      </c>
      <c r="I438" s="15"/>
      <c r="J438" s="25" t="s">
        <v>2867</v>
      </c>
      <c r="K438" s="25">
        <f t="shared" si="37"/>
        <v>7</v>
      </c>
      <c r="L438" s="25" t="s">
        <v>15</v>
      </c>
      <c r="M438" s="25" t="s">
        <v>15</v>
      </c>
      <c r="N438" s="25" t="s">
        <v>15</v>
      </c>
      <c r="O438" s="4" t="str">
        <f>IFERROR(INDEX(DATOS_GENERALES!$F$11:$F$13,MATCH($P438,DATOS_GENERALES!$G$11:$G$13,0),1),"###")</f>
        <v>N</v>
      </c>
      <c r="P438" s="25" t="s">
        <v>40</v>
      </c>
      <c r="Q438" s="4">
        <f>IFERROR(INDEX(DATOS_GENERALES!$I$3:$I$7,MATCH($R438,DATOS_GENERALES!$J$3:$J$7,0),1),"###")</f>
        <v>1</v>
      </c>
      <c r="R438" s="25" t="s">
        <v>36</v>
      </c>
      <c r="S438" s="25" t="s">
        <v>15</v>
      </c>
      <c r="T438" s="25" t="s">
        <v>15</v>
      </c>
      <c r="U438" s="25" t="s">
        <v>15</v>
      </c>
      <c r="V438" s="24"/>
      <c r="W438" s="24" t="str">
        <f t="shared" si="38"/>
        <v>LA JOYA                                _</v>
      </c>
      <c r="X438" s="24" t="str">
        <f t="shared" si="39"/>
        <v>('0101437', '1', '1', 'GUILLEN CENTI RONAL', 'GUILLEN CENTI RONAL', 'LA JOYA                                _', '-', '-', '-', 'N', 'LA JOYA                                _', '1', '-', '-', '-', 'A'),</v>
      </c>
      <c r="Y438" s="24" t="str">
        <f t="shared" si="40"/>
        <v>('0101437', '1', '29714430', 'A'),</v>
      </c>
      <c r="Z438" s="24" t="str">
        <f t="shared" si="41"/>
        <v>('0101437', '2', '', 'A'),</v>
      </c>
    </row>
    <row r="439" spans="1:26" x14ac:dyDescent="0.25">
      <c r="A439" s="15" t="s">
        <v>695</v>
      </c>
      <c r="B439" s="28">
        <f t="shared" si="36"/>
        <v>1</v>
      </c>
      <c r="C439" s="27">
        <f xml:space="preserve"> IFERROR(INDEX(DATOS_GENERALES!$L$16:$L$20,MATCH($D439,DATOS_GENERALES!$M$16:$M$20,0),1),"###")</f>
        <v>1</v>
      </c>
      <c r="D439" s="25" t="s">
        <v>1641</v>
      </c>
      <c r="E439" s="27">
        <f xml:space="preserve"> IFERROR(INDEX(DATOS_GENERALES!$A$16:$A$25,MATCH($F439,DATOS_GENERALES!$B$16:$B$25,0),1),"###")</f>
        <v>1</v>
      </c>
      <c r="F439" s="25" t="s">
        <v>18</v>
      </c>
      <c r="G439" s="25" t="s">
        <v>2082</v>
      </c>
      <c r="H439" s="15" t="s">
        <v>1296</v>
      </c>
      <c r="I439" s="15"/>
      <c r="J439" s="25" t="s">
        <v>2868</v>
      </c>
      <c r="K439" s="25">
        <f t="shared" si="37"/>
        <v>20</v>
      </c>
      <c r="L439" s="25" t="s">
        <v>15</v>
      </c>
      <c r="M439" s="25" t="s">
        <v>15</v>
      </c>
      <c r="N439" s="25" t="s">
        <v>15</v>
      </c>
      <c r="O439" s="4" t="str">
        <f>IFERROR(INDEX(DATOS_GENERALES!$F$11:$F$13,MATCH($P439,DATOS_GENERALES!$G$11:$G$13,0),1),"###")</f>
        <v>N</v>
      </c>
      <c r="P439" s="25" t="s">
        <v>40</v>
      </c>
      <c r="Q439" s="4">
        <f>IFERROR(INDEX(DATOS_GENERALES!$I$3:$I$7,MATCH($R439,DATOS_GENERALES!$J$3:$J$7,0),1),"###")</f>
        <v>1</v>
      </c>
      <c r="R439" s="25" t="s">
        <v>36</v>
      </c>
      <c r="S439" s="25" t="s">
        <v>15</v>
      </c>
      <c r="T439" s="25" t="s">
        <v>15</v>
      </c>
      <c r="U439" s="25" t="s">
        <v>15</v>
      </c>
      <c r="V439" s="24"/>
      <c r="W439" s="24" t="str">
        <f t="shared" si="38"/>
        <v>PASAJE CARDENAS L-13                   _</v>
      </c>
      <c r="X439" s="24" t="str">
        <f t="shared" si="39"/>
        <v>('0101438', '1', '1', 'PAREDES AGUILAR DUBERLY JOSE', 'PAREDES AGUILAR DUBERLY JOSE', 'PASAJE CARDENAS L-13                   _', '-', '-', '-', 'N', 'PASAJE CARDENAS L-13                   _', '1', '-', '-', '-', 'A'),</v>
      </c>
      <c r="Y439" s="24" t="str">
        <f t="shared" si="40"/>
        <v>('0101438', '1', '29714627', 'A'),</v>
      </c>
      <c r="Z439" s="24" t="str">
        <f t="shared" si="41"/>
        <v>('0101438', '2', '', 'A'),</v>
      </c>
    </row>
    <row r="440" spans="1:26" x14ac:dyDescent="0.25">
      <c r="A440" s="15" t="s">
        <v>255</v>
      </c>
      <c r="B440" s="28">
        <f t="shared" si="36"/>
        <v>1</v>
      </c>
      <c r="C440" s="27">
        <f xml:space="preserve"> IFERROR(INDEX(DATOS_GENERALES!$L$16:$L$20,MATCH($D440,DATOS_GENERALES!$M$16:$M$20,0),1),"###")</f>
        <v>1</v>
      </c>
      <c r="D440" s="25" t="s">
        <v>1641</v>
      </c>
      <c r="E440" s="27">
        <f xml:space="preserve"> IFERROR(INDEX(DATOS_GENERALES!$A$16:$A$25,MATCH($F440,DATOS_GENERALES!$B$16:$B$25,0),1),"###")</f>
        <v>1</v>
      </c>
      <c r="F440" s="25" t="s">
        <v>18</v>
      </c>
      <c r="G440" s="25" t="s">
        <v>2083</v>
      </c>
      <c r="H440" s="15" t="s">
        <v>1297</v>
      </c>
      <c r="I440" s="15"/>
      <c r="J440" s="25" t="s">
        <v>2869</v>
      </c>
      <c r="K440" s="25">
        <f t="shared" si="37"/>
        <v>34</v>
      </c>
      <c r="L440" s="25" t="s">
        <v>15</v>
      </c>
      <c r="M440" s="25" t="s">
        <v>15</v>
      </c>
      <c r="N440" s="25" t="s">
        <v>15</v>
      </c>
      <c r="O440" s="4" t="str">
        <f>IFERROR(INDEX(DATOS_GENERALES!$F$11:$F$13,MATCH($P440,DATOS_GENERALES!$G$11:$G$13,0),1),"###")</f>
        <v>N</v>
      </c>
      <c r="P440" s="25" t="s">
        <v>40</v>
      </c>
      <c r="Q440" s="4">
        <f>IFERROR(INDEX(DATOS_GENERALES!$I$3:$I$7,MATCH($R440,DATOS_GENERALES!$J$3:$J$7,0),1),"###")</f>
        <v>1</v>
      </c>
      <c r="R440" s="25" t="s">
        <v>36</v>
      </c>
      <c r="S440" s="25" t="s">
        <v>15</v>
      </c>
      <c r="T440" s="25" t="s">
        <v>15</v>
      </c>
      <c r="U440" s="25" t="s">
        <v>15</v>
      </c>
      <c r="V440" s="24"/>
      <c r="W440" s="24" t="str">
        <f t="shared" si="38"/>
        <v>URB. 5TA TRISTAN S-5-B J.L.B. Y R.     _</v>
      </c>
      <c r="X440" s="24" t="str">
        <f t="shared" si="39"/>
        <v>('0101439', '1', '1', 'RATH ALVELLA JOSE LUIS', 'RATH ALVELLA JOSE LUIS', 'URB. 5TA TRISTAN S-5-B J.L.B. Y R.     _', '-', '-', '-', 'N', 'URB. 5TA TRISTAN S-5-B J.L.B. Y R.     _', '1', '-', '-', '-', 'A'),</v>
      </c>
      <c r="Y440" s="24" t="str">
        <f t="shared" si="40"/>
        <v>('0101439', '1', '29717543', 'A'),</v>
      </c>
      <c r="Z440" s="24" t="str">
        <f t="shared" si="41"/>
        <v>('0101439', '2', '', 'A'),</v>
      </c>
    </row>
    <row r="441" spans="1:26" x14ac:dyDescent="0.25">
      <c r="A441" s="15" t="s">
        <v>607</v>
      </c>
      <c r="B441" s="28">
        <f t="shared" si="36"/>
        <v>1</v>
      </c>
      <c r="C441" s="27">
        <f xml:space="preserve"> IFERROR(INDEX(DATOS_GENERALES!$L$16:$L$20,MATCH($D441,DATOS_GENERALES!$M$16:$M$20,0),1),"###")</f>
        <v>1</v>
      </c>
      <c r="D441" s="25" t="s">
        <v>1641</v>
      </c>
      <c r="E441" s="27">
        <f xml:space="preserve"> IFERROR(INDEX(DATOS_GENERALES!$A$16:$A$25,MATCH($F441,DATOS_GENERALES!$B$16:$B$25,0),1),"###")</f>
        <v>1</v>
      </c>
      <c r="F441" s="25" t="s">
        <v>18</v>
      </c>
      <c r="G441" s="25" t="s">
        <v>2084</v>
      </c>
      <c r="H441" s="15" t="s">
        <v>1298</v>
      </c>
      <c r="I441" s="15"/>
      <c r="J441" s="25" t="s">
        <v>2870</v>
      </c>
      <c r="K441" s="25">
        <f t="shared" si="37"/>
        <v>23</v>
      </c>
      <c r="L441" s="25" t="s">
        <v>15</v>
      </c>
      <c r="M441" s="25" t="s">
        <v>15</v>
      </c>
      <c r="N441" s="25" t="s">
        <v>15</v>
      </c>
      <c r="O441" s="4" t="str">
        <f>IFERROR(INDEX(DATOS_GENERALES!$F$11:$F$13,MATCH($P441,DATOS_GENERALES!$G$11:$G$13,0),1),"###")</f>
        <v>N</v>
      </c>
      <c r="P441" s="25" t="s">
        <v>40</v>
      </c>
      <c r="Q441" s="4">
        <f>IFERROR(INDEX(DATOS_GENERALES!$I$3:$I$7,MATCH($R441,DATOS_GENERALES!$J$3:$J$7,0),1),"###")</f>
        <v>1</v>
      </c>
      <c r="R441" s="25" t="s">
        <v>36</v>
      </c>
      <c r="S441" s="25" t="s">
        <v>15</v>
      </c>
      <c r="T441" s="25" t="s">
        <v>15</v>
      </c>
      <c r="U441" s="25" t="s">
        <v>15</v>
      </c>
      <c r="V441" s="24"/>
      <c r="W441" s="24" t="str">
        <f t="shared" si="38"/>
        <v>URB. QUINTA TRISTAN T-1                _</v>
      </c>
      <c r="X441" s="24" t="str">
        <f t="shared" si="39"/>
        <v>('0101440', '1', '1', 'ZEBALLOS POSTIGO JHONY', 'ZEBALLOS POSTIGO JHONY', 'URB. QUINTA TRISTAN T-1                _', '-', '-', '-', 'N', 'URB. QUINTA TRISTAN T-1                _', '1', '-', '-', '-', 'A'),</v>
      </c>
      <c r="Y441" s="24" t="str">
        <f t="shared" si="40"/>
        <v>('0101440', '1', '29718768', 'A'),</v>
      </c>
      <c r="Z441" s="24" t="str">
        <f t="shared" si="41"/>
        <v>('0101440', '2', '', 'A'),</v>
      </c>
    </row>
    <row r="442" spans="1:26" x14ac:dyDescent="0.25">
      <c r="A442" s="15" t="s">
        <v>349</v>
      </c>
      <c r="B442" s="28">
        <f t="shared" si="36"/>
        <v>1</v>
      </c>
      <c r="C442" s="27">
        <f xml:space="preserve"> IFERROR(INDEX(DATOS_GENERALES!$L$16:$L$20,MATCH($D442,DATOS_GENERALES!$M$16:$M$20,0),1),"###")</f>
        <v>1</v>
      </c>
      <c r="D442" s="25" t="s">
        <v>1641</v>
      </c>
      <c r="E442" s="27">
        <f xml:space="preserve"> IFERROR(INDEX(DATOS_GENERALES!$A$16:$A$25,MATCH($F442,DATOS_GENERALES!$B$16:$B$25,0),1),"###")</f>
        <v>1</v>
      </c>
      <c r="F442" s="25" t="s">
        <v>18</v>
      </c>
      <c r="G442" s="25" t="s">
        <v>2085</v>
      </c>
      <c r="H442" s="15" t="s">
        <v>1299</v>
      </c>
      <c r="I442" s="15"/>
      <c r="J442" s="25" t="s">
        <v>2871</v>
      </c>
      <c r="K442" s="25">
        <f t="shared" si="37"/>
        <v>31</v>
      </c>
      <c r="L442" s="25" t="s">
        <v>15</v>
      </c>
      <c r="M442" s="25" t="s">
        <v>15</v>
      </c>
      <c r="N442" s="25" t="s">
        <v>15</v>
      </c>
      <c r="O442" s="4" t="str">
        <f>IFERROR(INDEX(DATOS_GENERALES!$F$11:$F$13,MATCH($P442,DATOS_GENERALES!$G$11:$G$13,0),1),"###")</f>
        <v>N</v>
      </c>
      <c r="P442" s="25" t="s">
        <v>40</v>
      </c>
      <c r="Q442" s="4">
        <f>IFERROR(INDEX(DATOS_GENERALES!$I$3:$I$7,MATCH($R442,DATOS_GENERALES!$J$3:$J$7,0),1),"###")</f>
        <v>1</v>
      </c>
      <c r="R442" s="25" t="s">
        <v>36</v>
      </c>
      <c r="S442" s="25" t="s">
        <v>15</v>
      </c>
      <c r="T442" s="25" t="s">
        <v>15</v>
      </c>
      <c r="U442" s="25" t="s">
        <v>15</v>
      </c>
      <c r="V442" s="24"/>
      <c r="W442" s="24" t="str">
        <f t="shared" si="38"/>
        <v>RES. LA RECOLETA 146 DPTO 302 B        _</v>
      </c>
      <c r="X442" s="24" t="str">
        <f t="shared" si="39"/>
        <v>('0101441', '1', '1', 'LAZO AGRAMONTE HUGO ALONSO', 'LAZO AGRAMONTE HUGO ALONSO', 'RES. LA RECOLETA 146 DPTO 302 B        _', '-', '-', '-', 'N', 'RES. LA RECOLETA 146 DPTO 302 B        _', '1', '-', '-', '-', 'A'),</v>
      </c>
      <c r="Y442" s="24" t="str">
        <f t="shared" si="40"/>
        <v>('0101441', '1', '29722517', 'A'),</v>
      </c>
      <c r="Z442" s="24" t="str">
        <f t="shared" si="41"/>
        <v>('0101441', '2', '', 'A'),</v>
      </c>
    </row>
    <row r="443" spans="1:26" x14ac:dyDescent="0.25">
      <c r="A443" s="15" t="s">
        <v>481</v>
      </c>
      <c r="B443" s="28">
        <f t="shared" si="36"/>
        <v>1</v>
      </c>
      <c r="C443" s="27">
        <f xml:space="preserve"> IFERROR(INDEX(DATOS_GENERALES!$L$16:$L$20,MATCH($D443,DATOS_GENERALES!$M$16:$M$20,0),1),"###")</f>
        <v>1</v>
      </c>
      <c r="D443" s="25" t="s">
        <v>1641</v>
      </c>
      <c r="E443" s="27">
        <f xml:space="preserve"> IFERROR(INDEX(DATOS_GENERALES!$A$16:$A$25,MATCH($F443,DATOS_GENERALES!$B$16:$B$25,0),1),"###")</f>
        <v>1</v>
      </c>
      <c r="F443" s="25" t="s">
        <v>18</v>
      </c>
      <c r="G443" s="25" t="s">
        <v>2086</v>
      </c>
      <c r="H443" s="15" t="s">
        <v>1300</v>
      </c>
      <c r="I443" s="15"/>
      <c r="J443" s="25" t="s">
        <v>2872</v>
      </c>
      <c r="K443" s="25">
        <f t="shared" si="37"/>
        <v>27</v>
      </c>
      <c r="L443" s="25" t="s">
        <v>15</v>
      </c>
      <c r="M443" s="25" t="s">
        <v>15</v>
      </c>
      <c r="N443" s="25" t="s">
        <v>15</v>
      </c>
      <c r="O443" s="4" t="str">
        <f>IFERROR(INDEX(DATOS_GENERALES!$F$11:$F$13,MATCH($P443,DATOS_GENERALES!$G$11:$G$13,0),1),"###")</f>
        <v>N</v>
      </c>
      <c r="P443" s="25" t="s">
        <v>40</v>
      </c>
      <c r="Q443" s="4">
        <f>IFERROR(INDEX(DATOS_GENERALES!$I$3:$I$7,MATCH($R443,DATOS_GENERALES!$J$3:$J$7,0),1),"###")</f>
        <v>1</v>
      </c>
      <c r="R443" s="25" t="s">
        <v>36</v>
      </c>
      <c r="S443" s="25" t="s">
        <v>15</v>
      </c>
      <c r="T443" s="25" t="s">
        <v>15</v>
      </c>
      <c r="U443" s="25" t="s">
        <v>15</v>
      </c>
      <c r="V443" s="24"/>
      <c r="W443" s="24" t="str">
        <f t="shared" si="38"/>
        <v>CALLE DEAN VALDIVIA CERCADO            _</v>
      </c>
      <c r="X443" s="24" t="str">
        <f t="shared" si="39"/>
        <v>('0101442', '1', '1', 'CORDOVA SAN ROMAN RICARDO MAURICIO', 'CORDOVA SAN ROMAN RICARDO MAURICIO', 'CALLE DEAN VALDIVIA CERCADO            _', '-', '-', '-', 'N', 'CALLE DEAN VALDIVIA CERCADO            _', '1', '-', '-', '-', 'A'),</v>
      </c>
      <c r="Y443" s="24" t="str">
        <f t="shared" si="40"/>
        <v>('0101442', '1', '29722544', 'A'),</v>
      </c>
      <c r="Z443" s="24" t="str">
        <f t="shared" si="41"/>
        <v>('0101442', '2', '', 'A'),</v>
      </c>
    </row>
    <row r="444" spans="1:26" x14ac:dyDescent="0.25">
      <c r="A444" s="15" t="s">
        <v>667</v>
      </c>
      <c r="B444" s="28">
        <f t="shared" si="36"/>
        <v>1</v>
      </c>
      <c r="C444" s="27">
        <f xml:space="preserve"> IFERROR(INDEX(DATOS_GENERALES!$L$16:$L$20,MATCH($D444,DATOS_GENERALES!$M$16:$M$20,0),1),"###")</f>
        <v>1</v>
      </c>
      <c r="D444" s="25" t="s">
        <v>1641</v>
      </c>
      <c r="E444" s="27">
        <f xml:space="preserve"> IFERROR(INDEX(DATOS_GENERALES!$A$16:$A$25,MATCH($F444,DATOS_GENERALES!$B$16:$B$25,0),1),"###")</f>
        <v>1</v>
      </c>
      <c r="F444" s="25" t="s">
        <v>18</v>
      </c>
      <c r="G444" s="25" t="s">
        <v>2087</v>
      </c>
      <c r="H444" s="15" t="s">
        <v>1301</v>
      </c>
      <c r="I444" s="15"/>
      <c r="J444" s="25" t="s">
        <v>2873</v>
      </c>
      <c r="K444" s="25">
        <f t="shared" si="37"/>
        <v>21</v>
      </c>
      <c r="L444" s="25" t="s">
        <v>15</v>
      </c>
      <c r="M444" s="25" t="s">
        <v>15</v>
      </c>
      <c r="N444" s="25" t="s">
        <v>15</v>
      </c>
      <c r="O444" s="4" t="str">
        <f>IFERROR(INDEX(DATOS_GENERALES!$F$11:$F$13,MATCH($P444,DATOS_GENERALES!$G$11:$G$13,0),1),"###")</f>
        <v>N</v>
      </c>
      <c r="P444" s="25" t="s">
        <v>40</v>
      </c>
      <c r="Q444" s="4">
        <f>IFERROR(INDEX(DATOS_GENERALES!$I$3:$I$7,MATCH($R444,DATOS_GENERALES!$J$3:$J$7,0),1),"###")</f>
        <v>1</v>
      </c>
      <c r="R444" s="25" t="s">
        <v>36</v>
      </c>
      <c r="S444" s="25" t="s">
        <v>15</v>
      </c>
      <c r="T444" s="25" t="s">
        <v>15</v>
      </c>
      <c r="U444" s="25" t="s">
        <v>15</v>
      </c>
      <c r="V444" s="24"/>
      <c r="W444" s="24" t="str">
        <f t="shared" si="38"/>
        <v>CALLE MIGUEL GRAU 302                  _</v>
      </c>
      <c r="X444" s="24" t="str">
        <f t="shared" si="39"/>
        <v>('0101443', '1', '1', 'MEZA RAMIREZ GINO', 'MEZA RAMIREZ GINO', 'CALLE MIGUEL GRAU 302                  _', '-', '-', '-', 'N', 'CALLE MIGUEL GRAU 302                  _', '1', '-', '-', '-', 'A'),</v>
      </c>
      <c r="Y444" s="24" t="str">
        <f t="shared" si="40"/>
        <v>('0101443', '1', '29722751', 'A'),</v>
      </c>
      <c r="Z444" s="24" t="str">
        <f t="shared" si="41"/>
        <v>('0101443', '2', '', 'A'),</v>
      </c>
    </row>
    <row r="445" spans="1:26" x14ac:dyDescent="0.25">
      <c r="A445" s="15" t="s">
        <v>116</v>
      </c>
      <c r="B445" s="28">
        <f t="shared" si="36"/>
        <v>1</v>
      </c>
      <c r="C445" s="27">
        <f xml:space="preserve"> IFERROR(INDEX(DATOS_GENERALES!$L$16:$L$20,MATCH($D445,DATOS_GENERALES!$M$16:$M$20,0),1),"###")</f>
        <v>1</v>
      </c>
      <c r="D445" s="25" t="s">
        <v>1641</v>
      </c>
      <c r="E445" s="27">
        <f xml:space="preserve"> IFERROR(INDEX(DATOS_GENERALES!$A$16:$A$25,MATCH($F445,DATOS_GENERALES!$B$16:$B$25,0),1),"###")</f>
        <v>1</v>
      </c>
      <c r="F445" s="25" t="s">
        <v>18</v>
      </c>
      <c r="G445" s="25" t="s">
        <v>2088</v>
      </c>
      <c r="H445" s="15" t="s">
        <v>1302</v>
      </c>
      <c r="I445" s="15"/>
      <c r="J445" s="25" t="s">
        <v>2874</v>
      </c>
      <c r="K445" s="25">
        <f t="shared" si="37"/>
        <v>40</v>
      </c>
      <c r="L445" s="25" t="s">
        <v>15</v>
      </c>
      <c r="M445" s="25" t="s">
        <v>15</v>
      </c>
      <c r="N445" s="25" t="s">
        <v>15</v>
      </c>
      <c r="O445" s="4" t="str">
        <f>IFERROR(INDEX(DATOS_GENERALES!$F$11:$F$13,MATCH($P445,DATOS_GENERALES!$G$11:$G$13,0),1),"###")</f>
        <v>N</v>
      </c>
      <c r="P445" s="25" t="s">
        <v>40</v>
      </c>
      <c r="Q445" s="4">
        <f>IFERROR(INDEX(DATOS_GENERALES!$I$3:$I$7,MATCH($R445,DATOS_GENERALES!$J$3:$J$7,0),1),"###")</f>
        <v>1</v>
      </c>
      <c r="R445" s="25" t="s">
        <v>36</v>
      </c>
      <c r="S445" s="25" t="s">
        <v>15</v>
      </c>
      <c r="T445" s="25" t="s">
        <v>15</v>
      </c>
      <c r="U445" s="25" t="s">
        <v>15</v>
      </c>
      <c r="V445" s="24"/>
      <c r="W445" s="24" t="str">
        <f t="shared" si="38"/>
        <v>URB.SOLAR DE CHALLAPAMPA F-3 DPTO 1 C.CO</v>
      </c>
      <c r="X445" s="24" t="str">
        <f t="shared" si="39"/>
        <v>('0101444', '1', '1', 'TEJADA PEREZ JHEYNER JOSE', 'TEJADA PEREZ JHEYNER JOSE', 'URB.SOLAR DE CHALLAPAMPA F-3 DPTO 1 C.CO', '-', '-', '-', 'N', 'URB.SOLAR DE CHALLAPAMPA F-3 DPTO 1 C.CO', '1', '-', '-', '-', 'A'),</v>
      </c>
      <c r="Y445" s="24" t="str">
        <f t="shared" si="40"/>
        <v>('0101444', '1', '29724347', 'A'),</v>
      </c>
      <c r="Z445" s="24" t="str">
        <f t="shared" si="41"/>
        <v>('0101444', '2', '', 'A'),</v>
      </c>
    </row>
    <row r="446" spans="1:26" x14ac:dyDescent="0.25">
      <c r="A446" s="15" t="s">
        <v>839</v>
      </c>
      <c r="B446" s="28">
        <f t="shared" si="36"/>
        <v>1</v>
      </c>
      <c r="C446" s="27">
        <f xml:space="preserve"> IFERROR(INDEX(DATOS_GENERALES!$L$16:$L$20,MATCH($D446,DATOS_GENERALES!$M$16:$M$20,0),1),"###")</f>
        <v>1</v>
      </c>
      <c r="D446" s="25" t="s">
        <v>1641</v>
      </c>
      <c r="E446" s="27">
        <f xml:space="preserve"> IFERROR(INDEX(DATOS_GENERALES!$A$16:$A$25,MATCH($F446,DATOS_GENERALES!$B$16:$B$25,0),1),"###")</f>
        <v>1</v>
      </c>
      <c r="F446" s="25" t="s">
        <v>18</v>
      </c>
      <c r="G446" s="25" t="s">
        <v>2089</v>
      </c>
      <c r="H446" s="15" t="s">
        <v>1303</v>
      </c>
      <c r="I446" s="15"/>
      <c r="J446" s="25" t="s">
        <v>2875</v>
      </c>
      <c r="K446" s="25">
        <f t="shared" si="37"/>
        <v>12</v>
      </c>
      <c r="L446" s="25" t="s">
        <v>15</v>
      </c>
      <c r="M446" s="25" t="s">
        <v>15</v>
      </c>
      <c r="N446" s="25" t="s">
        <v>15</v>
      </c>
      <c r="O446" s="4" t="str">
        <f>IFERROR(INDEX(DATOS_GENERALES!$F$11:$F$13,MATCH($P446,DATOS_GENERALES!$G$11:$G$13,0),1),"###")</f>
        <v>N</v>
      </c>
      <c r="P446" s="25" t="s">
        <v>40</v>
      </c>
      <c r="Q446" s="4">
        <f>IFERROR(INDEX(DATOS_GENERALES!$I$3:$I$7,MATCH($R446,DATOS_GENERALES!$J$3:$J$7,0),1),"###")</f>
        <v>1</v>
      </c>
      <c r="R446" s="25" t="s">
        <v>36</v>
      </c>
      <c r="S446" s="25" t="s">
        <v>15</v>
      </c>
      <c r="T446" s="25" t="s">
        <v>15</v>
      </c>
      <c r="U446" s="25" t="s">
        <v>15</v>
      </c>
      <c r="V446" s="24"/>
      <c r="W446" s="24" t="str">
        <f t="shared" si="38"/>
        <v>AYACUCHO 408                           _</v>
      </c>
      <c r="X446" s="24" t="str">
        <f t="shared" si="39"/>
        <v>('0101445', '1', '1', 'SANTOS VALDIVIA PAUL', 'SANTOS VALDIVIA PAUL', 'AYACUCHO 408                           _', '-', '-', '-', 'N', 'AYACUCHO 408                           _', '1', '-', '-', '-', 'A'),</v>
      </c>
      <c r="Y446" s="24" t="str">
        <f t="shared" si="40"/>
        <v>('0101445', '1', '29724414', 'A'),</v>
      </c>
      <c r="Z446" s="24" t="str">
        <f t="shared" si="41"/>
        <v>('0101445', '2', '', 'A'),</v>
      </c>
    </row>
    <row r="447" spans="1:26" x14ac:dyDescent="0.25">
      <c r="A447" s="15" t="s">
        <v>608</v>
      </c>
      <c r="B447" s="28">
        <f t="shared" si="36"/>
        <v>1</v>
      </c>
      <c r="C447" s="27">
        <f xml:space="preserve"> IFERROR(INDEX(DATOS_GENERALES!$L$16:$L$20,MATCH($D447,DATOS_GENERALES!$M$16:$M$20,0),1),"###")</f>
        <v>1</v>
      </c>
      <c r="D447" s="25" t="s">
        <v>1641</v>
      </c>
      <c r="E447" s="27">
        <f xml:space="preserve"> IFERROR(INDEX(DATOS_GENERALES!$A$16:$A$25,MATCH($F447,DATOS_GENERALES!$B$16:$B$25,0),1),"###")</f>
        <v>1</v>
      </c>
      <c r="F447" s="25" t="s">
        <v>18</v>
      </c>
      <c r="G447" s="25" t="s">
        <v>2090</v>
      </c>
      <c r="H447" s="15" t="s">
        <v>1304</v>
      </c>
      <c r="I447" s="15"/>
      <c r="J447" s="25" t="s">
        <v>2876</v>
      </c>
      <c r="K447" s="25">
        <f t="shared" si="37"/>
        <v>23</v>
      </c>
      <c r="L447" s="25" t="s">
        <v>15</v>
      </c>
      <c r="M447" s="25" t="s">
        <v>15</v>
      </c>
      <c r="N447" s="25" t="s">
        <v>15</v>
      </c>
      <c r="O447" s="4" t="str">
        <f>IFERROR(INDEX(DATOS_GENERALES!$F$11:$F$13,MATCH($P447,DATOS_GENERALES!$G$11:$G$13,0),1),"###")</f>
        <v>N</v>
      </c>
      <c r="P447" s="25" t="s">
        <v>40</v>
      </c>
      <c r="Q447" s="4">
        <f>IFERROR(INDEX(DATOS_GENERALES!$I$3:$I$7,MATCH($R447,DATOS_GENERALES!$J$3:$J$7,0),1),"###")</f>
        <v>1</v>
      </c>
      <c r="R447" s="25" t="s">
        <v>36</v>
      </c>
      <c r="S447" s="25" t="s">
        <v>15</v>
      </c>
      <c r="T447" s="25" t="s">
        <v>15</v>
      </c>
      <c r="U447" s="25" t="s">
        <v>15</v>
      </c>
      <c r="V447" s="24"/>
      <c r="W447" s="24" t="str">
        <f t="shared" si="38"/>
        <v>URB. SANTA ROSA DE LIMA                _</v>
      </c>
      <c r="X447" s="24" t="str">
        <f t="shared" si="39"/>
        <v>('0101446', '1', '1', 'OTAZU IBAÑEZ JIMMY PEDRO', 'OTAZU IBAÑEZ JIMMY PEDRO', 'URB. SANTA ROSA DE LIMA                _', '-', '-', '-', 'N', 'URB. SANTA ROSA DE LIMA                _', '1', '-', '-', '-', 'A'),</v>
      </c>
      <c r="Y447" s="24" t="str">
        <f t="shared" si="40"/>
        <v>('0101446', '1', '29724543', 'A'),</v>
      </c>
      <c r="Z447" s="24" t="str">
        <f t="shared" si="41"/>
        <v>('0101446', '2', '', 'A'),</v>
      </c>
    </row>
    <row r="448" spans="1:26" x14ac:dyDescent="0.25">
      <c r="A448" s="15" t="s">
        <v>577</v>
      </c>
      <c r="B448" s="28">
        <f t="shared" si="36"/>
        <v>1</v>
      </c>
      <c r="C448" s="27">
        <f xml:space="preserve"> IFERROR(INDEX(DATOS_GENERALES!$L$16:$L$20,MATCH($D448,DATOS_GENERALES!$M$16:$M$20,0),1),"###")</f>
        <v>1</v>
      </c>
      <c r="D448" s="25" t="s">
        <v>1641</v>
      </c>
      <c r="E448" s="27">
        <f xml:space="preserve"> IFERROR(INDEX(DATOS_GENERALES!$A$16:$A$25,MATCH($F448,DATOS_GENERALES!$B$16:$B$25,0),1),"###")</f>
        <v>1</v>
      </c>
      <c r="F448" s="25" t="s">
        <v>18</v>
      </c>
      <c r="G448" s="25" t="s">
        <v>2091</v>
      </c>
      <c r="H448" s="15" t="s">
        <v>1305</v>
      </c>
      <c r="I448" s="15"/>
      <c r="J448" s="25" t="s">
        <v>2877</v>
      </c>
      <c r="K448" s="25">
        <f t="shared" si="37"/>
        <v>24</v>
      </c>
      <c r="L448" s="25" t="s">
        <v>15</v>
      </c>
      <c r="M448" s="25" t="s">
        <v>15</v>
      </c>
      <c r="N448" s="25" t="s">
        <v>15</v>
      </c>
      <c r="O448" s="4" t="str">
        <f>IFERROR(INDEX(DATOS_GENERALES!$F$11:$F$13,MATCH($P448,DATOS_GENERALES!$G$11:$G$13,0),1),"###")</f>
        <v>N</v>
      </c>
      <c r="P448" s="25" t="s">
        <v>40</v>
      </c>
      <c r="Q448" s="4">
        <f>IFERROR(INDEX(DATOS_GENERALES!$I$3:$I$7,MATCH($R448,DATOS_GENERALES!$J$3:$J$7,0),1),"###")</f>
        <v>1</v>
      </c>
      <c r="R448" s="25" t="s">
        <v>36</v>
      </c>
      <c r="S448" s="25" t="s">
        <v>15</v>
      </c>
      <c r="T448" s="25" t="s">
        <v>15</v>
      </c>
      <c r="U448" s="25" t="s">
        <v>15</v>
      </c>
      <c r="V448" s="24"/>
      <c r="W448" s="24" t="str">
        <f t="shared" si="38"/>
        <v>CALLE ALFONSO UGARTE 239               _</v>
      </c>
      <c r="X448" s="24" t="str">
        <f t="shared" si="39"/>
        <v>('0101447', '1', '1', 'CANDIA VARGAS RICHARD', 'CANDIA VARGAS RICHARD', 'CALLE ALFONSO UGARTE 239               _', '-', '-', '-', 'N', 'CALLE ALFONSO UGARTE 239               _', '1', '-', '-', '-', 'A'),</v>
      </c>
      <c r="Y448" s="24" t="str">
        <f t="shared" si="40"/>
        <v>('0101447', '1', '29724565', 'A'),</v>
      </c>
      <c r="Z448" s="24" t="str">
        <f t="shared" si="41"/>
        <v>('0101447', '2', '', 'A'),</v>
      </c>
    </row>
    <row r="449" spans="1:26" x14ac:dyDescent="0.25">
      <c r="A449" s="15" t="s">
        <v>820</v>
      </c>
      <c r="B449" s="28">
        <f t="shared" si="36"/>
        <v>1</v>
      </c>
      <c r="C449" s="27">
        <f xml:space="preserve"> IFERROR(INDEX(DATOS_GENERALES!$L$16:$L$20,MATCH($D449,DATOS_GENERALES!$M$16:$M$20,0),1),"###")</f>
        <v>1</v>
      </c>
      <c r="D449" s="25" t="s">
        <v>1641</v>
      </c>
      <c r="E449" s="27">
        <f xml:space="preserve"> IFERROR(INDEX(DATOS_GENERALES!$A$16:$A$25,MATCH($F449,DATOS_GENERALES!$B$16:$B$25,0),1),"###")</f>
        <v>1</v>
      </c>
      <c r="F449" s="25" t="s">
        <v>18</v>
      </c>
      <c r="G449" s="25" t="s">
        <v>2092</v>
      </c>
      <c r="H449" s="15" t="s">
        <v>1306</v>
      </c>
      <c r="I449" s="15"/>
      <c r="J449" s="25" t="s">
        <v>2878</v>
      </c>
      <c r="K449" s="25">
        <f t="shared" si="37"/>
        <v>14</v>
      </c>
      <c r="L449" s="25" t="s">
        <v>15</v>
      </c>
      <c r="M449" s="25" t="s">
        <v>15</v>
      </c>
      <c r="N449" s="25" t="s">
        <v>15</v>
      </c>
      <c r="O449" s="4" t="str">
        <f>IFERROR(INDEX(DATOS_GENERALES!$F$11:$F$13,MATCH($P449,DATOS_GENERALES!$G$11:$G$13,0),1),"###")</f>
        <v>N</v>
      </c>
      <c r="P449" s="25" t="s">
        <v>40</v>
      </c>
      <c r="Q449" s="4">
        <f>IFERROR(INDEX(DATOS_GENERALES!$I$3:$I$7,MATCH($R449,DATOS_GENERALES!$J$3:$J$7,0),1),"###")</f>
        <v>1</v>
      </c>
      <c r="R449" s="25" t="s">
        <v>36</v>
      </c>
      <c r="S449" s="25" t="s">
        <v>15</v>
      </c>
      <c r="T449" s="25" t="s">
        <v>15</v>
      </c>
      <c r="U449" s="25" t="s">
        <v>15</v>
      </c>
      <c r="V449" s="24"/>
      <c r="W449" s="24" t="str">
        <f t="shared" si="38"/>
        <v>CALLE PUNO 725                         _</v>
      </c>
      <c r="X449" s="24" t="str">
        <f t="shared" si="39"/>
        <v>('0101448', '1', '1', 'LAZARO NEIRA SAUL RONALD', 'LAZARO NEIRA SAUL RONALD', 'CALLE PUNO 725                         _', '-', '-', '-', 'N', 'CALLE PUNO 725                         _', '1', '-', '-', '-', 'A'),</v>
      </c>
      <c r="Y449" s="24" t="str">
        <f t="shared" si="40"/>
        <v>('0101448', '1', '29724708', 'A'),</v>
      </c>
      <c r="Z449" s="24" t="str">
        <f t="shared" si="41"/>
        <v>('0101448', '2', '', 'A'),</v>
      </c>
    </row>
    <row r="450" spans="1:26" x14ac:dyDescent="0.25">
      <c r="A450" s="15" t="s">
        <v>609</v>
      </c>
      <c r="B450" s="28">
        <f t="shared" ref="B450:B513" si="42">COUNTIF($A$2:$A$800,A450)</f>
        <v>1</v>
      </c>
      <c r="C450" s="27">
        <f xml:space="preserve"> IFERROR(INDEX(DATOS_GENERALES!$L$16:$L$20,MATCH($D450,DATOS_GENERALES!$M$16:$M$20,0),1),"###")</f>
        <v>1</v>
      </c>
      <c r="D450" s="25" t="s">
        <v>1641</v>
      </c>
      <c r="E450" s="27">
        <f xml:space="preserve"> IFERROR(INDEX(DATOS_GENERALES!$A$16:$A$25,MATCH($F450,DATOS_GENERALES!$B$16:$B$25,0),1),"###")</f>
        <v>1</v>
      </c>
      <c r="F450" s="25" t="s">
        <v>18</v>
      </c>
      <c r="G450" s="25" t="s">
        <v>2093</v>
      </c>
      <c r="H450" s="15" t="s">
        <v>1307</v>
      </c>
      <c r="I450" s="15"/>
      <c r="J450" s="25" t="s">
        <v>2879</v>
      </c>
      <c r="K450" s="25">
        <f t="shared" ref="K450:K513" si="43">LEN(J450)</f>
        <v>23</v>
      </c>
      <c r="L450" s="25" t="s">
        <v>15</v>
      </c>
      <c r="M450" s="25" t="s">
        <v>15</v>
      </c>
      <c r="N450" s="25" t="s">
        <v>15</v>
      </c>
      <c r="O450" s="4" t="str">
        <f>IFERROR(INDEX(DATOS_GENERALES!$F$11:$F$13,MATCH($P450,DATOS_GENERALES!$G$11:$G$13,0),1),"###")</f>
        <v>N</v>
      </c>
      <c r="P450" s="25" t="s">
        <v>40</v>
      </c>
      <c r="Q450" s="4">
        <f>IFERROR(INDEX(DATOS_GENERALES!$I$3:$I$7,MATCH($R450,DATOS_GENERALES!$J$3:$J$7,0),1),"###")</f>
        <v>1</v>
      </c>
      <c r="R450" s="25" t="s">
        <v>36</v>
      </c>
      <c r="S450" s="25" t="s">
        <v>15</v>
      </c>
      <c r="T450" s="25" t="s">
        <v>15</v>
      </c>
      <c r="U450" s="25" t="s">
        <v>15</v>
      </c>
      <c r="V450" s="24"/>
      <c r="W450" s="24" t="str">
        <f t="shared" si="38"/>
        <v>AV. ALFONSO URGARTE 308                _</v>
      </c>
      <c r="X450" s="24" t="str">
        <f t="shared" si="39"/>
        <v>('0101449', '1', '1', 'COLQUE CONSA WALTER', 'COLQUE CONSA WALTER', 'AV. ALFONSO URGARTE 308                _', '-', '-', '-', 'N', 'AV. ALFONSO URGARTE 308                _', '1', '-', '-', '-', 'A'),</v>
      </c>
      <c r="Y450" s="24" t="str">
        <f t="shared" si="40"/>
        <v>('0101449', '1', '29724923', 'A'),</v>
      </c>
      <c r="Z450" s="24" t="str">
        <f t="shared" si="41"/>
        <v>('0101449', '2', '', 'A'),</v>
      </c>
    </row>
    <row r="451" spans="1:26" x14ac:dyDescent="0.25">
      <c r="A451" s="15" t="s">
        <v>642</v>
      </c>
      <c r="B451" s="28">
        <f t="shared" si="42"/>
        <v>1</v>
      </c>
      <c r="C451" s="27">
        <f xml:space="preserve"> IFERROR(INDEX(DATOS_GENERALES!$L$16:$L$20,MATCH($D451,DATOS_GENERALES!$M$16:$M$20,0),1),"###")</f>
        <v>1</v>
      </c>
      <c r="D451" s="25" t="s">
        <v>1641</v>
      </c>
      <c r="E451" s="27">
        <f xml:space="preserve"> IFERROR(INDEX(DATOS_GENERALES!$A$16:$A$25,MATCH($F451,DATOS_GENERALES!$B$16:$B$25,0),1),"###")</f>
        <v>1</v>
      </c>
      <c r="F451" s="25" t="s">
        <v>18</v>
      </c>
      <c r="G451" s="25" t="s">
        <v>2094</v>
      </c>
      <c r="H451" s="15" t="s">
        <v>1308</v>
      </c>
      <c r="I451" s="15"/>
      <c r="J451" s="25" t="s">
        <v>2880</v>
      </c>
      <c r="K451" s="25">
        <f t="shared" si="43"/>
        <v>22</v>
      </c>
      <c r="L451" s="25" t="s">
        <v>15</v>
      </c>
      <c r="M451" s="25" t="s">
        <v>15</v>
      </c>
      <c r="N451" s="25" t="s">
        <v>15</v>
      </c>
      <c r="O451" s="4" t="str">
        <f>IFERROR(INDEX(DATOS_GENERALES!$F$11:$F$13,MATCH($P451,DATOS_GENERALES!$G$11:$G$13,0),1),"###")</f>
        <v>N</v>
      </c>
      <c r="P451" s="25" t="s">
        <v>40</v>
      </c>
      <c r="Q451" s="4">
        <f>IFERROR(INDEX(DATOS_GENERALES!$I$3:$I$7,MATCH($R451,DATOS_GENERALES!$J$3:$J$7,0),1),"###")</f>
        <v>1</v>
      </c>
      <c r="R451" s="25" t="s">
        <v>36</v>
      </c>
      <c r="S451" s="25" t="s">
        <v>15</v>
      </c>
      <c r="T451" s="25" t="s">
        <v>15</v>
      </c>
      <c r="U451" s="25" t="s">
        <v>15</v>
      </c>
      <c r="V451" s="24"/>
      <c r="W451" s="24" t="str">
        <f t="shared" ref="W451:W514" si="44">IF(K451&lt;40,J451 &amp; REPT(" ",40-K451-1) &amp; "_", J451)</f>
        <v>URB. SANTA CECILIA A-6                 _</v>
      </c>
      <c r="X451" s="24" t="str">
        <f t="shared" ref="X451:X514" si="45">"('"&amp;A451&amp;"', '"&amp;C451&amp;"', '"&amp;E451&amp;"', '"&amp;G451&amp;"', '"&amp;G451&amp;"', '"&amp;W451&amp;"', '"&amp;L451&amp;"', '"&amp;M451&amp;"', '"&amp;N451&amp;"', '"&amp;O451&amp;"', '"&amp;W451&amp;"', '"&amp;Q451&amp;"', '"&amp;S451&amp;"', '"&amp;T451&amp;"', '"&amp;U451&amp;"', 'A'),"</f>
        <v>('0101450', '1', '1', 'DIAZ MONTOYA YSABEL', 'DIAZ MONTOYA YSABEL', 'URB. SANTA CECILIA A-6                 _', '-', '-', '-', 'N', 'URB. SANTA CECILIA A-6                 _', '1', '-', '-', '-', 'A'),</v>
      </c>
      <c r="Y451" s="24" t="str">
        <f t="shared" ref="Y451:Y514" si="46">"('"&amp;A451&amp;"', '"&amp;1&amp;"', '"&amp;H451&amp;"', 'A'),"</f>
        <v>('0101450', '1', '29726270', 'A'),</v>
      </c>
      <c r="Z451" s="24" t="str">
        <f t="shared" ref="Z451:Z514" si="47">"('"&amp;A451&amp;"', '"&amp;2&amp;"', '"&amp;I451&amp;"', 'A'),"</f>
        <v>('0101450', '2', '', 'A'),</v>
      </c>
    </row>
    <row r="452" spans="1:26" x14ac:dyDescent="0.25">
      <c r="A452" s="15" t="s">
        <v>350</v>
      </c>
      <c r="B452" s="28">
        <f t="shared" si="42"/>
        <v>1</v>
      </c>
      <c r="C452" s="27">
        <f xml:space="preserve"> IFERROR(INDEX(DATOS_GENERALES!$L$16:$L$20,MATCH($D452,DATOS_GENERALES!$M$16:$M$20,0),1),"###")</f>
        <v>1</v>
      </c>
      <c r="D452" s="25" t="s">
        <v>1641</v>
      </c>
      <c r="E452" s="27">
        <f xml:space="preserve"> IFERROR(INDEX(DATOS_GENERALES!$A$16:$A$25,MATCH($F452,DATOS_GENERALES!$B$16:$B$25,0),1),"###")</f>
        <v>1</v>
      </c>
      <c r="F452" s="25" t="s">
        <v>18</v>
      </c>
      <c r="G452" s="25" t="s">
        <v>2095</v>
      </c>
      <c r="H452" s="15" t="s">
        <v>1309</v>
      </c>
      <c r="I452" s="15"/>
      <c r="J452" s="25" t="s">
        <v>2881</v>
      </c>
      <c r="K452" s="25">
        <f t="shared" si="43"/>
        <v>31</v>
      </c>
      <c r="L452" s="25" t="s">
        <v>15</v>
      </c>
      <c r="M452" s="25" t="s">
        <v>15</v>
      </c>
      <c r="N452" s="25" t="s">
        <v>15</v>
      </c>
      <c r="O452" s="4" t="str">
        <f>IFERROR(INDEX(DATOS_GENERALES!$F$11:$F$13,MATCH($P452,DATOS_GENERALES!$G$11:$G$13,0),1),"###")</f>
        <v>N</v>
      </c>
      <c r="P452" s="25" t="s">
        <v>40</v>
      </c>
      <c r="Q452" s="4">
        <f>IFERROR(INDEX(DATOS_GENERALES!$I$3:$I$7,MATCH($R452,DATOS_GENERALES!$J$3:$J$7,0),1),"###")</f>
        <v>1</v>
      </c>
      <c r="R452" s="25" t="s">
        <v>36</v>
      </c>
      <c r="S452" s="25" t="s">
        <v>15</v>
      </c>
      <c r="T452" s="25" t="s">
        <v>15</v>
      </c>
      <c r="U452" s="25" t="s">
        <v>15</v>
      </c>
      <c r="V452" s="24"/>
      <c r="W452" s="24" t="str">
        <f t="shared" si="44"/>
        <v>URB.VILLA JARDIN C-3 C.COLORADO        _</v>
      </c>
      <c r="X452" s="24" t="str">
        <f t="shared" si="45"/>
        <v>('0101451', '1', '1', 'DIAZ MONDRAGON AMERICO', 'DIAZ MONDRAGON AMERICO', 'URB.VILLA JARDIN C-3 C.COLORADO        _', '-', '-', '-', 'N', 'URB.VILLA JARDIN C-3 C.COLORADO        _', '1', '-', '-', '-', 'A'),</v>
      </c>
      <c r="Y452" s="24" t="str">
        <f t="shared" si="46"/>
        <v>('0101451', '1', '29728276', 'A'),</v>
      </c>
      <c r="Z452" s="24" t="str">
        <f t="shared" si="47"/>
        <v>('0101451', '2', '', 'A'),</v>
      </c>
    </row>
    <row r="453" spans="1:26" x14ac:dyDescent="0.25">
      <c r="A453" s="15" t="s">
        <v>280</v>
      </c>
      <c r="B453" s="28">
        <f t="shared" si="42"/>
        <v>1</v>
      </c>
      <c r="C453" s="27">
        <f xml:space="preserve"> IFERROR(INDEX(DATOS_GENERALES!$L$16:$L$20,MATCH($D453,DATOS_GENERALES!$M$16:$M$20,0),1),"###")</f>
        <v>1</v>
      </c>
      <c r="D453" s="25" t="s">
        <v>1641</v>
      </c>
      <c r="E453" s="27">
        <f xml:space="preserve"> IFERROR(INDEX(DATOS_GENERALES!$A$16:$A$25,MATCH($F453,DATOS_GENERALES!$B$16:$B$25,0),1),"###")</f>
        <v>1</v>
      </c>
      <c r="F453" s="25" t="s">
        <v>18</v>
      </c>
      <c r="G453" s="25" t="s">
        <v>2096</v>
      </c>
      <c r="H453" s="15" t="s">
        <v>1310</v>
      </c>
      <c r="I453" s="15"/>
      <c r="J453" s="25" t="s">
        <v>2882</v>
      </c>
      <c r="K453" s="25">
        <f t="shared" si="43"/>
        <v>33</v>
      </c>
      <c r="L453" s="25" t="s">
        <v>15</v>
      </c>
      <c r="M453" s="25" t="s">
        <v>15</v>
      </c>
      <c r="N453" s="25" t="s">
        <v>15</v>
      </c>
      <c r="O453" s="4" t="str">
        <f>IFERROR(INDEX(DATOS_GENERALES!$F$11:$F$13,MATCH($P453,DATOS_GENERALES!$G$11:$G$13,0),1),"###")</f>
        <v>N</v>
      </c>
      <c r="P453" s="25" t="s">
        <v>40</v>
      </c>
      <c r="Q453" s="4">
        <f>IFERROR(INDEX(DATOS_GENERALES!$I$3:$I$7,MATCH($R453,DATOS_GENERALES!$J$3:$J$7,0),1),"###")</f>
        <v>1</v>
      </c>
      <c r="R453" s="25" t="s">
        <v>36</v>
      </c>
      <c r="S453" s="25" t="s">
        <v>15</v>
      </c>
      <c r="T453" s="25" t="s">
        <v>15</v>
      </c>
      <c r="U453" s="25" t="s">
        <v>15</v>
      </c>
      <c r="V453" s="24"/>
      <c r="W453" s="24" t="str">
        <f t="shared" si="44"/>
        <v>URB, BELLO AMANECER MZ. D LOTE 10      _</v>
      </c>
      <c r="X453" s="24" t="str">
        <f t="shared" si="45"/>
        <v>('0101452', '1', '1', 'ANDREU CALIENES HANS JEREMY', 'ANDREU CALIENES HANS JEREMY', 'URB, BELLO AMANECER MZ. D LOTE 10      _', '-', '-', '-', 'N', 'URB, BELLO AMANECER MZ. D LOTE 10      _', '1', '-', '-', '-', 'A'),</v>
      </c>
      <c r="Y453" s="24" t="str">
        <f t="shared" si="46"/>
        <v>('0101452', '1', '29730605', 'A'),</v>
      </c>
      <c r="Z453" s="24" t="str">
        <f t="shared" si="47"/>
        <v>('0101452', '2', '', 'A'),</v>
      </c>
    </row>
    <row r="454" spans="1:26" x14ac:dyDescent="0.25">
      <c r="A454" s="15" t="s">
        <v>419</v>
      </c>
      <c r="B454" s="28">
        <f t="shared" si="42"/>
        <v>1</v>
      </c>
      <c r="C454" s="27">
        <f xml:space="preserve"> IFERROR(INDEX(DATOS_GENERALES!$L$16:$L$20,MATCH($D454,DATOS_GENERALES!$M$16:$M$20,0),1),"###")</f>
        <v>1</v>
      </c>
      <c r="D454" s="25" t="s">
        <v>1641</v>
      </c>
      <c r="E454" s="27">
        <f xml:space="preserve"> IFERROR(INDEX(DATOS_GENERALES!$A$16:$A$25,MATCH($F454,DATOS_GENERALES!$B$16:$B$25,0),1),"###")</f>
        <v>1</v>
      </c>
      <c r="F454" s="25" t="s">
        <v>18</v>
      </c>
      <c r="G454" s="25" t="s">
        <v>2097</v>
      </c>
      <c r="H454" s="15" t="s">
        <v>1311</v>
      </c>
      <c r="I454" s="15"/>
      <c r="J454" s="25" t="s">
        <v>2883</v>
      </c>
      <c r="K454" s="25">
        <f t="shared" si="43"/>
        <v>29</v>
      </c>
      <c r="L454" s="25" t="s">
        <v>15</v>
      </c>
      <c r="M454" s="25" t="s">
        <v>15</v>
      </c>
      <c r="N454" s="25" t="s">
        <v>15</v>
      </c>
      <c r="O454" s="4" t="str">
        <f>IFERROR(INDEX(DATOS_GENERALES!$F$11:$F$13,MATCH($P454,DATOS_GENERALES!$G$11:$G$13,0),1),"###")</f>
        <v>N</v>
      </c>
      <c r="P454" s="25" t="s">
        <v>40</v>
      </c>
      <c r="Q454" s="4">
        <f>IFERROR(INDEX(DATOS_GENERALES!$I$3:$I$7,MATCH($R454,DATOS_GENERALES!$J$3:$J$7,0),1),"###")</f>
        <v>1</v>
      </c>
      <c r="R454" s="25" t="s">
        <v>36</v>
      </c>
      <c r="S454" s="25" t="s">
        <v>15</v>
      </c>
      <c r="T454" s="25" t="s">
        <v>15</v>
      </c>
      <c r="U454" s="25" t="s">
        <v>15</v>
      </c>
      <c r="V454" s="24"/>
      <c r="W454" s="24" t="str">
        <f t="shared" si="44"/>
        <v>URB. LA ARBOLEDA C-5 DPTO.401          _</v>
      </c>
      <c r="X454" s="24" t="str">
        <f t="shared" si="45"/>
        <v>('0101453', '1', '1', 'VALDEZ CORNEJO LUIS EDUARDO', 'VALDEZ CORNEJO LUIS EDUARDO', 'URB. LA ARBOLEDA C-5 DPTO.401          _', '-', '-', '-', 'N', 'URB. LA ARBOLEDA C-5 DPTO.401          _', '1', '-', '-', '-', 'A'),</v>
      </c>
      <c r="Y454" s="24" t="str">
        <f t="shared" si="46"/>
        <v>('0101453', '1', '29731001', 'A'),</v>
      </c>
      <c r="Z454" s="24" t="str">
        <f t="shared" si="47"/>
        <v>('0101453', '2', '', 'A'),</v>
      </c>
    </row>
    <row r="455" spans="1:26" x14ac:dyDescent="0.25">
      <c r="A455" s="15" t="s">
        <v>668</v>
      </c>
      <c r="B455" s="28">
        <f t="shared" si="42"/>
        <v>1</v>
      </c>
      <c r="C455" s="27">
        <f xml:space="preserve"> IFERROR(INDEX(DATOS_GENERALES!$L$16:$L$20,MATCH($D455,DATOS_GENERALES!$M$16:$M$20,0),1),"###")</f>
        <v>1</v>
      </c>
      <c r="D455" s="25" t="s">
        <v>1641</v>
      </c>
      <c r="E455" s="27">
        <f xml:space="preserve"> IFERROR(INDEX(DATOS_GENERALES!$A$16:$A$25,MATCH($F455,DATOS_GENERALES!$B$16:$B$25,0),1),"###")</f>
        <v>1</v>
      </c>
      <c r="F455" s="25" t="s">
        <v>18</v>
      </c>
      <c r="G455" s="25" t="s">
        <v>2098</v>
      </c>
      <c r="H455" s="15" t="s">
        <v>1312</v>
      </c>
      <c r="I455" s="15"/>
      <c r="J455" s="25" t="s">
        <v>2884</v>
      </c>
      <c r="K455" s="25">
        <f t="shared" si="43"/>
        <v>21</v>
      </c>
      <c r="L455" s="25" t="s">
        <v>15</v>
      </c>
      <c r="M455" s="25" t="s">
        <v>15</v>
      </c>
      <c r="N455" s="25" t="s">
        <v>15</v>
      </c>
      <c r="O455" s="4" t="str">
        <f>IFERROR(INDEX(DATOS_GENERALES!$F$11:$F$13,MATCH($P455,DATOS_GENERALES!$G$11:$G$13,0),1),"###")</f>
        <v>N</v>
      </c>
      <c r="P455" s="25" t="s">
        <v>40</v>
      </c>
      <c r="Q455" s="4">
        <f>IFERROR(INDEX(DATOS_GENERALES!$I$3:$I$7,MATCH($R455,DATOS_GENERALES!$J$3:$J$7,0),1),"###")</f>
        <v>1</v>
      </c>
      <c r="R455" s="25" t="s">
        <v>36</v>
      </c>
      <c r="S455" s="25" t="s">
        <v>15</v>
      </c>
      <c r="T455" s="25" t="s">
        <v>15</v>
      </c>
      <c r="U455" s="25" t="s">
        <v>15</v>
      </c>
      <c r="V455" s="24"/>
      <c r="W455" s="24" t="str">
        <f t="shared" si="44"/>
        <v>AV. LIMA 802 DPTO 401                  _</v>
      </c>
      <c r="X455" s="24" t="str">
        <f t="shared" si="45"/>
        <v>('0101454', '1', '1', 'ZERECEDA DE VALDEZ PATRICIA MARIA', 'ZERECEDA DE VALDEZ PATRICIA MARIA', 'AV. LIMA 802 DPTO 401                  _', '-', '-', '-', 'N', 'AV. LIMA 802 DPTO 401                  _', '1', '-', '-', '-', 'A'),</v>
      </c>
      <c r="Y455" s="24" t="str">
        <f t="shared" si="46"/>
        <v>('0101454', '1', '29731002', 'A'),</v>
      </c>
      <c r="Z455" s="24" t="str">
        <f t="shared" si="47"/>
        <v>('0101454', '2', '', 'A'),</v>
      </c>
    </row>
    <row r="456" spans="1:26" x14ac:dyDescent="0.25">
      <c r="A456" s="15" t="s">
        <v>536</v>
      </c>
      <c r="B456" s="28">
        <f t="shared" si="42"/>
        <v>1</v>
      </c>
      <c r="C456" s="27">
        <f xml:space="preserve"> IFERROR(INDEX(DATOS_GENERALES!$L$16:$L$20,MATCH($D456,DATOS_GENERALES!$M$16:$M$20,0),1),"###")</f>
        <v>1</v>
      </c>
      <c r="D456" s="25" t="s">
        <v>1641</v>
      </c>
      <c r="E456" s="27">
        <f xml:space="preserve"> IFERROR(INDEX(DATOS_GENERALES!$A$16:$A$25,MATCH($F456,DATOS_GENERALES!$B$16:$B$25,0),1),"###")</f>
        <v>1</v>
      </c>
      <c r="F456" s="25" t="s">
        <v>18</v>
      </c>
      <c r="G456" s="25" t="s">
        <v>2099</v>
      </c>
      <c r="H456" s="15" t="s">
        <v>1313</v>
      </c>
      <c r="I456" s="15"/>
      <c r="J456" s="25" t="s">
        <v>2885</v>
      </c>
      <c r="K456" s="25">
        <f t="shared" si="43"/>
        <v>25</v>
      </c>
      <c r="L456" s="25" t="s">
        <v>15</v>
      </c>
      <c r="M456" s="25" t="s">
        <v>15</v>
      </c>
      <c r="N456" s="25" t="s">
        <v>15</v>
      </c>
      <c r="O456" s="4" t="str">
        <f>IFERROR(INDEX(DATOS_GENERALES!$F$11:$F$13,MATCH($P456,DATOS_GENERALES!$G$11:$G$13,0),1),"###")</f>
        <v>N</v>
      </c>
      <c r="P456" s="25" t="s">
        <v>40</v>
      </c>
      <c r="Q456" s="4">
        <f>IFERROR(INDEX(DATOS_GENERALES!$I$3:$I$7,MATCH($R456,DATOS_GENERALES!$J$3:$J$7,0),1),"###")</f>
        <v>1</v>
      </c>
      <c r="R456" s="25" t="s">
        <v>36</v>
      </c>
      <c r="S456" s="25" t="s">
        <v>15</v>
      </c>
      <c r="T456" s="25" t="s">
        <v>15</v>
      </c>
      <c r="U456" s="25" t="s">
        <v>15</v>
      </c>
      <c r="V456" s="24"/>
      <c r="W456" s="24" t="str">
        <f t="shared" si="44"/>
        <v>URB. LEON XIII A-18 CAYMA              _</v>
      </c>
      <c r="X456" s="24" t="str">
        <f t="shared" si="45"/>
        <v>('0101455', '1', '1', 'VALDIVIA DEL CASTILLO DARCY FERNANDO', 'VALDIVIA DEL CASTILLO DARCY FERNANDO', 'URB. LEON XIII A-18 CAYMA              _', '-', '-', '-', 'N', 'URB. LEON XIII A-18 CAYMA              _', '1', '-', '-', '-', 'A'),</v>
      </c>
      <c r="Y456" s="24" t="str">
        <f t="shared" si="46"/>
        <v>('0101455', '1', '29731572', 'A'),</v>
      </c>
      <c r="Z456" s="24" t="str">
        <f t="shared" si="47"/>
        <v>('0101455', '2', '', 'A'),</v>
      </c>
    </row>
    <row r="457" spans="1:26" x14ac:dyDescent="0.25">
      <c r="A457" s="15" t="s">
        <v>233</v>
      </c>
      <c r="B457" s="28">
        <f t="shared" si="42"/>
        <v>1</v>
      </c>
      <c r="C457" s="27">
        <f xml:space="preserve"> IFERROR(INDEX(DATOS_GENERALES!$L$16:$L$20,MATCH($D457,DATOS_GENERALES!$M$16:$M$20,0),1),"###")</f>
        <v>1</v>
      </c>
      <c r="D457" s="25" t="s">
        <v>1641</v>
      </c>
      <c r="E457" s="27">
        <f xml:space="preserve"> IFERROR(INDEX(DATOS_GENERALES!$A$16:$A$25,MATCH($F457,DATOS_GENERALES!$B$16:$B$25,0),1),"###")</f>
        <v>1</v>
      </c>
      <c r="F457" s="25" t="s">
        <v>18</v>
      </c>
      <c r="G457" s="25" t="s">
        <v>2100</v>
      </c>
      <c r="H457" s="15" t="s">
        <v>1314</v>
      </c>
      <c r="I457" s="15"/>
      <c r="J457" s="25" t="s">
        <v>2886</v>
      </c>
      <c r="K457" s="25">
        <f t="shared" si="43"/>
        <v>35</v>
      </c>
      <c r="L457" s="25" t="s">
        <v>15</v>
      </c>
      <c r="M457" s="25" t="s">
        <v>15</v>
      </c>
      <c r="N457" s="25" t="s">
        <v>15</v>
      </c>
      <c r="O457" s="4" t="str">
        <f>IFERROR(INDEX(DATOS_GENERALES!$F$11:$F$13,MATCH($P457,DATOS_GENERALES!$G$11:$G$13,0),1),"###")</f>
        <v>N</v>
      </c>
      <c r="P457" s="25" t="s">
        <v>40</v>
      </c>
      <c r="Q457" s="4">
        <f>IFERROR(INDEX(DATOS_GENERALES!$I$3:$I$7,MATCH($R457,DATOS_GENERALES!$J$3:$J$7,0),1),"###")</f>
        <v>1</v>
      </c>
      <c r="R457" s="25" t="s">
        <v>36</v>
      </c>
      <c r="S457" s="25" t="s">
        <v>15</v>
      </c>
      <c r="T457" s="25" t="s">
        <v>15</v>
      </c>
      <c r="U457" s="25" t="s">
        <v>15</v>
      </c>
      <c r="V457" s="24"/>
      <c r="W457" s="24" t="str">
        <f t="shared" si="44"/>
        <v>URB.LOS PORTALES MZ.J LT.8 DPTO 103    _</v>
      </c>
      <c r="X457" s="24" t="str">
        <f t="shared" si="45"/>
        <v>('0101456', '1', '1', 'GARCIA PAZ RONAL', 'GARCIA PAZ RONAL', 'URB.LOS PORTALES MZ.J LT.8 DPTO 103    _', '-', '-', '-', 'N', 'URB.LOS PORTALES MZ.J LT.8 DPTO 103    _', '1', '-', '-', '-', 'A'),</v>
      </c>
      <c r="Y457" s="24" t="str">
        <f t="shared" si="46"/>
        <v>('0101456', '1', '29736916', 'A'),</v>
      </c>
      <c r="Z457" s="24" t="str">
        <f t="shared" si="47"/>
        <v>('0101456', '2', '', 'A'),</v>
      </c>
    </row>
    <row r="458" spans="1:26" x14ac:dyDescent="0.25">
      <c r="A458" s="15" t="s">
        <v>740</v>
      </c>
      <c r="B458" s="28">
        <f t="shared" si="42"/>
        <v>1</v>
      </c>
      <c r="C458" s="27">
        <f xml:space="preserve"> IFERROR(INDEX(DATOS_GENERALES!$L$16:$L$20,MATCH($D458,DATOS_GENERALES!$M$16:$M$20,0),1),"###")</f>
        <v>1</v>
      </c>
      <c r="D458" s="25" t="s">
        <v>1641</v>
      </c>
      <c r="E458" s="27">
        <f xml:space="preserve"> IFERROR(INDEX(DATOS_GENERALES!$A$16:$A$25,MATCH($F458,DATOS_GENERALES!$B$16:$B$25,0),1),"###")</f>
        <v>1</v>
      </c>
      <c r="F458" s="25" t="s">
        <v>18</v>
      </c>
      <c r="G458" s="25" t="s">
        <v>2101</v>
      </c>
      <c r="H458" s="15" t="s">
        <v>1315</v>
      </c>
      <c r="I458" s="15"/>
      <c r="J458" s="25" t="s">
        <v>2887</v>
      </c>
      <c r="K458" s="25">
        <f t="shared" si="43"/>
        <v>18</v>
      </c>
      <c r="L458" s="25" t="s">
        <v>15</v>
      </c>
      <c r="M458" s="25" t="s">
        <v>15</v>
      </c>
      <c r="N458" s="25" t="s">
        <v>15</v>
      </c>
      <c r="O458" s="4" t="str">
        <f>IFERROR(INDEX(DATOS_GENERALES!$F$11:$F$13,MATCH($P458,DATOS_GENERALES!$G$11:$G$13,0),1),"###")</f>
        <v>N</v>
      </c>
      <c r="P458" s="25" t="s">
        <v>40</v>
      </c>
      <c r="Q458" s="4">
        <f>IFERROR(INDEX(DATOS_GENERALES!$I$3:$I$7,MATCH($R458,DATOS_GENERALES!$J$3:$J$7,0),1),"###")</f>
        <v>1</v>
      </c>
      <c r="R458" s="25" t="s">
        <v>36</v>
      </c>
      <c r="S458" s="25" t="s">
        <v>15</v>
      </c>
      <c r="T458" s="25" t="s">
        <v>15</v>
      </c>
      <c r="U458" s="25" t="s">
        <v>15</v>
      </c>
      <c r="V458" s="24"/>
      <c r="W458" s="24" t="str">
        <f t="shared" si="44"/>
        <v>AV. PERU 112 FECIA                     _</v>
      </c>
      <c r="X458" s="24" t="str">
        <f t="shared" si="45"/>
        <v>('0101457', '1', '1', 'FLORES GUTIERREZ RENATO PATRICIO', 'FLORES GUTIERREZ RENATO PATRICIO', 'AV. PERU 112 FECIA                     _', '-', '-', '-', 'N', 'AV. PERU 112 FECIA                     _', '1', '-', '-', '-', 'A'),</v>
      </c>
      <c r="Y458" s="24" t="str">
        <f t="shared" si="46"/>
        <v>('0101457', '1', '29738164', 'A'),</v>
      </c>
      <c r="Z458" s="24" t="str">
        <f t="shared" si="47"/>
        <v>('0101457', '2', '', 'A'),</v>
      </c>
    </row>
    <row r="459" spans="1:26" x14ac:dyDescent="0.25">
      <c r="A459" s="15" t="s">
        <v>212</v>
      </c>
      <c r="B459" s="28">
        <f t="shared" si="42"/>
        <v>1</v>
      </c>
      <c r="C459" s="27">
        <f xml:space="preserve"> IFERROR(INDEX(DATOS_GENERALES!$L$16:$L$20,MATCH($D459,DATOS_GENERALES!$M$16:$M$20,0),1),"###")</f>
        <v>1</v>
      </c>
      <c r="D459" s="25" t="s">
        <v>1641</v>
      </c>
      <c r="E459" s="27">
        <f xml:space="preserve"> IFERROR(INDEX(DATOS_GENERALES!$A$16:$A$25,MATCH($F459,DATOS_GENERALES!$B$16:$B$25,0),1),"###")</f>
        <v>1</v>
      </c>
      <c r="F459" s="25" t="s">
        <v>18</v>
      </c>
      <c r="G459" s="25" t="s">
        <v>2102</v>
      </c>
      <c r="H459" s="15" t="s">
        <v>1316</v>
      </c>
      <c r="I459" s="15"/>
      <c r="J459" s="25" t="s">
        <v>2888</v>
      </c>
      <c r="K459" s="25">
        <f t="shared" si="43"/>
        <v>36</v>
      </c>
      <c r="L459" s="25" t="s">
        <v>15</v>
      </c>
      <c r="M459" s="25" t="s">
        <v>15</v>
      </c>
      <c r="N459" s="25" t="s">
        <v>15</v>
      </c>
      <c r="O459" s="4" t="str">
        <f>IFERROR(INDEX(DATOS_GENERALES!$F$11:$F$13,MATCH($P459,DATOS_GENERALES!$G$11:$G$13,0),1),"###")</f>
        <v>N</v>
      </c>
      <c r="P459" s="25" t="s">
        <v>40</v>
      </c>
      <c r="Q459" s="4">
        <f>IFERROR(INDEX(DATOS_GENERALES!$I$3:$I$7,MATCH($R459,DATOS_GENERALES!$J$3:$J$7,0),1),"###")</f>
        <v>1</v>
      </c>
      <c r="R459" s="25" t="s">
        <v>36</v>
      </c>
      <c r="S459" s="25" t="s">
        <v>15</v>
      </c>
      <c r="T459" s="25" t="s">
        <v>15</v>
      </c>
      <c r="U459" s="25" t="s">
        <v>15</v>
      </c>
      <c r="V459" s="24"/>
      <c r="W459" s="24" t="str">
        <f t="shared" si="44"/>
        <v>CONJ. HAB. DEAN VALDIVIA MZ. C LT. 3   _</v>
      </c>
      <c r="X459" s="24" t="str">
        <f t="shared" si="45"/>
        <v>('0101458', '1', '1', 'ARENAS CAMA FREDY', 'ARENAS CAMA FREDY', 'CONJ. HAB. DEAN VALDIVIA MZ. C LT. 3   _', '-', '-', '-', 'N', 'CONJ. HAB. DEAN VALDIVIA MZ. C LT. 3   _', '1', '-', '-', '-', 'A'),</v>
      </c>
      <c r="Y459" s="24" t="str">
        <f t="shared" si="46"/>
        <v>('0101458', '1', '29889706', 'A'),</v>
      </c>
      <c r="Z459" s="24" t="str">
        <f t="shared" si="47"/>
        <v>('0101458', '2', '', 'A'),</v>
      </c>
    </row>
    <row r="460" spans="1:26" x14ac:dyDescent="0.25">
      <c r="A460" s="15" t="s">
        <v>508</v>
      </c>
      <c r="B460" s="28">
        <f t="shared" si="42"/>
        <v>1</v>
      </c>
      <c r="C460" s="27">
        <f xml:space="preserve"> IFERROR(INDEX(DATOS_GENERALES!$L$16:$L$20,MATCH($D460,DATOS_GENERALES!$M$16:$M$20,0),1),"###")</f>
        <v>1</v>
      </c>
      <c r="D460" s="25" t="s">
        <v>1641</v>
      </c>
      <c r="E460" s="27">
        <f xml:space="preserve"> IFERROR(INDEX(DATOS_GENERALES!$A$16:$A$25,MATCH($F460,DATOS_GENERALES!$B$16:$B$25,0),1),"###")</f>
        <v>1</v>
      </c>
      <c r="F460" s="25" t="s">
        <v>18</v>
      </c>
      <c r="G460" s="25" t="s">
        <v>2103</v>
      </c>
      <c r="H460" s="15" t="s">
        <v>1317</v>
      </c>
      <c r="I460" s="15"/>
      <c r="J460" s="25" t="s">
        <v>2889</v>
      </c>
      <c r="K460" s="25">
        <f t="shared" si="43"/>
        <v>26</v>
      </c>
      <c r="L460" s="25" t="s">
        <v>15</v>
      </c>
      <c r="M460" s="25" t="s">
        <v>15</v>
      </c>
      <c r="N460" s="25" t="s">
        <v>15</v>
      </c>
      <c r="O460" s="4" t="str">
        <f>IFERROR(INDEX(DATOS_GENERALES!$F$11:$F$13,MATCH($P460,DATOS_GENERALES!$G$11:$G$13,0),1),"###")</f>
        <v>N</v>
      </c>
      <c r="P460" s="25" t="s">
        <v>40</v>
      </c>
      <c r="Q460" s="4">
        <f>IFERROR(INDEX(DATOS_GENERALES!$I$3:$I$7,MATCH($R460,DATOS_GENERALES!$J$3:$J$7,0),1),"###")</f>
        <v>1</v>
      </c>
      <c r="R460" s="25" t="s">
        <v>36</v>
      </c>
      <c r="S460" s="25" t="s">
        <v>15</v>
      </c>
      <c r="T460" s="25" t="s">
        <v>15</v>
      </c>
      <c r="U460" s="25" t="s">
        <v>15</v>
      </c>
      <c r="V460" s="24"/>
      <c r="W460" s="24" t="str">
        <f t="shared" si="44"/>
        <v>LOS PRADOS MZ A 1 SOCABAYA             _</v>
      </c>
      <c r="X460" s="24" t="str">
        <f t="shared" si="45"/>
        <v>('0101459', '1', '1', 'PAREDES QUISPE RAUL', 'PAREDES QUISPE RAUL', 'LOS PRADOS MZ A 1 SOCABAYA             _', '-', '-', '-', 'N', 'LOS PRADOS MZ A 1 SOCABAYA             _', '1', '-', '-', '-', 'A'),</v>
      </c>
      <c r="Y460" s="24" t="str">
        <f t="shared" si="46"/>
        <v>('0101459', '1', '30430392', 'A'),</v>
      </c>
      <c r="Z460" s="24" t="str">
        <f t="shared" si="47"/>
        <v>('0101459', '2', '', 'A'),</v>
      </c>
    </row>
    <row r="461" spans="1:26" x14ac:dyDescent="0.25">
      <c r="A461" s="15" t="s">
        <v>482</v>
      </c>
      <c r="B461" s="28">
        <f t="shared" si="42"/>
        <v>1</v>
      </c>
      <c r="C461" s="27">
        <f xml:space="preserve"> IFERROR(INDEX(DATOS_GENERALES!$L$16:$L$20,MATCH($D461,DATOS_GENERALES!$M$16:$M$20,0),1),"###")</f>
        <v>1</v>
      </c>
      <c r="D461" s="25" t="s">
        <v>1641</v>
      </c>
      <c r="E461" s="27">
        <f xml:space="preserve"> IFERROR(INDEX(DATOS_GENERALES!$A$16:$A$25,MATCH($F461,DATOS_GENERALES!$B$16:$B$25,0),1),"###")</f>
        <v>1</v>
      </c>
      <c r="F461" s="25" t="s">
        <v>18</v>
      </c>
      <c r="G461" s="25" t="s">
        <v>2104</v>
      </c>
      <c r="H461" s="15" t="s">
        <v>1318</v>
      </c>
      <c r="I461" s="15"/>
      <c r="J461" s="25" t="s">
        <v>2890</v>
      </c>
      <c r="K461" s="25">
        <f t="shared" si="43"/>
        <v>27</v>
      </c>
      <c r="L461" s="25" t="s">
        <v>15</v>
      </c>
      <c r="M461" s="25" t="s">
        <v>15</v>
      </c>
      <c r="N461" s="25" t="s">
        <v>15</v>
      </c>
      <c r="O461" s="4" t="str">
        <f>IFERROR(INDEX(DATOS_GENERALES!$F$11:$F$13,MATCH($P461,DATOS_GENERALES!$G$11:$G$13,0),1),"###")</f>
        <v>N</v>
      </c>
      <c r="P461" s="25" t="s">
        <v>40</v>
      </c>
      <c r="Q461" s="4">
        <f>IFERROR(INDEX(DATOS_GENERALES!$I$3:$I$7,MATCH($R461,DATOS_GENERALES!$J$3:$J$7,0),1),"###")</f>
        <v>1</v>
      </c>
      <c r="R461" s="25" t="s">
        <v>36</v>
      </c>
      <c r="S461" s="25" t="s">
        <v>15</v>
      </c>
      <c r="T461" s="25" t="s">
        <v>15</v>
      </c>
      <c r="U461" s="25" t="s">
        <v>15</v>
      </c>
      <c r="V461" s="24"/>
      <c r="W461" s="24" t="str">
        <f t="shared" si="44"/>
        <v>CIUDAD DE DIOS MZ-G LOTE 12            _</v>
      </c>
      <c r="X461" s="24" t="str">
        <f t="shared" si="45"/>
        <v>('0101460', '1', '1', 'CARPIO NAVINTA SABINA TEODOSA', 'CARPIO NAVINTA SABINA TEODOSA', 'CIUDAD DE DIOS MZ-G LOTE 12            _', '-', '-', '-', 'N', 'CIUDAD DE DIOS MZ-G LOTE 12            _', '1', '-', '-', '-', 'A'),</v>
      </c>
      <c r="Y461" s="24" t="str">
        <f t="shared" si="46"/>
        <v>('0101460', '1', '30431727', 'A'),</v>
      </c>
      <c r="Z461" s="24" t="str">
        <f t="shared" si="47"/>
        <v>('0101460', '2', '', 'A'),</v>
      </c>
    </row>
    <row r="462" spans="1:26" x14ac:dyDescent="0.25">
      <c r="A462" s="15" t="s">
        <v>420</v>
      </c>
      <c r="B462" s="28">
        <f t="shared" si="42"/>
        <v>1</v>
      </c>
      <c r="C462" s="27">
        <f xml:space="preserve"> IFERROR(INDEX(DATOS_GENERALES!$L$16:$L$20,MATCH($D462,DATOS_GENERALES!$M$16:$M$20,0),1),"###")</f>
        <v>1</v>
      </c>
      <c r="D462" s="25" t="s">
        <v>1641</v>
      </c>
      <c r="E462" s="27">
        <f xml:space="preserve"> IFERROR(INDEX(DATOS_GENERALES!$A$16:$A$25,MATCH($F462,DATOS_GENERALES!$B$16:$B$25,0),1),"###")</f>
        <v>1</v>
      </c>
      <c r="F462" s="25" t="s">
        <v>18</v>
      </c>
      <c r="G462" s="25" t="s">
        <v>2105</v>
      </c>
      <c r="H462" s="15" t="s">
        <v>1319</v>
      </c>
      <c r="I462" s="15"/>
      <c r="J462" s="25" t="s">
        <v>2891</v>
      </c>
      <c r="K462" s="25">
        <f t="shared" si="43"/>
        <v>29</v>
      </c>
      <c r="L462" s="25" t="s">
        <v>15</v>
      </c>
      <c r="M462" s="25" t="s">
        <v>15</v>
      </c>
      <c r="N462" s="25" t="s">
        <v>15</v>
      </c>
      <c r="O462" s="4" t="str">
        <f>IFERROR(INDEX(DATOS_GENERALES!$F$11:$F$13,MATCH($P462,DATOS_GENERALES!$G$11:$G$13,0),1),"###")</f>
        <v>N</v>
      </c>
      <c r="P462" s="25" t="s">
        <v>40</v>
      </c>
      <c r="Q462" s="4">
        <f>IFERROR(INDEX(DATOS_GENERALES!$I$3:$I$7,MATCH($R462,DATOS_GENERALES!$J$3:$J$7,0),1),"###")</f>
        <v>1</v>
      </c>
      <c r="R462" s="25" t="s">
        <v>36</v>
      </c>
      <c r="S462" s="25" t="s">
        <v>15</v>
      </c>
      <c r="T462" s="25" t="s">
        <v>15</v>
      </c>
      <c r="U462" s="25" t="s">
        <v>15</v>
      </c>
      <c r="V462" s="24"/>
      <c r="W462" s="24" t="str">
        <f t="shared" si="44"/>
        <v>CALLE MIGUL GRAU 515 DPTO D-1          _</v>
      </c>
      <c r="X462" s="24" t="str">
        <f t="shared" si="45"/>
        <v>('0101461', '1', '1', 'LAZARTE CONCHA LOURDES MARIA', 'LAZARTE CONCHA LOURDES MARIA', 'CALLE MIGUL GRAU 515 DPTO D-1          _', '-', '-', '-', 'N', 'CALLE MIGUL GRAU 515 DPTO D-1          _', '1', '-', '-', '-', 'A'),</v>
      </c>
      <c r="Y462" s="24" t="str">
        <f t="shared" si="46"/>
        <v>('0101461', '1', '30582342', 'A'),</v>
      </c>
      <c r="Z462" s="24" t="str">
        <f t="shared" si="47"/>
        <v>('0101461', '2', '', 'A'),</v>
      </c>
    </row>
    <row r="463" spans="1:26" x14ac:dyDescent="0.25">
      <c r="A463" s="15" t="s">
        <v>117</v>
      </c>
      <c r="B463" s="28">
        <f t="shared" si="42"/>
        <v>1</v>
      </c>
      <c r="C463" s="27">
        <f xml:space="preserve"> IFERROR(INDEX(DATOS_GENERALES!$L$16:$L$20,MATCH($D463,DATOS_GENERALES!$M$16:$M$20,0),1),"###")</f>
        <v>1</v>
      </c>
      <c r="D463" s="25" t="s">
        <v>1641</v>
      </c>
      <c r="E463" s="27">
        <f xml:space="preserve"> IFERROR(INDEX(DATOS_GENERALES!$A$16:$A$25,MATCH($F463,DATOS_GENERALES!$B$16:$B$25,0),1),"###")</f>
        <v>1</v>
      </c>
      <c r="F463" s="25" t="s">
        <v>18</v>
      </c>
      <c r="G463" s="25" t="s">
        <v>2106</v>
      </c>
      <c r="H463" s="15" t="s">
        <v>1320</v>
      </c>
      <c r="I463" s="15"/>
      <c r="J463" s="25" t="s">
        <v>2892</v>
      </c>
      <c r="K463" s="25">
        <f t="shared" si="43"/>
        <v>40</v>
      </c>
      <c r="L463" s="25" t="s">
        <v>15</v>
      </c>
      <c r="M463" s="25" t="s">
        <v>15</v>
      </c>
      <c r="N463" s="25" t="s">
        <v>15</v>
      </c>
      <c r="O463" s="4" t="str">
        <f>IFERROR(INDEX(DATOS_GENERALES!$F$11:$F$13,MATCH($P463,DATOS_GENERALES!$G$11:$G$13,0),1),"###")</f>
        <v>N</v>
      </c>
      <c r="P463" s="25" t="s">
        <v>40</v>
      </c>
      <c r="Q463" s="4">
        <f>IFERROR(INDEX(DATOS_GENERALES!$I$3:$I$7,MATCH($R463,DATOS_GENERALES!$J$3:$J$7,0),1),"###")</f>
        <v>1</v>
      </c>
      <c r="R463" s="25" t="s">
        <v>36</v>
      </c>
      <c r="S463" s="25" t="s">
        <v>15</v>
      </c>
      <c r="T463" s="25" t="s">
        <v>15</v>
      </c>
      <c r="U463" s="25" t="s">
        <v>15</v>
      </c>
      <c r="V463" s="24"/>
      <c r="W463" s="24" t="str">
        <f t="shared" si="44"/>
        <v>CALLE CHIMBOTE 213 SAN MARTIN DE SOCABAY</v>
      </c>
      <c r="X463" s="24" t="str">
        <f t="shared" si="45"/>
        <v>('0101462', '1', '1', 'TEJADA VELASQUEZ YUSBRIEL', 'TEJADA VELASQUEZ YUSBRIEL', 'CALLE CHIMBOTE 213 SAN MARTIN DE SOCABAY', '-', '-', '-', 'N', 'CALLE CHIMBOTE 213 SAN MARTIN DE SOCABAY', '1', '-', '-', '-', 'A'),</v>
      </c>
      <c r="Y463" s="24" t="str">
        <f t="shared" si="46"/>
        <v>('0101462', '1', '30588908', 'A'),</v>
      </c>
      <c r="Z463" s="24" t="str">
        <f t="shared" si="47"/>
        <v>('0101462', '2', '', 'A'),</v>
      </c>
    </row>
    <row r="464" spans="1:26" x14ac:dyDescent="0.25">
      <c r="A464" s="15" t="s">
        <v>213</v>
      </c>
      <c r="B464" s="28">
        <f t="shared" si="42"/>
        <v>1</v>
      </c>
      <c r="C464" s="27">
        <f xml:space="preserve"> IFERROR(INDEX(DATOS_GENERALES!$L$16:$L$20,MATCH($D464,DATOS_GENERALES!$M$16:$M$20,0),1),"###")</f>
        <v>1</v>
      </c>
      <c r="D464" s="25" t="s">
        <v>1641</v>
      </c>
      <c r="E464" s="27">
        <f xml:space="preserve"> IFERROR(INDEX(DATOS_GENERALES!$A$16:$A$25,MATCH($F464,DATOS_GENERALES!$B$16:$B$25,0),1),"###")</f>
        <v>1</v>
      </c>
      <c r="F464" s="25" t="s">
        <v>18</v>
      </c>
      <c r="G464" s="25" t="s">
        <v>2107</v>
      </c>
      <c r="H464" s="15" t="s">
        <v>1321</v>
      </c>
      <c r="I464" s="15"/>
      <c r="J464" s="25" t="s">
        <v>2893</v>
      </c>
      <c r="K464" s="25">
        <f t="shared" si="43"/>
        <v>36</v>
      </c>
      <c r="L464" s="25" t="s">
        <v>15</v>
      </c>
      <c r="M464" s="25" t="s">
        <v>15</v>
      </c>
      <c r="N464" s="25" t="s">
        <v>15</v>
      </c>
      <c r="O464" s="4" t="str">
        <f>IFERROR(INDEX(DATOS_GENERALES!$F$11:$F$13,MATCH($P464,DATOS_GENERALES!$G$11:$G$13,0),1),"###")</f>
        <v>N</v>
      </c>
      <c r="P464" s="25" t="s">
        <v>40</v>
      </c>
      <c r="Q464" s="4">
        <f>IFERROR(INDEX(DATOS_GENERALES!$I$3:$I$7,MATCH($R464,DATOS_GENERALES!$J$3:$J$7,0),1),"###")</f>
        <v>1</v>
      </c>
      <c r="R464" s="25" t="s">
        <v>36</v>
      </c>
      <c r="S464" s="25" t="s">
        <v>15</v>
      </c>
      <c r="T464" s="25" t="s">
        <v>15</v>
      </c>
      <c r="U464" s="25" t="s">
        <v>15</v>
      </c>
      <c r="V464" s="24"/>
      <c r="W464" s="24" t="str">
        <f t="shared" si="44"/>
        <v>CALLE PIZARRO CON 7 JUNIO S/N CHIVAY   _</v>
      </c>
      <c r="X464" s="24" t="str">
        <f t="shared" si="45"/>
        <v>('0101463', '1', '1', 'CCASA RAMOS BAUTISTA', 'CCASA RAMOS BAUTISTA', 'CALLE PIZARRO CON 7 JUNIO S/N CHIVAY   _', '-', '-', '-', 'N', 'CALLE PIZARRO CON 7 JUNIO S/N CHIVAY   _', '1', '-', '-', '-', 'A'),</v>
      </c>
      <c r="Y464" s="24" t="str">
        <f t="shared" si="46"/>
        <v>('0101463', '1', '30664150', 'A'),</v>
      </c>
      <c r="Z464" s="24" t="str">
        <f t="shared" si="47"/>
        <v>('0101463', '2', '', 'A'),</v>
      </c>
    </row>
    <row r="465" spans="1:26" x14ac:dyDescent="0.25">
      <c r="A465" s="15" t="s">
        <v>767</v>
      </c>
      <c r="B465" s="28">
        <f t="shared" si="42"/>
        <v>1</v>
      </c>
      <c r="C465" s="27">
        <f xml:space="preserve"> IFERROR(INDEX(DATOS_GENERALES!$L$16:$L$20,MATCH($D465,DATOS_GENERALES!$M$16:$M$20,0),1),"###")</f>
        <v>1</v>
      </c>
      <c r="D465" s="25" t="s">
        <v>1641</v>
      </c>
      <c r="E465" s="27">
        <f xml:space="preserve"> IFERROR(INDEX(DATOS_GENERALES!$A$16:$A$25,MATCH($F465,DATOS_GENERALES!$B$16:$B$25,0),1),"###")</f>
        <v>1</v>
      </c>
      <c r="F465" s="25" t="s">
        <v>18</v>
      </c>
      <c r="G465" s="25" t="s">
        <v>2108</v>
      </c>
      <c r="H465" s="15" t="s">
        <v>1322</v>
      </c>
      <c r="I465" s="15"/>
      <c r="J465" s="25" t="s">
        <v>2894</v>
      </c>
      <c r="K465" s="25">
        <f t="shared" si="43"/>
        <v>17</v>
      </c>
      <c r="L465" s="25" t="s">
        <v>15</v>
      </c>
      <c r="M465" s="25" t="s">
        <v>15</v>
      </c>
      <c r="N465" s="25" t="s">
        <v>15</v>
      </c>
      <c r="O465" s="4" t="str">
        <f>IFERROR(INDEX(DATOS_GENERALES!$F$11:$F$13,MATCH($P465,DATOS_GENERALES!$G$11:$G$13,0),1),"###")</f>
        <v>N</v>
      </c>
      <c r="P465" s="25" t="s">
        <v>40</v>
      </c>
      <c r="Q465" s="4">
        <f>IFERROR(INDEX(DATOS_GENERALES!$I$3:$I$7,MATCH($R465,DATOS_GENERALES!$J$3:$J$7,0),1),"###")</f>
        <v>1</v>
      </c>
      <c r="R465" s="25" t="s">
        <v>36</v>
      </c>
      <c r="S465" s="25" t="s">
        <v>15</v>
      </c>
      <c r="T465" s="25" t="s">
        <v>15</v>
      </c>
      <c r="U465" s="25" t="s">
        <v>15</v>
      </c>
      <c r="V465" s="24"/>
      <c r="W465" s="24" t="str">
        <f t="shared" si="44"/>
        <v>CALLE LA ISLA 222                      _</v>
      </c>
      <c r="X465" s="24" t="str">
        <f t="shared" si="45"/>
        <v>('0101464', '1', '1', 'LAM LAZO JUAN CARLOS', 'LAM LAZO JUAN CARLOS', 'CALLE LA ISLA 222                      _', '-', '-', '-', 'N', 'CALLE LA ISLA 222                      _', '1', '-', '-', '-', 'A'),</v>
      </c>
      <c r="Y465" s="24" t="str">
        <f t="shared" si="46"/>
        <v>('0101464', '1', '30675474', 'A'),</v>
      </c>
      <c r="Z465" s="24" t="str">
        <f t="shared" si="47"/>
        <v>('0101464', '2', '', 'A'),</v>
      </c>
    </row>
    <row r="466" spans="1:26" x14ac:dyDescent="0.25">
      <c r="A466" s="15" t="s">
        <v>171</v>
      </c>
      <c r="B466" s="28">
        <f t="shared" si="42"/>
        <v>1</v>
      </c>
      <c r="C466" s="27">
        <f xml:space="preserve"> IFERROR(INDEX(DATOS_GENERALES!$L$16:$L$20,MATCH($D466,DATOS_GENERALES!$M$16:$M$20,0),1),"###")</f>
        <v>1</v>
      </c>
      <c r="D466" s="25" t="s">
        <v>1641</v>
      </c>
      <c r="E466" s="27">
        <f xml:space="preserve"> IFERROR(INDEX(DATOS_GENERALES!$A$16:$A$25,MATCH($F466,DATOS_GENERALES!$B$16:$B$25,0),1),"###")</f>
        <v>1</v>
      </c>
      <c r="F466" s="25" t="s">
        <v>18</v>
      </c>
      <c r="G466" s="25" t="s">
        <v>2109</v>
      </c>
      <c r="H466" s="15" t="s">
        <v>1323</v>
      </c>
      <c r="I466" s="15"/>
      <c r="J466" s="25" t="s">
        <v>2895</v>
      </c>
      <c r="K466" s="25">
        <f t="shared" si="43"/>
        <v>39</v>
      </c>
      <c r="L466" s="25" t="s">
        <v>15</v>
      </c>
      <c r="M466" s="25" t="s">
        <v>15</v>
      </c>
      <c r="N466" s="25" t="s">
        <v>15</v>
      </c>
      <c r="O466" s="4" t="str">
        <f>IFERROR(INDEX(DATOS_GENERALES!$F$11:$F$13,MATCH($P466,DATOS_GENERALES!$G$11:$G$13,0),1),"###")</f>
        <v>N</v>
      </c>
      <c r="P466" s="25" t="s">
        <v>40</v>
      </c>
      <c r="Q466" s="4">
        <f>IFERROR(INDEX(DATOS_GENERALES!$I$3:$I$7,MATCH($R466,DATOS_GENERALES!$J$3:$J$7,0),1),"###")</f>
        <v>1</v>
      </c>
      <c r="R466" s="25" t="s">
        <v>36</v>
      </c>
      <c r="S466" s="25" t="s">
        <v>15</v>
      </c>
      <c r="T466" s="25" t="s">
        <v>15</v>
      </c>
      <c r="U466" s="25" t="s">
        <v>15</v>
      </c>
      <c r="V466" s="24"/>
      <c r="W466" s="24" t="str">
        <f t="shared" si="44"/>
        <v>CALLE LUNA PIZARRO # 876 URB. VALLECITO_</v>
      </c>
      <c r="X466" s="24" t="str">
        <f t="shared" si="45"/>
        <v>('0101465', '1', '1', 'BALLON RODRIGUEZ CAROLINA PAOLA', 'BALLON RODRIGUEZ CAROLINA PAOLA', 'CALLE LUNA PIZARRO # 876 URB. VALLECITO_', '-', '-', '-', 'N', 'CALLE LUNA PIZARRO # 876 URB. VALLECITO_', '1', '-', '-', '-', 'A'),</v>
      </c>
      <c r="Y466" s="24" t="str">
        <f t="shared" si="46"/>
        <v>('0101465', '1', '30675664', 'A'),</v>
      </c>
      <c r="Z466" s="24" t="str">
        <f t="shared" si="47"/>
        <v>('0101465', '2', '', 'A'),</v>
      </c>
    </row>
    <row r="467" spans="1:26" x14ac:dyDescent="0.25">
      <c r="A467" s="15" t="s">
        <v>118</v>
      </c>
      <c r="B467" s="28">
        <f t="shared" si="42"/>
        <v>1</v>
      </c>
      <c r="C467" s="27">
        <f xml:space="preserve"> IFERROR(INDEX(DATOS_GENERALES!$L$16:$L$20,MATCH($D467,DATOS_GENERALES!$M$16:$M$20,0),1),"###")</f>
        <v>1</v>
      </c>
      <c r="D467" s="25" t="s">
        <v>1641</v>
      </c>
      <c r="E467" s="27">
        <f xml:space="preserve"> IFERROR(INDEX(DATOS_GENERALES!$A$16:$A$25,MATCH($F467,DATOS_GENERALES!$B$16:$B$25,0),1),"###")</f>
        <v>1</v>
      </c>
      <c r="F467" s="25" t="s">
        <v>18</v>
      </c>
      <c r="G467" s="25" t="s">
        <v>2110</v>
      </c>
      <c r="H467" s="15" t="s">
        <v>1324</v>
      </c>
      <c r="I467" s="15"/>
      <c r="J467" s="25" t="s">
        <v>2896</v>
      </c>
      <c r="K467" s="25">
        <f t="shared" si="43"/>
        <v>40</v>
      </c>
      <c r="L467" s="25" t="s">
        <v>15</v>
      </c>
      <c r="M467" s="25" t="s">
        <v>15</v>
      </c>
      <c r="N467" s="25" t="s">
        <v>15</v>
      </c>
      <c r="O467" s="4" t="str">
        <f>IFERROR(INDEX(DATOS_GENERALES!$F$11:$F$13,MATCH($P467,DATOS_GENERALES!$G$11:$G$13,0),1),"###")</f>
        <v>N</v>
      </c>
      <c r="P467" s="25" t="s">
        <v>40</v>
      </c>
      <c r="Q467" s="4">
        <f>IFERROR(INDEX(DATOS_GENERALES!$I$3:$I$7,MATCH($R467,DATOS_GENERALES!$J$3:$J$7,0),1),"###")</f>
        <v>1</v>
      </c>
      <c r="R467" s="25" t="s">
        <v>36</v>
      </c>
      <c r="S467" s="25" t="s">
        <v>15</v>
      </c>
      <c r="T467" s="25" t="s">
        <v>15</v>
      </c>
      <c r="U467" s="25" t="s">
        <v>15</v>
      </c>
      <c r="V467" s="24"/>
      <c r="W467" s="24" t="str">
        <f t="shared" si="44"/>
        <v>PROLO. AV. EJERCITO PSJ. LAS MERCEDES 20</v>
      </c>
      <c r="X467" s="24" t="str">
        <f t="shared" si="45"/>
        <v>('0101466', '1', '1', 'PERALTA VDA DE ROMERO DAMIANA DELMIRA', 'PERALTA VDA DE ROMERO DAMIANA DELMIRA', 'PROLO. AV. EJERCITO PSJ. LAS MERCEDES 20', '-', '-', '-', 'N', 'PROLO. AV. EJERCITO PSJ. LAS MERCEDES 20', '1', '-', '-', '-', 'A'),</v>
      </c>
      <c r="Y467" s="24" t="str">
        <f t="shared" si="46"/>
        <v>('0101466', '1', '30677585', 'A'),</v>
      </c>
      <c r="Z467" s="24" t="str">
        <f t="shared" si="47"/>
        <v>('0101466', '2', '', 'A'),</v>
      </c>
    </row>
    <row r="468" spans="1:26" x14ac:dyDescent="0.25">
      <c r="A468" s="15" t="s">
        <v>312</v>
      </c>
      <c r="B468" s="28">
        <f t="shared" si="42"/>
        <v>1</v>
      </c>
      <c r="C468" s="27">
        <f xml:space="preserve"> IFERROR(INDEX(DATOS_GENERALES!$L$16:$L$20,MATCH($D468,DATOS_GENERALES!$M$16:$M$20,0),1),"###")</f>
        <v>1</v>
      </c>
      <c r="D468" s="25" t="s">
        <v>1641</v>
      </c>
      <c r="E468" s="27">
        <f xml:space="preserve"> IFERROR(INDEX(DATOS_GENERALES!$A$16:$A$25,MATCH($F468,DATOS_GENERALES!$B$16:$B$25,0),1),"###")</f>
        <v>1</v>
      </c>
      <c r="F468" s="25" t="s">
        <v>18</v>
      </c>
      <c r="G468" s="25" t="s">
        <v>2111</v>
      </c>
      <c r="H468" s="15" t="s">
        <v>1325</v>
      </c>
      <c r="I468" s="15"/>
      <c r="J468" s="25" t="s">
        <v>2897</v>
      </c>
      <c r="K468" s="25">
        <f t="shared" si="43"/>
        <v>32</v>
      </c>
      <c r="L468" s="25" t="s">
        <v>15</v>
      </c>
      <c r="M468" s="25" t="s">
        <v>15</v>
      </c>
      <c r="N468" s="25" t="s">
        <v>15</v>
      </c>
      <c r="O468" s="4" t="str">
        <f>IFERROR(INDEX(DATOS_GENERALES!$F$11:$F$13,MATCH($P468,DATOS_GENERALES!$G$11:$G$13,0),1),"###")</f>
        <v>N</v>
      </c>
      <c r="P468" s="25" t="s">
        <v>40</v>
      </c>
      <c r="Q468" s="4">
        <f>IFERROR(INDEX(DATOS_GENERALES!$I$3:$I$7,MATCH($R468,DATOS_GENERALES!$J$3:$J$7,0),1),"###")</f>
        <v>1</v>
      </c>
      <c r="R468" s="25" t="s">
        <v>36</v>
      </c>
      <c r="S468" s="25" t="s">
        <v>15</v>
      </c>
      <c r="T468" s="25" t="s">
        <v>15</v>
      </c>
      <c r="U468" s="25" t="s">
        <v>15</v>
      </c>
      <c r="V468" s="24"/>
      <c r="W468" s="24" t="str">
        <f t="shared" si="44"/>
        <v>AV. PANAMERICANA 406 ALTO INCLAN       _</v>
      </c>
      <c r="X468" s="24" t="str">
        <f t="shared" si="45"/>
        <v>('0101467', '1', '1', 'SUMERINDE ADCO PAOLA', 'SUMERINDE ADCO PAOLA', 'AV. PANAMERICANA 406 ALTO INCLAN       _', '-', '-', '-', 'N', 'AV. PANAMERICANA 406 ALTO INCLAN       _', '1', '-', '-', '-', 'A'),</v>
      </c>
      <c r="Y468" s="24" t="str">
        <f t="shared" si="46"/>
        <v>('0101467', '1', '30837367', 'A'),</v>
      </c>
      <c r="Z468" s="24" t="str">
        <f t="shared" si="47"/>
        <v>('0101467', '2', '', 'A'),</v>
      </c>
    </row>
    <row r="469" spans="1:26" x14ac:dyDescent="0.25">
      <c r="A469" s="15" t="s">
        <v>696</v>
      </c>
      <c r="B469" s="28">
        <f t="shared" si="42"/>
        <v>1</v>
      </c>
      <c r="C469" s="27">
        <f xml:space="preserve"> IFERROR(INDEX(DATOS_GENERALES!$L$16:$L$20,MATCH($D469,DATOS_GENERALES!$M$16:$M$20,0),1),"###")</f>
        <v>1</v>
      </c>
      <c r="D469" s="25" t="s">
        <v>1641</v>
      </c>
      <c r="E469" s="27">
        <f xml:space="preserve"> IFERROR(INDEX(DATOS_GENERALES!$A$16:$A$25,MATCH($F469,DATOS_GENERALES!$B$16:$B$25,0),1),"###")</f>
        <v>1</v>
      </c>
      <c r="F469" s="25" t="s">
        <v>18</v>
      </c>
      <c r="G469" s="25" t="s">
        <v>2112</v>
      </c>
      <c r="H469" s="15" t="s">
        <v>1326</v>
      </c>
      <c r="I469" s="15"/>
      <c r="J469" s="25" t="s">
        <v>2898</v>
      </c>
      <c r="K469" s="25">
        <f t="shared" si="43"/>
        <v>20</v>
      </c>
      <c r="L469" s="25" t="s">
        <v>15</v>
      </c>
      <c r="M469" s="25" t="s">
        <v>15</v>
      </c>
      <c r="N469" s="25" t="s">
        <v>15</v>
      </c>
      <c r="O469" s="4" t="str">
        <f>IFERROR(INDEX(DATOS_GENERALES!$F$11:$F$13,MATCH($P469,DATOS_GENERALES!$G$11:$G$13,0),1),"###")</f>
        <v>N</v>
      </c>
      <c r="P469" s="25" t="s">
        <v>40</v>
      </c>
      <c r="Q469" s="4">
        <f>IFERROR(INDEX(DATOS_GENERALES!$I$3:$I$7,MATCH($R469,DATOS_GENERALES!$J$3:$J$7,0),1),"###")</f>
        <v>1</v>
      </c>
      <c r="R469" s="25" t="s">
        <v>36</v>
      </c>
      <c r="S469" s="25" t="s">
        <v>15</v>
      </c>
      <c r="T469" s="25" t="s">
        <v>15</v>
      </c>
      <c r="U469" s="25" t="s">
        <v>15</v>
      </c>
      <c r="V469" s="24"/>
      <c r="W469" s="24" t="str">
        <f t="shared" si="44"/>
        <v>CUESTA DEL ANGEL 101                   _</v>
      </c>
      <c r="X469" s="24" t="str">
        <f t="shared" si="45"/>
        <v>('0101468', '1', '1', 'BUSTAMANTE ROMERO JUAN', 'BUSTAMANTE ROMERO JUAN', 'CUESTA DEL ANGEL 101                   _', '-', '-', '-', 'N', 'CUESTA DEL ANGEL 101                   _', '1', '-', '-', '-', 'A'),</v>
      </c>
      <c r="Y469" s="24" t="str">
        <f t="shared" si="46"/>
        <v>('0101468', '1', '30848921', 'A'),</v>
      </c>
      <c r="Z469" s="24" t="str">
        <f t="shared" si="47"/>
        <v>('0101468', '2', '', 'A'),</v>
      </c>
    </row>
    <row r="470" spans="1:26" x14ac:dyDescent="0.25">
      <c r="A470" s="15" t="s">
        <v>697</v>
      </c>
      <c r="B470" s="28">
        <f t="shared" si="42"/>
        <v>1</v>
      </c>
      <c r="C470" s="27">
        <f xml:space="preserve"> IFERROR(INDEX(DATOS_GENERALES!$L$16:$L$20,MATCH($D470,DATOS_GENERALES!$M$16:$M$20,0),1),"###")</f>
        <v>1</v>
      </c>
      <c r="D470" s="25" t="s">
        <v>1641</v>
      </c>
      <c r="E470" s="27">
        <f xml:space="preserve"> IFERROR(INDEX(DATOS_GENERALES!$A$16:$A$25,MATCH($F470,DATOS_GENERALES!$B$16:$B$25,0),1),"###")</f>
        <v>1</v>
      </c>
      <c r="F470" s="25" t="s">
        <v>18</v>
      </c>
      <c r="G470" s="25" t="s">
        <v>2113</v>
      </c>
      <c r="H470" s="15" t="s">
        <v>1327</v>
      </c>
      <c r="I470" s="15"/>
      <c r="J470" s="25" t="s">
        <v>2899</v>
      </c>
      <c r="K470" s="25">
        <f t="shared" si="43"/>
        <v>20</v>
      </c>
      <c r="L470" s="25" t="s">
        <v>15</v>
      </c>
      <c r="M470" s="25" t="s">
        <v>15</v>
      </c>
      <c r="N470" s="25" t="s">
        <v>15</v>
      </c>
      <c r="O470" s="4" t="str">
        <f>IFERROR(INDEX(DATOS_GENERALES!$F$11:$F$13,MATCH($P470,DATOS_GENERALES!$G$11:$G$13,0),1),"###")</f>
        <v>N</v>
      </c>
      <c r="P470" s="25" t="s">
        <v>40</v>
      </c>
      <c r="Q470" s="4">
        <f>IFERROR(INDEX(DATOS_GENERALES!$I$3:$I$7,MATCH($R470,DATOS_GENERALES!$J$3:$J$7,0),1),"###")</f>
        <v>1</v>
      </c>
      <c r="R470" s="25" t="s">
        <v>36</v>
      </c>
      <c r="S470" s="25" t="s">
        <v>15</v>
      </c>
      <c r="T470" s="25" t="s">
        <v>15</v>
      </c>
      <c r="U470" s="25" t="s">
        <v>15</v>
      </c>
      <c r="V470" s="24"/>
      <c r="W470" s="24" t="str">
        <f t="shared" si="44"/>
        <v>AV. SAN JERONIMO 522                   _</v>
      </c>
      <c r="X470" s="24" t="str">
        <f t="shared" si="45"/>
        <v>('0101469', '1', '1', 'BELLIDO SALAVERRY SAMUEL', 'BELLIDO SALAVERRY SAMUEL', 'AV. SAN JERONIMO 522                   _', '-', '-', '-', 'N', 'AV. SAN JERONIMO 522                   _', '1', '-', '-', '-', 'A'),</v>
      </c>
      <c r="Y470" s="24" t="str">
        <f t="shared" si="46"/>
        <v>('0101469', '1', '30849058', 'A'),</v>
      </c>
      <c r="Z470" s="24" t="str">
        <f t="shared" si="47"/>
        <v>('0101469', '2', '', 'A'),</v>
      </c>
    </row>
    <row r="471" spans="1:26" x14ac:dyDescent="0.25">
      <c r="A471" s="15" t="s">
        <v>808</v>
      </c>
      <c r="B471" s="28">
        <f t="shared" si="42"/>
        <v>1</v>
      </c>
      <c r="C471" s="27">
        <f xml:space="preserve"> IFERROR(INDEX(DATOS_GENERALES!$L$16:$L$20,MATCH($D471,DATOS_GENERALES!$M$16:$M$20,0),1),"###")</f>
        <v>1</v>
      </c>
      <c r="D471" s="25" t="s">
        <v>1641</v>
      </c>
      <c r="E471" s="27">
        <f xml:space="preserve"> IFERROR(INDEX(DATOS_GENERALES!$A$16:$A$25,MATCH($F471,DATOS_GENERALES!$B$16:$B$25,0),1),"###")</f>
        <v>1</v>
      </c>
      <c r="F471" s="25" t="s">
        <v>18</v>
      </c>
      <c r="G471" s="25" t="s">
        <v>2114</v>
      </c>
      <c r="H471" s="15" t="s">
        <v>1328</v>
      </c>
      <c r="I471" s="15"/>
      <c r="J471" s="25" t="s">
        <v>2900</v>
      </c>
      <c r="K471" s="25">
        <f t="shared" si="43"/>
        <v>15</v>
      </c>
      <c r="L471" s="25" t="s">
        <v>15</v>
      </c>
      <c r="M471" s="25" t="s">
        <v>15</v>
      </c>
      <c r="N471" s="25" t="s">
        <v>15</v>
      </c>
      <c r="O471" s="4" t="str">
        <f>IFERROR(INDEX(DATOS_GENERALES!$F$11:$F$13,MATCH($P471,DATOS_GENERALES!$G$11:$G$13,0),1),"###")</f>
        <v>N</v>
      </c>
      <c r="P471" s="25" t="s">
        <v>40</v>
      </c>
      <c r="Q471" s="4">
        <f>IFERROR(INDEX(DATOS_GENERALES!$I$3:$I$7,MATCH($R471,DATOS_GENERALES!$J$3:$J$7,0),1),"###")</f>
        <v>1</v>
      </c>
      <c r="R471" s="25" t="s">
        <v>36</v>
      </c>
      <c r="S471" s="25" t="s">
        <v>15</v>
      </c>
      <c r="T471" s="25" t="s">
        <v>15</v>
      </c>
      <c r="U471" s="25" t="s">
        <v>15</v>
      </c>
      <c r="V471" s="24"/>
      <c r="W471" s="24" t="str">
        <f t="shared" si="44"/>
        <v>CHALLAPAMPA I-1                        _</v>
      </c>
      <c r="X471" s="24" t="str">
        <f t="shared" si="45"/>
        <v>('0101470', '1', '1', 'GARCIA CALDERON DE NEUENSCHWANDER INES', 'GARCIA CALDERON DE NEUENSCHWANDER INES', 'CHALLAPAMPA I-1                        _', '-', '-', '-', 'N', 'CHALLAPAMPA I-1                        _', '1', '-', '-', '-', 'A'),</v>
      </c>
      <c r="Y471" s="24" t="str">
        <f t="shared" si="46"/>
        <v>('0101470', '1', '30849655', 'A'),</v>
      </c>
      <c r="Z471" s="24" t="str">
        <f t="shared" si="47"/>
        <v>('0101470', '2', '', 'A'),</v>
      </c>
    </row>
    <row r="472" spans="1:26" x14ac:dyDescent="0.25">
      <c r="A472" s="15" t="s">
        <v>234</v>
      </c>
      <c r="B472" s="28">
        <f t="shared" si="42"/>
        <v>1</v>
      </c>
      <c r="C472" s="27">
        <f xml:space="preserve"> IFERROR(INDEX(DATOS_GENERALES!$L$16:$L$20,MATCH($D472,DATOS_GENERALES!$M$16:$M$20,0),1),"###")</f>
        <v>1</v>
      </c>
      <c r="D472" s="25" t="s">
        <v>1641</v>
      </c>
      <c r="E472" s="27">
        <f xml:space="preserve"> IFERROR(INDEX(DATOS_GENERALES!$A$16:$A$25,MATCH($F472,DATOS_GENERALES!$B$16:$B$25,0),1),"###")</f>
        <v>1</v>
      </c>
      <c r="F472" s="25" t="s">
        <v>18</v>
      </c>
      <c r="G472" s="25" t="s">
        <v>2115</v>
      </c>
      <c r="H472" s="15" t="s">
        <v>1329</v>
      </c>
      <c r="I472" s="15"/>
      <c r="J472" s="25" t="s">
        <v>2901</v>
      </c>
      <c r="K472" s="25">
        <f t="shared" si="43"/>
        <v>35</v>
      </c>
      <c r="L472" s="25" t="s">
        <v>15</v>
      </c>
      <c r="M472" s="25" t="s">
        <v>15</v>
      </c>
      <c r="N472" s="25" t="s">
        <v>15</v>
      </c>
      <c r="O472" s="4" t="str">
        <f>IFERROR(INDEX(DATOS_GENERALES!$F$11:$F$13,MATCH($P472,DATOS_GENERALES!$G$11:$G$13,0),1),"###")</f>
        <v>N</v>
      </c>
      <c r="P472" s="25" t="s">
        <v>40</v>
      </c>
      <c r="Q472" s="4">
        <f>IFERROR(INDEX(DATOS_GENERALES!$I$3:$I$7,MATCH($R472,DATOS_GENERALES!$J$3:$J$7,0),1),"###")</f>
        <v>1</v>
      </c>
      <c r="R472" s="25" t="s">
        <v>36</v>
      </c>
      <c r="S472" s="25" t="s">
        <v>15</v>
      </c>
      <c r="T472" s="25" t="s">
        <v>15</v>
      </c>
      <c r="U472" s="25" t="s">
        <v>15</v>
      </c>
      <c r="V472" s="24"/>
      <c r="W472" s="24" t="str">
        <f t="shared" si="44"/>
        <v>URB. LA CAMPIÑA MZ E LOTE 5-6 CAYMA    _</v>
      </c>
      <c r="X472" s="24" t="str">
        <f t="shared" si="45"/>
        <v>('0101471', '1', '1', 'BUSTAMANTE OLIVARES JUAN IGNACIO', 'BUSTAMANTE OLIVARES JUAN IGNACIO', 'URB. LA CAMPIÑA MZ E LOTE 5-6 CAYMA    _', '-', '-', '-', 'N', 'URB. LA CAMPIÑA MZ E LOTE 5-6 CAYMA    _', '1', '-', '-', '-', 'A'),</v>
      </c>
      <c r="Y472" s="24" t="str">
        <f t="shared" si="46"/>
        <v>('0101471', '1', '30849769', 'A'),</v>
      </c>
      <c r="Z472" s="24" t="str">
        <f t="shared" si="47"/>
        <v>('0101471', '2', '', 'A'),</v>
      </c>
    </row>
    <row r="473" spans="1:26" x14ac:dyDescent="0.25">
      <c r="A473" s="15" t="s">
        <v>119</v>
      </c>
      <c r="B473" s="28">
        <f t="shared" si="42"/>
        <v>1</v>
      </c>
      <c r="C473" s="27">
        <f xml:space="preserve"> IFERROR(INDEX(DATOS_GENERALES!$L$16:$L$20,MATCH($D473,DATOS_GENERALES!$M$16:$M$20,0),1),"###")</f>
        <v>1</v>
      </c>
      <c r="D473" s="25" t="s">
        <v>1641</v>
      </c>
      <c r="E473" s="27">
        <f xml:space="preserve"> IFERROR(INDEX(DATOS_GENERALES!$A$16:$A$25,MATCH($F473,DATOS_GENERALES!$B$16:$B$25,0),1),"###")</f>
        <v>1</v>
      </c>
      <c r="F473" s="25" t="s">
        <v>18</v>
      </c>
      <c r="G473" s="25" t="s">
        <v>2116</v>
      </c>
      <c r="H473" s="15" t="s">
        <v>1330</v>
      </c>
      <c r="I473" s="15"/>
      <c r="J473" s="25" t="s">
        <v>2902</v>
      </c>
      <c r="K473" s="25">
        <f t="shared" si="43"/>
        <v>40</v>
      </c>
      <c r="L473" s="25" t="s">
        <v>15</v>
      </c>
      <c r="M473" s="25" t="s">
        <v>15</v>
      </c>
      <c r="N473" s="25" t="s">
        <v>15</v>
      </c>
      <c r="O473" s="4" t="str">
        <f>IFERROR(INDEX(DATOS_GENERALES!$F$11:$F$13,MATCH($P473,DATOS_GENERALES!$G$11:$G$13,0),1),"###")</f>
        <v>N</v>
      </c>
      <c r="P473" s="25" t="s">
        <v>40</v>
      </c>
      <c r="Q473" s="4">
        <f>IFERROR(INDEX(DATOS_GENERALES!$I$3:$I$7,MATCH($R473,DATOS_GENERALES!$J$3:$J$7,0),1),"###")</f>
        <v>1</v>
      </c>
      <c r="R473" s="25" t="s">
        <v>36</v>
      </c>
      <c r="S473" s="25" t="s">
        <v>15</v>
      </c>
      <c r="T473" s="25" t="s">
        <v>15</v>
      </c>
      <c r="U473" s="25" t="s">
        <v>15</v>
      </c>
      <c r="V473" s="24"/>
      <c r="W473" s="24" t="str">
        <f t="shared" si="44"/>
        <v>AV. INDEPENDENCIA AMERICANA B-14 DPTO 40</v>
      </c>
      <c r="X473" s="24" t="str">
        <f t="shared" si="45"/>
        <v>('0101472', '1', '1', 'DELGADO VILLANUEVA JOSE', 'DELGADO VILLANUEVA JOSE', 'AV. INDEPENDENCIA AMERICANA B-14 DPTO 40', '-', '-', '-', 'N', 'AV. INDEPENDENCIA AMERICANA B-14 DPTO 40', '1', '-', '-', '-', 'A'),</v>
      </c>
      <c r="Y473" s="24" t="str">
        <f t="shared" si="46"/>
        <v>('0101472', '1', '30849910', 'A'),</v>
      </c>
      <c r="Z473" s="24" t="str">
        <f t="shared" si="47"/>
        <v>('0101472', '2', '', 'A'),</v>
      </c>
    </row>
    <row r="474" spans="1:26" x14ac:dyDescent="0.25">
      <c r="A474" s="15" t="s">
        <v>313</v>
      </c>
      <c r="B474" s="28">
        <f t="shared" si="42"/>
        <v>1</v>
      </c>
      <c r="C474" s="27">
        <f xml:space="preserve"> IFERROR(INDEX(DATOS_GENERALES!$L$16:$L$20,MATCH($D474,DATOS_GENERALES!$M$16:$M$20,0),1),"###")</f>
        <v>1</v>
      </c>
      <c r="D474" s="25" t="s">
        <v>1641</v>
      </c>
      <c r="E474" s="27">
        <f xml:space="preserve"> IFERROR(INDEX(DATOS_GENERALES!$A$16:$A$25,MATCH($F474,DATOS_GENERALES!$B$16:$B$25,0),1),"###")</f>
        <v>1</v>
      </c>
      <c r="F474" s="25" t="s">
        <v>18</v>
      </c>
      <c r="G474" s="25" t="s">
        <v>2117</v>
      </c>
      <c r="H474" s="15" t="s">
        <v>1331</v>
      </c>
      <c r="I474" s="15"/>
      <c r="J474" s="25" t="s">
        <v>2903</v>
      </c>
      <c r="K474" s="25">
        <f t="shared" si="43"/>
        <v>32</v>
      </c>
      <c r="L474" s="25" t="s">
        <v>15</v>
      </c>
      <c r="M474" s="25" t="s">
        <v>15</v>
      </c>
      <c r="N474" s="25" t="s">
        <v>15</v>
      </c>
      <c r="O474" s="4" t="str">
        <f>IFERROR(INDEX(DATOS_GENERALES!$F$11:$F$13,MATCH($P474,DATOS_GENERALES!$G$11:$G$13,0),1),"###")</f>
        <v>N</v>
      </c>
      <c r="P474" s="25" t="s">
        <v>40</v>
      </c>
      <c r="Q474" s="4">
        <f>IFERROR(INDEX(DATOS_GENERALES!$I$3:$I$7,MATCH($R474,DATOS_GENERALES!$J$3:$J$7,0),1),"###")</f>
        <v>1</v>
      </c>
      <c r="R474" s="25" t="s">
        <v>36</v>
      </c>
      <c r="S474" s="25" t="s">
        <v>15</v>
      </c>
      <c r="T474" s="25" t="s">
        <v>15</v>
      </c>
      <c r="U474" s="25" t="s">
        <v>15</v>
      </c>
      <c r="V474" s="24"/>
      <c r="W474" s="24" t="str">
        <f t="shared" si="44"/>
        <v>Juan de la Torre 101, San Lazaro       _</v>
      </c>
      <c r="X474" s="24" t="str">
        <f t="shared" si="45"/>
        <v>('0101473', '1', '1', 'MICHELL LOPEZ DE ROMAÑA DEREK', 'MICHELL LOPEZ DE ROMAÑA DEREK', 'Juan de la Torre 101, San Lazaro       _', '-', '-', '-', 'N', 'Juan de la Torre 101, San Lazaro       _', '1', '-', '-', '-', 'A'),</v>
      </c>
      <c r="Y474" s="24" t="str">
        <f t="shared" si="46"/>
        <v>('0101473', '1', '30850175', 'A'),</v>
      </c>
      <c r="Z474" s="24" t="str">
        <f t="shared" si="47"/>
        <v>('0101473', '2', '', 'A'),</v>
      </c>
    </row>
    <row r="475" spans="1:26" x14ac:dyDescent="0.25">
      <c r="A475" s="15" t="s">
        <v>849</v>
      </c>
      <c r="B475" s="28">
        <f t="shared" si="42"/>
        <v>1</v>
      </c>
      <c r="C475" s="27">
        <f xml:space="preserve"> IFERROR(INDEX(DATOS_GENERALES!$L$16:$L$20,MATCH($D475,DATOS_GENERALES!$M$16:$M$20,0),1),"###")</f>
        <v>1</v>
      </c>
      <c r="D475" s="25" t="s">
        <v>1641</v>
      </c>
      <c r="E475" s="27">
        <f xml:space="preserve"> IFERROR(INDEX(DATOS_GENERALES!$A$16:$A$25,MATCH($F475,DATOS_GENERALES!$B$16:$B$25,0),1),"###")</f>
        <v>1</v>
      </c>
      <c r="F475" s="25" t="s">
        <v>18</v>
      </c>
      <c r="G475" s="25" t="s">
        <v>2118</v>
      </c>
      <c r="H475" s="15" t="s">
        <v>1332</v>
      </c>
      <c r="I475" s="15"/>
      <c r="J475" s="25" t="s">
        <v>2489</v>
      </c>
      <c r="K475" s="25">
        <f t="shared" si="43"/>
        <v>8</v>
      </c>
      <c r="L475" s="25" t="s">
        <v>15</v>
      </c>
      <c r="M475" s="25" t="s">
        <v>15</v>
      </c>
      <c r="N475" s="25" t="s">
        <v>15</v>
      </c>
      <c r="O475" s="4" t="str">
        <f>IFERROR(INDEX(DATOS_GENERALES!$F$11:$F$13,MATCH($P475,DATOS_GENERALES!$G$11:$G$13,0),1),"###")</f>
        <v>N</v>
      </c>
      <c r="P475" s="25" t="s">
        <v>40</v>
      </c>
      <c r="Q475" s="4">
        <f>IFERROR(INDEX(DATOS_GENERALES!$I$3:$I$7,MATCH($R475,DATOS_GENERALES!$J$3:$J$7,0),1),"###")</f>
        <v>1</v>
      </c>
      <c r="R475" s="25" t="s">
        <v>36</v>
      </c>
      <c r="S475" s="25" t="s">
        <v>15</v>
      </c>
      <c r="T475" s="25" t="s">
        <v>15</v>
      </c>
      <c r="U475" s="25" t="s">
        <v>15</v>
      </c>
      <c r="V475" s="24"/>
      <c r="W475" s="24" t="str">
        <f t="shared" si="44"/>
        <v>AREQUIPA                               _</v>
      </c>
      <c r="X475" s="24" t="str">
        <f t="shared" si="45"/>
        <v>('0101474', '1', '1', 'NOBOA DE SILVA MARIANA', 'NOBOA DE SILVA MARIANA', 'AREQUIPA                               _', '-', '-', '-', 'N', 'AREQUIPA                               _', '1', '-', '-', '-', 'A'),</v>
      </c>
      <c r="Y475" s="24" t="str">
        <f t="shared" si="46"/>
        <v>('0101474', '1', '30850176', 'A'),</v>
      </c>
      <c r="Z475" s="24" t="str">
        <f t="shared" si="47"/>
        <v>('0101474', '2', '', 'A'),</v>
      </c>
    </row>
    <row r="476" spans="1:26" x14ac:dyDescent="0.25">
      <c r="A476" s="15" t="s">
        <v>451</v>
      </c>
      <c r="B476" s="28">
        <f t="shared" si="42"/>
        <v>1</v>
      </c>
      <c r="C476" s="27">
        <f xml:space="preserve"> IFERROR(INDEX(DATOS_GENERALES!$L$16:$L$20,MATCH($D476,DATOS_GENERALES!$M$16:$M$20,0),1),"###")</f>
        <v>1</v>
      </c>
      <c r="D476" s="25" t="s">
        <v>1641</v>
      </c>
      <c r="E476" s="27">
        <f xml:space="preserve"> IFERROR(INDEX(DATOS_GENERALES!$A$16:$A$25,MATCH($F476,DATOS_GENERALES!$B$16:$B$25,0),1),"###")</f>
        <v>1</v>
      </c>
      <c r="F476" s="25" t="s">
        <v>18</v>
      </c>
      <c r="G476" s="25" t="s">
        <v>2119</v>
      </c>
      <c r="H476" s="15" t="s">
        <v>1333</v>
      </c>
      <c r="I476" s="15"/>
      <c r="J476" s="25" t="s">
        <v>2904</v>
      </c>
      <c r="K476" s="25">
        <f t="shared" si="43"/>
        <v>28</v>
      </c>
      <c r="L476" s="25" t="s">
        <v>15</v>
      </c>
      <c r="M476" s="25" t="s">
        <v>15</v>
      </c>
      <c r="N476" s="25" t="s">
        <v>15</v>
      </c>
      <c r="O476" s="4" t="str">
        <f>IFERROR(INDEX(DATOS_GENERALES!$F$11:$F$13,MATCH($P476,DATOS_GENERALES!$G$11:$G$13,0),1),"###")</f>
        <v>N</v>
      </c>
      <c r="P476" s="25" t="s">
        <v>40</v>
      </c>
      <c r="Q476" s="4">
        <f>IFERROR(INDEX(DATOS_GENERALES!$I$3:$I$7,MATCH($R476,DATOS_GENERALES!$J$3:$J$7,0),1),"###")</f>
        <v>1</v>
      </c>
      <c r="R476" s="25" t="s">
        <v>36</v>
      </c>
      <c r="S476" s="25" t="s">
        <v>15</v>
      </c>
      <c r="T476" s="25" t="s">
        <v>15</v>
      </c>
      <c r="U476" s="25" t="s">
        <v>15</v>
      </c>
      <c r="V476" s="24"/>
      <c r="W476" s="24" t="str">
        <f t="shared" si="44"/>
        <v>EL SOLAR DE CHALLAPAMPA H-10           _</v>
      </c>
      <c r="X476" s="24" t="str">
        <f t="shared" si="45"/>
        <v>('0101475', '1', '1', 'SALAS PINTO CESAR ERNESTO', 'SALAS PINTO CESAR ERNESTO', 'EL SOLAR DE CHALLAPAMPA H-10           _', '-', '-', '-', 'N', 'EL SOLAR DE CHALLAPAMPA H-10           _', '1', '-', '-', '-', 'A'),</v>
      </c>
      <c r="Y476" s="24" t="str">
        <f t="shared" si="46"/>
        <v>('0101475', '1', '30859148', 'A'),</v>
      </c>
      <c r="Z476" s="24" t="str">
        <f t="shared" si="47"/>
        <v>('0101475', '2', '', 'A'),</v>
      </c>
    </row>
    <row r="477" spans="1:26" x14ac:dyDescent="0.25">
      <c r="A477" s="15" t="s">
        <v>791</v>
      </c>
      <c r="B477" s="28">
        <f t="shared" si="42"/>
        <v>1</v>
      </c>
      <c r="C477" s="27">
        <f xml:space="preserve"> IFERROR(INDEX(DATOS_GENERALES!$L$16:$L$20,MATCH($D477,DATOS_GENERALES!$M$16:$M$20,0),1),"###")</f>
        <v>1</v>
      </c>
      <c r="D477" s="25" t="s">
        <v>1641</v>
      </c>
      <c r="E477" s="27">
        <f xml:space="preserve"> IFERROR(INDEX(DATOS_GENERALES!$A$16:$A$25,MATCH($F477,DATOS_GENERALES!$B$16:$B$25,0),1),"###")</f>
        <v>1</v>
      </c>
      <c r="F477" s="25" t="s">
        <v>18</v>
      </c>
      <c r="G477" s="25" t="s">
        <v>2120</v>
      </c>
      <c r="H477" s="15" t="s">
        <v>1334</v>
      </c>
      <c r="I477" s="15"/>
      <c r="J477" s="25" t="s">
        <v>2905</v>
      </c>
      <c r="K477" s="25">
        <f t="shared" si="43"/>
        <v>16</v>
      </c>
      <c r="L477" s="25" t="s">
        <v>15</v>
      </c>
      <c r="M477" s="25" t="s">
        <v>15</v>
      </c>
      <c r="N477" s="25" t="s">
        <v>15</v>
      </c>
      <c r="O477" s="4" t="str">
        <f>IFERROR(INDEX(DATOS_GENERALES!$F$11:$F$13,MATCH($P477,DATOS_GENERALES!$G$11:$G$13,0),1),"###")</f>
        <v>N</v>
      </c>
      <c r="P477" s="25" t="s">
        <v>40</v>
      </c>
      <c r="Q477" s="4">
        <f>IFERROR(INDEX(DATOS_GENERALES!$I$3:$I$7,MATCH($R477,DATOS_GENERALES!$J$3:$J$7,0),1),"###")</f>
        <v>1</v>
      </c>
      <c r="R477" s="25" t="s">
        <v>36</v>
      </c>
      <c r="S477" s="25" t="s">
        <v>15</v>
      </c>
      <c r="T477" s="25" t="s">
        <v>15</v>
      </c>
      <c r="U477" s="25" t="s">
        <v>15</v>
      </c>
      <c r="V477" s="24"/>
      <c r="W477" s="24" t="str">
        <f t="shared" si="44"/>
        <v>URB. DOLORES E-5                       _</v>
      </c>
      <c r="X477" s="24" t="str">
        <f t="shared" si="45"/>
        <v>('0101476', '1', '1', 'ALVARES VELAZQUES JOSE LUIS', 'ALVARES VELAZQUES JOSE LUIS', 'URB. DOLORES E-5                       _', '-', '-', '-', 'N', 'URB. DOLORES E-5                       _', '1', '-', '-', '-', 'A'),</v>
      </c>
      <c r="Y477" s="24" t="str">
        <f t="shared" si="46"/>
        <v>('0101476', '1', '30941825', 'A'),</v>
      </c>
      <c r="Z477" s="24" t="str">
        <f t="shared" si="47"/>
        <v>('0101476', '2', '', 'A'),</v>
      </c>
    </row>
    <row r="478" spans="1:26" x14ac:dyDescent="0.25">
      <c r="A478" s="15" t="s">
        <v>172</v>
      </c>
      <c r="B478" s="28">
        <f t="shared" si="42"/>
        <v>1</v>
      </c>
      <c r="C478" s="27">
        <f xml:space="preserve"> IFERROR(INDEX(DATOS_GENERALES!$L$16:$L$20,MATCH($D478,DATOS_GENERALES!$M$16:$M$20,0),1),"###")</f>
        <v>1</v>
      </c>
      <c r="D478" s="25" t="s">
        <v>1641</v>
      </c>
      <c r="E478" s="27">
        <f xml:space="preserve"> IFERROR(INDEX(DATOS_GENERALES!$A$16:$A$25,MATCH($F478,DATOS_GENERALES!$B$16:$B$25,0),1),"###")</f>
        <v>1</v>
      </c>
      <c r="F478" s="25" t="s">
        <v>18</v>
      </c>
      <c r="G478" s="25" t="s">
        <v>2121</v>
      </c>
      <c r="H478" s="15" t="s">
        <v>1335</v>
      </c>
      <c r="I478" s="15"/>
      <c r="J478" s="25" t="s">
        <v>2906</v>
      </c>
      <c r="K478" s="25">
        <f t="shared" si="43"/>
        <v>39</v>
      </c>
      <c r="L478" s="25" t="s">
        <v>15</v>
      </c>
      <c r="M478" s="25" t="s">
        <v>15</v>
      </c>
      <c r="N478" s="25" t="s">
        <v>15</v>
      </c>
      <c r="O478" s="4" t="str">
        <f>IFERROR(INDEX(DATOS_GENERALES!$F$11:$F$13,MATCH($P478,DATOS_GENERALES!$G$11:$G$13,0),1),"###")</f>
        <v>N</v>
      </c>
      <c r="P478" s="25" t="s">
        <v>40</v>
      </c>
      <c r="Q478" s="4">
        <f>IFERROR(INDEX(DATOS_GENERALES!$I$3:$I$7,MATCH($R478,DATOS_GENERALES!$J$3:$J$7,0),1),"###")</f>
        <v>1</v>
      </c>
      <c r="R478" s="25" t="s">
        <v>36</v>
      </c>
      <c r="S478" s="25" t="s">
        <v>15</v>
      </c>
      <c r="T478" s="25" t="s">
        <v>15</v>
      </c>
      <c r="U478" s="25" t="s">
        <v>15</v>
      </c>
      <c r="V478" s="24"/>
      <c r="W478" s="24" t="str">
        <f t="shared" si="44"/>
        <v>CALLE LOS ANGELES NRO 120 A MIGUEL GRAU_</v>
      </c>
      <c r="X478" s="24" t="str">
        <f t="shared" si="45"/>
        <v>('0101477', '1', '1', 'LUNA CHOQUEHUANCA CESAR', 'LUNA CHOQUEHUANCA CESAR', 'CALLE LOS ANGELES NRO 120 A MIGUEL GRAU_', '-', '-', '-', 'N', 'CALLE LOS ANGELES NRO 120 A MIGUEL GRAU_', '1', '-', '-', '-', 'A'),</v>
      </c>
      <c r="Y478" s="24" t="str">
        <f t="shared" si="46"/>
        <v>('0101477', '1', '30961966', 'A'),</v>
      </c>
      <c r="Z478" s="24" t="str">
        <f t="shared" si="47"/>
        <v>('0101477', '2', '', 'A'),</v>
      </c>
    </row>
    <row r="479" spans="1:26" x14ac:dyDescent="0.25">
      <c r="A479" s="15" t="s">
        <v>834</v>
      </c>
      <c r="B479" s="28">
        <f t="shared" si="42"/>
        <v>1</v>
      </c>
      <c r="C479" s="27">
        <f xml:space="preserve"> IFERROR(INDEX(DATOS_GENERALES!$L$16:$L$20,MATCH($D479,DATOS_GENERALES!$M$16:$M$20,0),1),"###")</f>
        <v>1</v>
      </c>
      <c r="D479" s="25" t="s">
        <v>1641</v>
      </c>
      <c r="E479" s="27">
        <f xml:space="preserve"> IFERROR(INDEX(DATOS_GENERALES!$A$16:$A$25,MATCH($F479,DATOS_GENERALES!$B$16:$B$25,0),1),"###")</f>
        <v>1</v>
      </c>
      <c r="F479" s="25" t="s">
        <v>18</v>
      </c>
      <c r="G479" s="25" t="s">
        <v>2122</v>
      </c>
      <c r="H479" s="15" t="s">
        <v>1336</v>
      </c>
      <c r="I479" s="15"/>
      <c r="J479" s="25" t="s">
        <v>2907</v>
      </c>
      <c r="K479" s="25">
        <f t="shared" si="43"/>
        <v>13</v>
      </c>
      <c r="L479" s="25" t="s">
        <v>15</v>
      </c>
      <c r="M479" s="25" t="s">
        <v>15</v>
      </c>
      <c r="N479" s="25" t="s">
        <v>15</v>
      </c>
      <c r="O479" s="4" t="str">
        <f>IFERROR(INDEX(DATOS_GENERALES!$F$11:$F$13,MATCH($P479,DATOS_GENERALES!$G$11:$G$13,0),1),"###")</f>
        <v>N</v>
      </c>
      <c r="P479" s="25" t="s">
        <v>40</v>
      </c>
      <c r="Q479" s="4">
        <f>IFERROR(INDEX(DATOS_GENERALES!$I$3:$I$7,MATCH($R479,DATOS_GENERALES!$J$3:$J$7,0),1),"###")</f>
        <v>1</v>
      </c>
      <c r="R479" s="25" t="s">
        <v>36</v>
      </c>
      <c r="S479" s="25" t="s">
        <v>15</v>
      </c>
      <c r="T479" s="25" t="s">
        <v>15</v>
      </c>
      <c r="U479" s="25" t="s">
        <v>15</v>
      </c>
      <c r="V479" s="24"/>
      <c r="W479" s="24" t="str">
        <f t="shared" si="44"/>
        <v>URB.LEON XIII                          _</v>
      </c>
      <c r="X479" s="24" t="str">
        <f t="shared" si="45"/>
        <v>('0101478', '1', '1', 'LOZADA COLLADO JUANCARLOS', 'LOZADA COLLADO JUANCARLOS', 'URB.LEON XIII                          _', '-', '-', '-', 'N', 'URB.LEON XIII                          _', '1', '-', '-', '-', 'A'),</v>
      </c>
      <c r="Y479" s="24" t="str">
        <f t="shared" si="46"/>
        <v>('0101478', '1', '30963101', 'A'),</v>
      </c>
      <c r="Z479" s="24" t="str">
        <f t="shared" si="47"/>
        <v>('0101478', '2', '', 'A'),</v>
      </c>
    </row>
    <row r="480" spans="1:26" x14ac:dyDescent="0.25">
      <c r="A480" s="15" t="s">
        <v>669</v>
      </c>
      <c r="B480" s="28">
        <f t="shared" si="42"/>
        <v>1</v>
      </c>
      <c r="C480" s="27">
        <f xml:space="preserve"> IFERROR(INDEX(DATOS_GENERALES!$L$16:$L$20,MATCH($D480,DATOS_GENERALES!$M$16:$M$20,0),1),"###")</f>
        <v>1</v>
      </c>
      <c r="D480" s="25" t="s">
        <v>1641</v>
      </c>
      <c r="E480" s="27">
        <f xml:space="preserve"> IFERROR(INDEX(DATOS_GENERALES!$A$16:$A$25,MATCH($F480,DATOS_GENERALES!$B$16:$B$25,0),1),"###")</f>
        <v>1</v>
      </c>
      <c r="F480" s="25" t="s">
        <v>18</v>
      </c>
      <c r="G480" s="25" t="s">
        <v>2123</v>
      </c>
      <c r="H480" s="15" t="s">
        <v>1337</v>
      </c>
      <c r="I480" s="15"/>
      <c r="J480" s="25" t="s">
        <v>2908</v>
      </c>
      <c r="K480" s="25">
        <f t="shared" si="43"/>
        <v>21</v>
      </c>
      <c r="L480" s="25" t="s">
        <v>15</v>
      </c>
      <c r="M480" s="25" t="s">
        <v>15</v>
      </c>
      <c r="N480" s="25" t="s">
        <v>15</v>
      </c>
      <c r="O480" s="4" t="str">
        <f>IFERROR(INDEX(DATOS_GENERALES!$F$11:$F$13,MATCH($P480,DATOS_GENERALES!$G$11:$G$13,0),1),"###")</f>
        <v>N</v>
      </c>
      <c r="P480" s="25" t="s">
        <v>40</v>
      </c>
      <c r="Q480" s="4">
        <f>IFERROR(INDEX(DATOS_GENERALES!$I$3:$I$7,MATCH($R480,DATOS_GENERALES!$J$3:$J$7,0),1),"###")</f>
        <v>1</v>
      </c>
      <c r="R480" s="25" t="s">
        <v>36</v>
      </c>
      <c r="S480" s="25" t="s">
        <v>15</v>
      </c>
      <c r="T480" s="25" t="s">
        <v>15</v>
      </c>
      <c r="U480" s="25" t="s">
        <v>15</v>
      </c>
      <c r="V480" s="24"/>
      <c r="W480" s="24" t="str">
        <f t="shared" si="44"/>
        <v>MONTE BELLO  I-8 C.C.                  _</v>
      </c>
      <c r="X480" s="24" t="str">
        <f t="shared" si="45"/>
        <v>('0101479', '1', '1', 'ALATRISTA RIVEROS CARLOS', 'ALATRISTA RIVEROS CARLOS', 'MONTE BELLO  I-8 C.C.                  _', '-', '-', '-', 'N', 'MONTE BELLO  I-8 C.C.                  _', '1', '-', '-', '-', 'A'),</v>
      </c>
      <c r="Y480" s="24" t="str">
        <f t="shared" si="46"/>
        <v>('0101479', '1', '30963187', 'A'),</v>
      </c>
      <c r="Z480" s="24" t="str">
        <f t="shared" si="47"/>
        <v>('0101479', '2', '', 'A'),</v>
      </c>
    </row>
    <row r="481" spans="1:26" x14ac:dyDescent="0.25">
      <c r="A481" s="15" t="s">
        <v>235</v>
      </c>
      <c r="B481" s="28">
        <f t="shared" si="42"/>
        <v>1</v>
      </c>
      <c r="C481" s="27">
        <f xml:space="preserve"> IFERROR(INDEX(DATOS_GENERALES!$L$16:$L$20,MATCH($D481,DATOS_GENERALES!$M$16:$M$20,0),1),"###")</f>
        <v>1</v>
      </c>
      <c r="D481" s="25" t="s">
        <v>1641</v>
      </c>
      <c r="E481" s="27">
        <f xml:space="preserve"> IFERROR(INDEX(DATOS_GENERALES!$A$16:$A$25,MATCH($F481,DATOS_GENERALES!$B$16:$B$25,0),1),"###")</f>
        <v>1</v>
      </c>
      <c r="F481" s="25" t="s">
        <v>18</v>
      </c>
      <c r="G481" s="25" t="s">
        <v>2124</v>
      </c>
      <c r="H481" s="15" t="s">
        <v>1338</v>
      </c>
      <c r="I481" s="15"/>
      <c r="J481" s="25" t="s">
        <v>2909</v>
      </c>
      <c r="K481" s="25">
        <f t="shared" si="43"/>
        <v>35</v>
      </c>
      <c r="L481" s="25" t="s">
        <v>15</v>
      </c>
      <c r="M481" s="25" t="s">
        <v>15</v>
      </c>
      <c r="N481" s="25" t="s">
        <v>15</v>
      </c>
      <c r="O481" s="4" t="str">
        <f>IFERROR(INDEX(DATOS_GENERALES!$F$11:$F$13,MATCH($P481,DATOS_GENERALES!$G$11:$G$13,0),1),"###")</f>
        <v>N</v>
      </c>
      <c r="P481" s="25" t="s">
        <v>40</v>
      </c>
      <c r="Q481" s="4">
        <f>IFERROR(INDEX(DATOS_GENERALES!$I$3:$I$7,MATCH($R481,DATOS_GENERALES!$J$3:$J$7,0),1),"###")</f>
        <v>1</v>
      </c>
      <c r="R481" s="25" t="s">
        <v>36</v>
      </c>
      <c r="S481" s="25" t="s">
        <v>15</v>
      </c>
      <c r="T481" s="25" t="s">
        <v>15</v>
      </c>
      <c r="U481" s="25" t="s">
        <v>15</v>
      </c>
      <c r="V481" s="24"/>
      <c r="W481" s="24" t="str">
        <f t="shared" si="44"/>
        <v>AV. ALFONSO UGARTE 1001 LA LIBERTAD    _</v>
      </c>
      <c r="X481" s="24" t="str">
        <f t="shared" si="45"/>
        <v>('0101480', '1', '1', 'PAZ BENAVIDES JUAN CARLOS', 'PAZ BENAVIDES JUAN CARLOS', 'AV. ALFONSO UGARTE 1001 LA LIBERTAD    _', '-', '-', '-', 'N', 'AV. ALFONSO UGARTE 1001 LA LIBERTAD    _', '1', '-', '-', '-', 'A'),</v>
      </c>
      <c r="Y481" s="24" t="str">
        <f t="shared" si="46"/>
        <v>('0101480', '1', '30963439', 'A'),</v>
      </c>
      <c r="Z481" s="24" t="str">
        <f t="shared" si="47"/>
        <v>('0101480', '2', '', 'A'),</v>
      </c>
    </row>
    <row r="482" spans="1:26" x14ac:dyDescent="0.25">
      <c r="A482" s="15" t="s">
        <v>670</v>
      </c>
      <c r="B482" s="28">
        <f t="shared" si="42"/>
        <v>1</v>
      </c>
      <c r="C482" s="27">
        <f xml:space="preserve"> IFERROR(INDEX(DATOS_GENERALES!$L$16:$L$20,MATCH($D482,DATOS_GENERALES!$M$16:$M$20,0),1),"###")</f>
        <v>1</v>
      </c>
      <c r="D482" s="25" t="s">
        <v>1641</v>
      </c>
      <c r="E482" s="27">
        <f xml:space="preserve"> IFERROR(INDEX(DATOS_GENERALES!$A$16:$A$25,MATCH($F482,DATOS_GENERALES!$B$16:$B$25,0),1),"###")</f>
        <v>1</v>
      </c>
      <c r="F482" s="25" t="s">
        <v>18</v>
      </c>
      <c r="G482" s="25" t="s">
        <v>2125</v>
      </c>
      <c r="H482" s="15" t="s">
        <v>1339</v>
      </c>
      <c r="I482" s="15"/>
      <c r="J482" s="25" t="s">
        <v>2910</v>
      </c>
      <c r="K482" s="25">
        <f t="shared" si="43"/>
        <v>21</v>
      </c>
      <c r="L482" s="25" t="s">
        <v>15</v>
      </c>
      <c r="M482" s="25" t="s">
        <v>15</v>
      </c>
      <c r="N482" s="25" t="s">
        <v>15</v>
      </c>
      <c r="O482" s="4" t="str">
        <f>IFERROR(INDEX(DATOS_GENERALES!$F$11:$F$13,MATCH($P482,DATOS_GENERALES!$G$11:$G$13,0),1),"###")</f>
        <v>N</v>
      </c>
      <c r="P482" s="25" t="s">
        <v>40</v>
      </c>
      <c r="Q482" s="4">
        <f>IFERROR(INDEX(DATOS_GENERALES!$I$3:$I$7,MATCH($R482,DATOS_GENERALES!$J$3:$J$7,0),1),"###")</f>
        <v>1</v>
      </c>
      <c r="R482" s="25" t="s">
        <v>36</v>
      </c>
      <c r="S482" s="25" t="s">
        <v>15</v>
      </c>
      <c r="T482" s="25" t="s">
        <v>15</v>
      </c>
      <c r="U482" s="25" t="s">
        <v>15</v>
      </c>
      <c r="V482" s="24"/>
      <c r="W482" s="24" t="str">
        <f t="shared" si="44"/>
        <v>AV SALAVERRY S/N LARA                  _</v>
      </c>
      <c r="X482" s="24" t="str">
        <f t="shared" si="45"/>
        <v>('0101481', '1', '1', 'ESCOBAR  MAXIMILIANO JONATHAN', 'ESCOBAR  MAXIMILIANO JONATHAN', 'AV SALAVERRY S/N LARA                  _', '-', '-', '-', 'N', 'AV SALAVERRY S/N LARA                  _', '1', '-', '-', '-', 'A'),</v>
      </c>
      <c r="Y482" s="24" t="str">
        <f t="shared" si="46"/>
        <v>('0101481', '1', '34079636', 'A'),</v>
      </c>
      <c r="Z482" s="24" t="str">
        <f t="shared" si="47"/>
        <v>('0101481', '2', '', 'A'),</v>
      </c>
    </row>
    <row r="483" spans="1:26" x14ac:dyDescent="0.25">
      <c r="A483" s="15" t="s">
        <v>509</v>
      </c>
      <c r="B483" s="28">
        <f t="shared" si="42"/>
        <v>1</v>
      </c>
      <c r="C483" s="27">
        <f xml:space="preserve"> IFERROR(INDEX(DATOS_GENERALES!$L$16:$L$20,MATCH($D483,DATOS_GENERALES!$M$16:$M$20,0),1),"###")</f>
        <v>1</v>
      </c>
      <c r="D483" s="25" t="s">
        <v>1641</v>
      </c>
      <c r="E483" s="27">
        <f xml:space="preserve"> IFERROR(INDEX(DATOS_GENERALES!$A$16:$A$25,MATCH($F483,DATOS_GENERALES!$B$16:$B$25,0),1),"###")</f>
        <v>1</v>
      </c>
      <c r="F483" s="25" t="s">
        <v>18</v>
      </c>
      <c r="G483" s="25" t="s">
        <v>2126</v>
      </c>
      <c r="H483" s="15" t="s">
        <v>1340</v>
      </c>
      <c r="I483" s="15"/>
      <c r="J483" s="25" t="s">
        <v>2911</v>
      </c>
      <c r="K483" s="25">
        <f t="shared" si="43"/>
        <v>26</v>
      </c>
      <c r="L483" s="25" t="s">
        <v>15</v>
      </c>
      <c r="M483" s="25" t="s">
        <v>15</v>
      </c>
      <c r="N483" s="25" t="s">
        <v>15</v>
      </c>
      <c r="O483" s="4" t="str">
        <f>IFERROR(INDEX(DATOS_GENERALES!$F$11:$F$13,MATCH($P483,DATOS_GENERALES!$G$11:$G$13,0),1),"###")</f>
        <v>N</v>
      </c>
      <c r="P483" s="25" t="s">
        <v>40</v>
      </c>
      <c r="Q483" s="4">
        <f>IFERROR(INDEX(DATOS_GENERALES!$I$3:$I$7,MATCH($R483,DATOS_GENERALES!$J$3:$J$7,0),1),"###")</f>
        <v>1</v>
      </c>
      <c r="R483" s="25" t="s">
        <v>36</v>
      </c>
      <c r="S483" s="25" t="s">
        <v>15</v>
      </c>
      <c r="T483" s="25" t="s">
        <v>15</v>
      </c>
      <c r="U483" s="25" t="s">
        <v>15</v>
      </c>
      <c r="V483" s="24"/>
      <c r="W483" s="24" t="str">
        <f t="shared" si="44"/>
        <v>URB.EL ROSARIO F5 DPTO 102             _</v>
      </c>
      <c r="X483" s="24" t="str">
        <f t="shared" si="45"/>
        <v>('0101482', '1', '1', 'CONTRERAS RIVERO RENZO', 'CONTRERAS RIVERO RENZO', 'URB.EL ROSARIO F5 DPTO 102             _', '-', '-', '-', 'N', 'URB.EL ROSARIO F5 DPTO 102             _', '1', '-', '-', '-', 'A'),</v>
      </c>
      <c r="Y483" s="24" t="str">
        <f t="shared" si="46"/>
        <v>('0101482', '1', '40010727', 'A'),</v>
      </c>
      <c r="Z483" s="24" t="str">
        <f t="shared" si="47"/>
        <v>('0101482', '2', '', 'A'),</v>
      </c>
    </row>
    <row r="484" spans="1:26" x14ac:dyDescent="0.25">
      <c r="A484" s="15" t="s">
        <v>236</v>
      </c>
      <c r="B484" s="28">
        <f t="shared" si="42"/>
        <v>1</v>
      </c>
      <c r="C484" s="27">
        <f xml:space="preserve"> IFERROR(INDEX(DATOS_GENERALES!$L$16:$L$20,MATCH($D484,DATOS_GENERALES!$M$16:$M$20,0),1),"###")</f>
        <v>1</v>
      </c>
      <c r="D484" s="25" t="s">
        <v>1641</v>
      </c>
      <c r="E484" s="27">
        <f xml:space="preserve"> IFERROR(INDEX(DATOS_GENERALES!$A$16:$A$25,MATCH($F484,DATOS_GENERALES!$B$16:$B$25,0),1),"###")</f>
        <v>1</v>
      </c>
      <c r="F484" s="25" t="s">
        <v>18</v>
      </c>
      <c r="G484" s="25" t="s">
        <v>2127</v>
      </c>
      <c r="H484" s="15" t="s">
        <v>1341</v>
      </c>
      <c r="I484" s="15"/>
      <c r="J484" s="25" t="s">
        <v>2912</v>
      </c>
      <c r="K484" s="25">
        <f t="shared" si="43"/>
        <v>35</v>
      </c>
      <c r="L484" s="25" t="s">
        <v>15</v>
      </c>
      <c r="M484" s="25" t="s">
        <v>15</v>
      </c>
      <c r="N484" s="25" t="s">
        <v>15</v>
      </c>
      <c r="O484" s="4" t="str">
        <f>IFERROR(INDEX(DATOS_GENERALES!$F$11:$F$13,MATCH($P484,DATOS_GENERALES!$G$11:$G$13,0),1),"###")</f>
        <v>N</v>
      </c>
      <c r="P484" s="25" t="s">
        <v>40</v>
      </c>
      <c r="Q484" s="4">
        <f>IFERROR(INDEX(DATOS_GENERALES!$I$3:$I$7,MATCH($R484,DATOS_GENERALES!$J$3:$J$7,0),1),"###")</f>
        <v>1</v>
      </c>
      <c r="R484" s="25" t="s">
        <v>36</v>
      </c>
      <c r="S484" s="25" t="s">
        <v>15</v>
      </c>
      <c r="T484" s="25" t="s">
        <v>15</v>
      </c>
      <c r="U484" s="25" t="s">
        <v>15</v>
      </c>
      <c r="V484" s="24"/>
      <c r="W484" s="24" t="str">
        <f t="shared" si="44"/>
        <v>CALLE CARLOS VACA-FLOR 138 UMACOLLO    _</v>
      </c>
      <c r="X484" s="24" t="str">
        <f t="shared" si="45"/>
        <v>('0101483', '1', '1', 'CACERES GUZMAN JAVIER FERNANDO', 'CACERES GUZMAN JAVIER FERNANDO', 'CALLE CARLOS VACA-FLOR 138 UMACOLLO    _', '-', '-', '-', 'N', 'CALLE CARLOS VACA-FLOR 138 UMACOLLO    _', '1', '-', '-', '-', 'A'),</v>
      </c>
      <c r="Y484" s="24" t="str">
        <f t="shared" si="46"/>
        <v>('0101483', '1', '40041799', 'A'),</v>
      </c>
      <c r="Z484" s="24" t="str">
        <f t="shared" si="47"/>
        <v>('0101483', '2', '', 'A'),</v>
      </c>
    </row>
    <row r="485" spans="1:26" x14ac:dyDescent="0.25">
      <c r="A485" s="15" t="s">
        <v>792</v>
      </c>
      <c r="B485" s="28">
        <f t="shared" si="42"/>
        <v>1</v>
      </c>
      <c r="C485" s="27">
        <f xml:space="preserve"> IFERROR(INDEX(DATOS_GENERALES!$L$16:$L$20,MATCH($D485,DATOS_GENERALES!$M$16:$M$20,0),1),"###")</f>
        <v>1</v>
      </c>
      <c r="D485" s="25" t="s">
        <v>1641</v>
      </c>
      <c r="E485" s="27">
        <f xml:space="preserve"> IFERROR(INDEX(DATOS_GENERALES!$A$16:$A$25,MATCH($F485,DATOS_GENERALES!$B$16:$B$25,0),1),"###")</f>
        <v>1</v>
      </c>
      <c r="F485" s="25" t="s">
        <v>18</v>
      </c>
      <c r="G485" s="25" t="s">
        <v>2128</v>
      </c>
      <c r="H485" s="15" t="s">
        <v>1342</v>
      </c>
      <c r="I485" s="15"/>
      <c r="J485" s="25" t="s">
        <v>2913</v>
      </c>
      <c r="K485" s="25">
        <f t="shared" si="43"/>
        <v>16</v>
      </c>
      <c r="L485" s="25" t="s">
        <v>15</v>
      </c>
      <c r="M485" s="25" t="s">
        <v>15</v>
      </c>
      <c r="N485" s="25" t="s">
        <v>15</v>
      </c>
      <c r="O485" s="4" t="str">
        <f>IFERROR(INDEX(DATOS_GENERALES!$F$11:$F$13,MATCH($P485,DATOS_GENERALES!$G$11:$G$13,0),1),"###")</f>
        <v>N</v>
      </c>
      <c r="P485" s="25" t="s">
        <v>40</v>
      </c>
      <c r="Q485" s="4">
        <f>IFERROR(INDEX(DATOS_GENERALES!$I$3:$I$7,MATCH($R485,DATOS_GENERALES!$J$3:$J$7,0),1),"###")</f>
        <v>1</v>
      </c>
      <c r="R485" s="25" t="s">
        <v>36</v>
      </c>
      <c r="S485" s="25" t="s">
        <v>15</v>
      </c>
      <c r="T485" s="25" t="s">
        <v>15</v>
      </c>
      <c r="U485" s="25" t="s">
        <v>15</v>
      </c>
      <c r="V485" s="24"/>
      <c r="W485" s="24" t="str">
        <f t="shared" si="44"/>
        <v>PUENTE ARNAO 705                       _</v>
      </c>
      <c r="X485" s="24" t="str">
        <f t="shared" si="45"/>
        <v>('0101484', '1', '1', 'CHAVEZ TOLEDO OMAR HENRY', 'CHAVEZ TOLEDO OMAR HENRY', 'PUENTE ARNAO 705                       _', '-', '-', '-', 'N', 'PUENTE ARNAO 705                       _', '1', '-', '-', '-', 'A'),</v>
      </c>
      <c r="Y485" s="24" t="str">
        <f t="shared" si="46"/>
        <v>('0101484', '1', '40042317', 'A'),</v>
      </c>
      <c r="Z485" s="24" t="str">
        <f t="shared" si="47"/>
        <v>('0101484', '2', '', 'A'),</v>
      </c>
    </row>
    <row r="486" spans="1:26" x14ac:dyDescent="0.25">
      <c r="A486" s="15" t="s">
        <v>578</v>
      </c>
      <c r="B486" s="28">
        <f t="shared" si="42"/>
        <v>1</v>
      </c>
      <c r="C486" s="27">
        <f xml:space="preserve"> IFERROR(INDEX(DATOS_GENERALES!$L$16:$L$20,MATCH($D486,DATOS_GENERALES!$M$16:$M$20,0),1),"###")</f>
        <v>1</v>
      </c>
      <c r="D486" s="25" t="s">
        <v>1641</v>
      </c>
      <c r="E486" s="27">
        <f xml:space="preserve"> IFERROR(INDEX(DATOS_GENERALES!$A$16:$A$25,MATCH($F486,DATOS_GENERALES!$B$16:$B$25,0),1),"###")</f>
        <v>1</v>
      </c>
      <c r="F486" s="25" t="s">
        <v>18</v>
      </c>
      <c r="G486" s="25" t="s">
        <v>2129</v>
      </c>
      <c r="H486" s="15" t="s">
        <v>1343</v>
      </c>
      <c r="I486" s="15"/>
      <c r="J486" s="25" t="s">
        <v>2914</v>
      </c>
      <c r="K486" s="25">
        <f t="shared" si="43"/>
        <v>24</v>
      </c>
      <c r="L486" s="25" t="s">
        <v>15</v>
      </c>
      <c r="M486" s="25" t="s">
        <v>15</v>
      </c>
      <c r="N486" s="25" t="s">
        <v>15</v>
      </c>
      <c r="O486" s="4" t="str">
        <f>IFERROR(INDEX(DATOS_GENERALES!$F$11:$F$13,MATCH($P486,DATOS_GENERALES!$G$11:$G$13,0),1),"###")</f>
        <v>N</v>
      </c>
      <c r="P486" s="25" t="s">
        <v>40</v>
      </c>
      <c r="Q486" s="4">
        <f>IFERROR(INDEX(DATOS_GENERALES!$I$3:$I$7,MATCH($R486,DATOS_GENERALES!$J$3:$J$7,0),1),"###")</f>
        <v>1</v>
      </c>
      <c r="R486" s="25" t="s">
        <v>36</v>
      </c>
      <c r="S486" s="25" t="s">
        <v>15</v>
      </c>
      <c r="T486" s="25" t="s">
        <v>15</v>
      </c>
      <c r="U486" s="25" t="s">
        <v>15</v>
      </c>
      <c r="V486" s="24"/>
      <c r="W486" s="24" t="str">
        <f t="shared" si="44"/>
        <v>COOP. UNIVERSITARIA K-10               _</v>
      </c>
      <c r="X486" s="24" t="str">
        <f t="shared" si="45"/>
        <v>('0101485', '1', '1', 'OVIEDO VENERO EXIO', 'OVIEDO VENERO EXIO', 'COOP. UNIVERSITARIA K-10               _', '-', '-', '-', 'N', 'COOP. UNIVERSITARIA K-10               _', '1', '-', '-', '-', 'A'),</v>
      </c>
      <c r="Y486" s="24" t="str">
        <f t="shared" si="46"/>
        <v>('0101485', '1', '40059906', 'A'),</v>
      </c>
      <c r="Z486" s="24" t="str">
        <f t="shared" si="47"/>
        <v>('0101485', '2', '', 'A'),</v>
      </c>
    </row>
    <row r="487" spans="1:26" x14ac:dyDescent="0.25">
      <c r="A487" s="15" t="s">
        <v>214</v>
      </c>
      <c r="B487" s="28">
        <f t="shared" si="42"/>
        <v>1</v>
      </c>
      <c r="C487" s="27">
        <f xml:space="preserve"> IFERROR(INDEX(DATOS_GENERALES!$L$16:$L$20,MATCH($D487,DATOS_GENERALES!$M$16:$M$20,0),1),"###")</f>
        <v>1</v>
      </c>
      <c r="D487" s="25" t="s">
        <v>1641</v>
      </c>
      <c r="E487" s="27">
        <f xml:space="preserve"> IFERROR(INDEX(DATOS_GENERALES!$A$16:$A$25,MATCH($F487,DATOS_GENERALES!$B$16:$B$25,0),1),"###")</f>
        <v>1</v>
      </c>
      <c r="F487" s="25" t="s">
        <v>18</v>
      </c>
      <c r="G487" s="25" t="s">
        <v>2130</v>
      </c>
      <c r="H487" s="15" t="s">
        <v>1344</v>
      </c>
      <c r="I487" s="15"/>
      <c r="J487" s="25" t="s">
        <v>2915</v>
      </c>
      <c r="K487" s="25">
        <f t="shared" si="43"/>
        <v>36</v>
      </c>
      <c r="L487" s="25" t="s">
        <v>15</v>
      </c>
      <c r="M487" s="25" t="s">
        <v>15</v>
      </c>
      <c r="N487" s="25" t="s">
        <v>15</v>
      </c>
      <c r="O487" s="4" t="str">
        <f>IFERROR(INDEX(DATOS_GENERALES!$F$11:$F$13,MATCH($P487,DATOS_GENERALES!$G$11:$G$13,0),1),"###")</f>
        <v>N</v>
      </c>
      <c r="P487" s="25" t="s">
        <v>40</v>
      </c>
      <c r="Q487" s="4">
        <f>IFERROR(INDEX(DATOS_GENERALES!$I$3:$I$7,MATCH($R487,DATOS_GENERALES!$J$3:$J$7,0),1),"###")</f>
        <v>1</v>
      </c>
      <c r="R487" s="25" t="s">
        <v>36</v>
      </c>
      <c r="S487" s="25" t="s">
        <v>15</v>
      </c>
      <c r="T487" s="25" t="s">
        <v>15</v>
      </c>
      <c r="U487" s="25" t="s">
        <v>15</v>
      </c>
      <c r="V487" s="24"/>
      <c r="W487" s="24" t="str">
        <f t="shared" si="44"/>
        <v>JR. MANUEL PRADO 546 CERCADO JULIACA   _</v>
      </c>
      <c r="X487" s="24" t="str">
        <f t="shared" si="45"/>
        <v>('0101486', '1', '1', 'MAITA RODRIGUEZ MARCO ANTONIO', 'MAITA RODRIGUEZ MARCO ANTONIO', 'JR. MANUEL PRADO 546 CERCADO JULIACA   _', '-', '-', '-', 'N', 'JR. MANUEL PRADO 546 CERCADO JULIACA   _', '1', '-', '-', '-', 'A'),</v>
      </c>
      <c r="Y487" s="24" t="str">
        <f t="shared" si="46"/>
        <v>('0101486', '1', '40066871', 'A'),</v>
      </c>
      <c r="Z487" s="24" t="str">
        <f t="shared" si="47"/>
        <v>('0101486', '2', '', 'A'),</v>
      </c>
    </row>
    <row r="488" spans="1:26" x14ac:dyDescent="0.25">
      <c r="A488" s="15" t="s">
        <v>452</v>
      </c>
      <c r="B488" s="28">
        <f t="shared" si="42"/>
        <v>1</v>
      </c>
      <c r="C488" s="27">
        <f xml:space="preserve"> IFERROR(INDEX(DATOS_GENERALES!$L$16:$L$20,MATCH($D488,DATOS_GENERALES!$M$16:$M$20,0),1),"###")</f>
        <v>1</v>
      </c>
      <c r="D488" s="25" t="s">
        <v>1641</v>
      </c>
      <c r="E488" s="27">
        <f xml:space="preserve"> IFERROR(INDEX(DATOS_GENERALES!$A$16:$A$25,MATCH($F488,DATOS_GENERALES!$B$16:$B$25,0),1),"###")</f>
        <v>1</v>
      </c>
      <c r="F488" s="25" t="s">
        <v>18</v>
      </c>
      <c r="G488" s="25" t="s">
        <v>2131</v>
      </c>
      <c r="H488" s="15" t="s">
        <v>1345</v>
      </c>
      <c r="I488" s="15"/>
      <c r="J488" s="25" t="s">
        <v>2916</v>
      </c>
      <c r="K488" s="25">
        <f t="shared" si="43"/>
        <v>28</v>
      </c>
      <c r="L488" s="25" t="s">
        <v>15</v>
      </c>
      <c r="M488" s="25" t="s">
        <v>15</v>
      </c>
      <c r="N488" s="25" t="s">
        <v>15</v>
      </c>
      <c r="O488" s="4" t="str">
        <f>IFERROR(INDEX(DATOS_GENERALES!$F$11:$F$13,MATCH($P488,DATOS_GENERALES!$G$11:$G$13,0),1),"###")</f>
        <v>N</v>
      </c>
      <c r="P488" s="25" t="s">
        <v>40</v>
      </c>
      <c r="Q488" s="4">
        <f>IFERROR(INDEX(DATOS_GENERALES!$I$3:$I$7,MATCH($R488,DATOS_GENERALES!$J$3:$J$7,0),1),"###")</f>
        <v>1</v>
      </c>
      <c r="R488" s="25" t="s">
        <v>36</v>
      </c>
      <c r="S488" s="25" t="s">
        <v>15</v>
      </c>
      <c r="T488" s="25" t="s">
        <v>15</v>
      </c>
      <c r="U488" s="25" t="s">
        <v>15</v>
      </c>
      <c r="V488" s="24"/>
      <c r="W488" s="24" t="str">
        <f t="shared" si="44"/>
        <v>ALAMEDA URB. LA CANTUTA G-17           _</v>
      </c>
      <c r="X488" s="24" t="str">
        <f t="shared" si="45"/>
        <v>('0101487', '1', '1', 'TORRES MOLINA ANTONIO', 'TORRES MOLINA ANTONIO', 'ALAMEDA URB. LA CANTUTA G-17           _', '-', '-', '-', 'N', 'ALAMEDA URB. LA CANTUTA G-17           _', '1', '-', '-', '-', 'A'),</v>
      </c>
      <c r="Y488" s="24" t="str">
        <f t="shared" si="46"/>
        <v>('0101487', '1', '40079552', 'A'),</v>
      </c>
      <c r="Z488" s="24" t="str">
        <f t="shared" si="47"/>
        <v>('0101487', '2', '', 'A'),</v>
      </c>
    </row>
    <row r="489" spans="1:26" x14ac:dyDescent="0.25">
      <c r="A489" s="15" t="s">
        <v>351</v>
      </c>
      <c r="B489" s="28">
        <f t="shared" si="42"/>
        <v>1</v>
      </c>
      <c r="C489" s="27">
        <f xml:space="preserve"> IFERROR(INDEX(DATOS_GENERALES!$L$16:$L$20,MATCH($D489,DATOS_GENERALES!$M$16:$M$20,0),1),"###")</f>
        <v>1</v>
      </c>
      <c r="D489" s="25" t="s">
        <v>1641</v>
      </c>
      <c r="E489" s="27">
        <f xml:space="preserve"> IFERROR(INDEX(DATOS_GENERALES!$A$16:$A$25,MATCH($F489,DATOS_GENERALES!$B$16:$B$25,0),1),"###")</f>
        <v>1</v>
      </c>
      <c r="F489" s="25" t="s">
        <v>18</v>
      </c>
      <c r="G489" s="25" t="s">
        <v>2132</v>
      </c>
      <c r="H489" s="15" t="s">
        <v>1346</v>
      </c>
      <c r="I489" s="15"/>
      <c r="J489" s="25" t="s">
        <v>2917</v>
      </c>
      <c r="K489" s="25">
        <f t="shared" si="43"/>
        <v>31</v>
      </c>
      <c r="L489" s="25" t="s">
        <v>15</v>
      </c>
      <c r="M489" s="25" t="s">
        <v>15</v>
      </c>
      <c r="N489" s="25" t="s">
        <v>15</v>
      </c>
      <c r="O489" s="4" t="str">
        <f>IFERROR(INDEX(DATOS_GENERALES!$F$11:$F$13,MATCH($P489,DATOS_GENERALES!$G$11:$G$13,0),1),"###")</f>
        <v>N</v>
      </c>
      <c r="P489" s="25" t="s">
        <v>40</v>
      </c>
      <c r="Q489" s="4">
        <f>IFERROR(INDEX(DATOS_GENERALES!$I$3:$I$7,MATCH($R489,DATOS_GENERALES!$J$3:$J$7,0),1),"###")</f>
        <v>1</v>
      </c>
      <c r="R489" s="25" t="s">
        <v>36</v>
      </c>
      <c r="S489" s="25" t="s">
        <v>15</v>
      </c>
      <c r="T489" s="25" t="s">
        <v>15</v>
      </c>
      <c r="U489" s="25" t="s">
        <v>15</v>
      </c>
      <c r="V489" s="24"/>
      <c r="W489" s="24" t="str">
        <f t="shared" si="44"/>
        <v>URB. RESIDENCIAL TAHUAYCANI D-2        _</v>
      </c>
      <c r="X489" s="24" t="str">
        <f t="shared" si="45"/>
        <v>('0101488', '1', '1', 'FLORES TEJADA JULIO C.', 'FLORES TEJADA JULIO C.', 'URB. RESIDENCIAL TAHUAYCANI D-2        _', '-', '-', '-', 'N', 'URB. RESIDENCIAL TAHUAYCANI D-2        _', '1', '-', '-', '-', 'A'),</v>
      </c>
      <c r="Y489" s="24" t="str">
        <f t="shared" si="46"/>
        <v>('0101488', '1', '40125831', 'A'),</v>
      </c>
      <c r="Z489" s="24" t="str">
        <f t="shared" si="47"/>
        <v>('0101488', '2', '', 'A'),</v>
      </c>
    </row>
    <row r="490" spans="1:26" x14ac:dyDescent="0.25">
      <c r="A490" s="15" t="s">
        <v>671</v>
      </c>
      <c r="B490" s="28">
        <f t="shared" si="42"/>
        <v>1</v>
      </c>
      <c r="C490" s="27">
        <f xml:space="preserve"> IFERROR(INDEX(DATOS_GENERALES!$L$16:$L$20,MATCH($D490,DATOS_GENERALES!$M$16:$M$20,0),1),"###")</f>
        <v>1</v>
      </c>
      <c r="D490" s="25" t="s">
        <v>1641</v>
      </c>
      <c r="E490" s="27">
        <f xml:space="preserve"> IFERROR(INDEX(DATOS_GENERALES!$A$16:$A$25,MATCH($F490,DATOS_GENERALES!$B$16:$B$25,0),1),"###")</f>
        <v>1</v>
      </c>
      <c r="F490" s="25" t="s">
        <v>18</v>
      </c>
      <c r="G490" s="25" t="s">
        <v>2133</v>
      </c>
      <c r="H490" s="15" t="s">
        <v>1347</v>
      </c>
      <c r="I490" s="15"/>
      <c r="J490" s="25" t="s">
        <v>2918</v>
      </c>
      <c r="K490" s="25">
        <f t="shared" si="43"/>
        <v>21</v>
      </c>
      <c r="L490" s="25" t="s">
        <v>15</v>
      </c>
      <c r="M490" s="25" t="s">
        <v>15</v>
      </c>
      <c r="N490" s="25" t="s">
        <v>15</v>
      </c>
      <c r="O490" s="4" t="str">
        <f>IFERROR(INDEX(DATOS_GENERALES!$F$11:$F$13,MATCH($P490,DATOS_GENERALES!$G$11:$G$13,0),1),"###")</f>
        <v>N</v>
      </c>
      <c r="P490" s="25" t="s">
        <v>40</v>
      </c>
      <c r="Q490" s="4">
        <f>IFERROR(INDEX(DATOS_GENERALES!$I$3:$I$7,MATCH($R490,DATOS_GENERALES!$J$3:$J$7,0),1),"###")</f>
        <v>1</v>
      </c>
      <c r="R490" s="25" t="s">
        <v>36</v>
      </c>
      <c r="S490" s="25" t="s">
        <v>15</v>
      </c>
      <c r="T490" s="25" t="s">
        <v>15</v>
      </c>
      <c r="U490" s="25" t="s">
        <v>15</v>
      </c>
      <c r="V490" s="24"/>
      <c r="W490" s="24" t="str">
        <f t="shared" si="44"/>
        <v>AV. TUPAC AMARU 204-A                  _</v>
      </c>
      <c r="X490" s="24" t="str">
        <f t="shared" si="45"/>
        <v>('0101489', '1', '1', 'MUCHICA MAMANI SERGIO BRUNO', 'MUCHICA MAMANI SERGIO BRUNO', 'AV. TUPAC AMARU 204-A                  _', '-', '-', '-', 'N', 'AV. TUPAC AMARU 204-A                  _', '1', '-', '-', '-', 'A'),</v>
      </c>
      <c r="Y490" s="24" t="str">
        <f t="shared" si="46"/>
        <v>('0101489', '1', '40126992', 'A'),</v>
      </c>
      <c r="Z490" s="24" t="str">
        <f t="shared" si="47"/>
        <v>('0101489', '2', '', 'A'),</v>
      </c>
    </row>
    <row r="491" spans="1:26" x14ac:dyDescent="0.25">
      <c r="A491" s="15" t="s">
        <v>352</v>
      </c>
      <c r="B491" s="28">
        <f t="shared" si="42"/>
        <v>1</v>
      </c>
      <c r="C491" s="27">
        <f xml:space="preserve"> IFERROR(INDEX(DATOS_GENERALES!$L$16:$L$20,MATCH($D491,DATOS_GENERALES!$M$16:$M$20,0),1),"###")</f>
        <v>1</v>
      </c>
      <c r="D491" s="25" t="s">
        <v>1641</v>
      </c>
      <c r="E491" s="27">
        <f xml:space="preserve"> IFERROR(INDEX(DATOS_GENERALES!$A$16:$A$25,MATCH($F491,DATOS_GENERALES!$B$16:$B$25,0),1),"###")</f>
        <v>1</v>
      </c>
      <c r="F491" s="25" t="s">
        <v>18</v>
      </c>
      <c r="G491" s="25" t="s">
        <v>2134</v>
      </c>
      <c r="H491" s="15" t="s">
        <v>1348</v>
      </c>
      <c r="I491" s="15"/>
      <c r="J491" s="25" t="s">
        <v>2919</v>
      </c>
      <c r="K491" s="25">
        <f t="shared" si="43"/>
        <v>31</v>
      </c>
      <c r="L491" s="25" t="s">
        <v>15</v>
      </c>
      <c r="M491" s="25" t="s">
        <v>15</v>
      </c>
      <c r="N491" s="25" t="s">
        <v>15</v>
      </c>
      <c r="O491" s="4" t="str">
        <f>IFERROR(INDEX(DATOS_GENERALES!$F$11:$F$13,MATCH($P491,DATOS_GENERALES!$G$11:$G$13,0),1),"###")</f>
        <v>N</v>
      </c>
      <c r="P491" s="25" t="s">
        <v>40</v>
      </c>
      <c r="Q491" s="4">
        <f>IFERROR(INDEX(DATOS_GENERALES!$I$3:$I$7,MATCH($R491,DATOS_GENERALES!$J$3:$J$7,0),1),"###")</f>
        <v>1</v>
      </c>
      <c r="R491" s="25" t="s">
        <v>36</v>
      </c>
      <c r="S491" s="25" t="s">
        <v>15</v>
      </c>
      <c r="T491" s="25" t="s">
        <v>15</v>
      </c>
      <c r="U491" s="25" t="s">
        <v>15</v>
      </c>
      <c r="V491" s="24"/>
      <c r="W491" s="24" t="str">
        <f t="shared" si="44"/>
        <v>ASOCIAION ALTO CERRO VERDE E-11        _</v>
      </c>
      <c r="X491" s="24" t="str">
        <f t="shared" si="45"/>
        <v>('0101490', '1', '1', 'BARRIOS CONDORI RONALD', 'BARRIOS CONDORI RONALD', 'ASOCIAION ALTO CERRO VERDE E-11        _', '-', '-', '-', 'N', 'ASOCIAION ALTO CERRO VERDE E-11        _', '1', '-', '-', '-', 'A'),</v>
      </c>
      <c r="Y491" s="24" t="str">
        <f t="shared" si="46"/>
        <v>('0101490', '1', '40126994', 'A'),</v>
      </c>
      <c r="Z491" s="24" t="str">
        <f t="shared" si="47"/>
        <v>('0101490', '2', '', 'A'),</v>
      </c>
    </row>
    <row r="492" spans="1:26" x14ac:dyDescent="0.25">
      <c r="A492" s="15" t="s">
        <v>741</v>
      </c>
      <c r="B492" s="28">
        <f t="shared" si="42"/>
        <v>1</v>
      </c>
      <c r="C492" s="27">
        <f xml:space="preserve"> IFERROR(INDEX(DATOS_GENERALES!$L$16:$L$20,MATCH($D492,DATOS_GENERALES!$M$16:$M$20,0),1),"###")</f>
        <v>1</v>
      </c>
      <c r="D492" s="25" t="s">
        <v>1641</v>
      </c>
      <c r="E492" s="27">
        <f xml:space="preserve"> IFERROR(INDEX(DATOS_GENERALES!$A$16:$A$25,MATCH($F492,DATOS_GENERALES!$B$16:$B$25,0),1),"###")</f>
        <v>1</v>
      </c>
      <c r="F492" s="25" t="s">
        <v>18</v>
      </c>
      <c r="G492" s="25" t="s">
        <v>2135</v>
      </c>
      <c r="H492" s="15" t="s">
        <v>1349</v>
      </c>
      <c r="I492" s="15"/>
      <c r="J492" s="25" t="s">
        <v>2920</v>
      </c>
      <c r="K492" s="25">
        <f t="shared" si="43"/>
        <v>18</v>
      </c>
      <c r="L492" s="25" t="s">
        <v>15</v>
      </c>
      <c r="M492" s="25" t="s">
        <v>15</v>
      </c>
      <c r="N492" s="25" t="s">
        <v>15</v>
      </c>
      <c r="O492" s="4" t="str">
        <f>IFERROR(INDEX(DATOS_GENERALES!$F$11:$F$13,MATCH($P492,DATOS_GENERALES!$G$11:$G$13,0),1),"###")</f>
        <v>N</v>
      </c>
      <c r="P492" s="25" t="s">
        <v>40</v>
      </c>
      <c r="Q492" s="4">
        <f>IFERROR(INDEX(DATOS_GENERALES!$I$3:$I$7,MATCH($R492,DATOS_GENERALES!$J$3:$J$7,0),1),"###")</f>
        <v>1</v>
      </c>
      <c r="R492" s="25" t="s">
        <v>36</v>
      </c>
      <c r="S492" s="25" t="s">
        <v>15</v>
      </c>
      <c r="T492" s="25" t="s">
        <v>15</v>
      </c>
      <c r="U492" s="25" t="s">
        <v>15</v>
      </c>
      <c r="V492" s="24"/>
      <c r="W492" s="24" t="str">
        <f t="shared" si="44"/>
        <v>URB. LA GRUTA  A-5                     _</v>
      </c>
      <c r="X492" s="24" t="str">
        <f t="shared" si="45"/>
        <v>('0101491', '1', '1', 'FERNANDEZ PONCE DE LEON LUIS', 'FERNANDEZ PONCE DE LEON LUIS', 'URB. LA GRUTA  A-5                     _', '-', '-', '-', 'N', 'URB. LA GRUTA  A-5                     _', '1', '-', '-', '-', 'A'),</v>
      </c>
      <c r="Y492" s="24" t="str">
        <f t="shared" si="46"/>
        <v>('0101491', '1', '40136333', 'A'),</v>
      </c>
      <c r="Z492" s="24" t="str">
        <f t="shared" si="47"/>
        <v>('0101491', '2', '', 'A'),</v>
      </c>
    </row>
    <row r="493" spans="1:26" x14ac:dyDescent="0.25">
      <c r="A493" s="15" t="s">
        <v>859</v>
      </c>
      <c r="B493" s="28">
        <f t="shared" si="42"/>
        <v>1</v>
      </c>
      <c r="C493" s="27">
        <f xml:space="preserve"> IFERROR(INDEX(DATOS_GENERALES!$L$16:$L$20,MATCH($D493,DATOS_GENERALES!$M$16:$M$20,0),1),"###")</f>
        <v>1</v>
      </c>
      <c r="D493" s="25" t="s">
        <v>1641</v>
      </c>
      <c r="E493" s="27">
        <f xml:space="preserve"> IFERROR(INDEX(DATOS_GENERALES!$A$16:$A$25,MATCH($F493,DATOS_GENERALES!$B$16:$B$25,0),1),"###")</f>
        <v>1</v>
      </c>
      <c r="F493" s="25" t="s">
        <v>18</v>
      </c>
      <c r="G493" s="25" t="s">
        <v>2136</v>
      </c>
      <c r="H493" s="15" t="s">
        <v>1350</v>
      </c>
      <c r="I493" s="15"/>
      <c r="J493" s="25" t="s">
        <v>2598</v>
      </c>
      <c r="K493" s="25">
        <f t="shared" si="43"/>
        <v>3</v>
      </c>
      <c r="L493" s="25" t="s">
        <v>15</v>
      </c>
      <c r="M493" s="25" t="s">
        <v>15</v>
      </c>
      <c r="N493" s="25" t="s">
        <v>15</v>
      </c>
      <c r="O493" s="4" t="str">
        <f>IFERROR(INDEX(DATOS_GENERALES!$F$11:$F$13,MATCH($P493,DATOS_GENERALES!$G$11:$G$13,0),1),"###")</f>
        <v>N</v>
      </c>
      <c r="P493" s="25" t="s">
        <v>40</v>
      </c>
      <c r="Q493" s="4">
        <f>IFERROR(INDEX(DATOS_GENERALES!$I$3:$I$7,MATCH($R493,DATOS_GENERALES!$J$3:$J$7,0),1),"###")</f>
        <v>1</v>
      </c>
      <c r="R493" s="25" t="s">
        <v>36</v>
      </c>
      <c r="S493" s="25" t="s">
        <v>15</v>
      </c>
      <c r="T493" s="25" t="s">
        <v>15</v>
      </c>
      <c r="U493" s="25" t="s">
        <v>15</v>
      </c>
      <c r="V493" s="24"/>
      <c r="W493" s="24" t="str">
        <f t="shared" si="44"/>
        <v>AQP                                    _</v>
      </c>
      <c r="X493" s="24" t="str">
        <f t="shared" si="45"/>
        <v>('0101492', '1', '1', 'QUIROZ VENAVIDES HECTOR', 'QUIROZ VENAVIDES HECTOR', 'AQP                                    _', '-', '-', '-', 'N', 'AQP                                    _', '1', '-', '-', '-', 'A'),</v>
      </c>
      <c r="Y493" s="24" t="str">
        <f t="shared" si="46"/>
        <v>('0101492', '1', '40169485', 'A'),</v>
      </c>
      <c r="Z493" s="24" t="str">
        <f t="shared" si="47"/>
        <v>('0101492', '2', '', 'A'),</v>
      </c>
    </row>
    <row r="494" spans="1:26" x14ac:dyDescent="0.25">
      <c r="A494" s="15" t="s">
        <v>510</v>
      </c>
      <c r="B494" s="28">
        <f t="shared" si="42"/>
        <v>1</v>
      </c>
      <c r="C494" s="27">
        <f xml:space="preserve"> IFERROR(INDEX(DATOS_GENERALES!$L$16:$L$20,MATCH($D494,DATOS_GENERALES!$M$16:$M$20,0),1),"###")</f>
        <v>1</v>
      </c>
      <c r="D494" s="25" t="s">
        <v>1641</v>
      </c>
      <c r="E494" s="27">
        <f xml:space="preserve"> IFERROR(INDEX(DATOS_GENERALES!$A$16:$A$25,MATCH($F494,DATOS_GENERALES!$B$16:$B$25,0),1),"###")</f>
        <v>1</v>
      </c>
      <c r="F494" s="25" t="s">
        <v>18</v>
      </c>
      <c r="G494" s="25" t="s">
        <v>2137</v>
      </c>
      <c r="H494" s="15" t="s">
        <v>1351</v>
      </c>
      <c r="I494" s="15"/>
      <c r="J494" s="25" t="s">
        <v>2921</v>
      </c>
      <c r="K494" s="25">
        <f t="shared" si="43"/>
        <v>26</v>
      </c>
      <c r="L494" s="25" t="s">
        <v>15</v>
      </c>
      <c r="M494" s="25" t="s">
        <v>15</v>
      </c>
      <c r="N494" s="25" t="s">
        <v>15</v>
      </c>
      <c r="O494" s="4" t="str">
        <f>IFERROR(INDEX(DATOS_GENERALES!$F$11:$F$13,MATCH($P494,DATOS_GENERALES!$G$11:$G$13,0),1),"###")</f>
        <v>N</v>
      </c>
      <c r="P494" s="25" t="s">
        <v>40</v>
      </c>
      <c r="Q494" s="4">
        <f>IFERROR(INDEX(DATOS_GENERALES!$I$3:$I$7,MATCH($R494,DATOS_GENERALES!$J$3:$J$7,0),1),"###")</f>
        <v>1</v>
      </c>
      <c r="R494" s="25" t="s">
        <v>36</v>
      </c>
      <c r="S494" s="25" t="s">
        <v>15</v>
      </c>
      <c r="T494" s="25" t="s">
        <v>15</v>
      </c>
      <c r="U494" s="25" t="s">
        <v>15</v>
      </c>
      <c r="V494" s="24"/>
      <c r="W494" s="24" t="str">
        <f t="shared" si="44"/>
        <v>CALLE CHULLO 824 YANAHUARA             _</v>
      </c>
      <c r="X494" s="24" t="str">
        <f t="shared" si="45"/>
        <v>('0101493', '1', '1', 'BARREDA DELGADO JESUS MANUEL', 'BARREDA DELGADO JESUS MANUEL', 'CALLE CHULLO 824 YANAHUARA             _', '-', '-', '-', 'N', 'CALLE CHULLO 824 YANAHUARA             _', '1', '-', '-', '-', 'A'),</v>
      </c>
      <c r="Y494" s="24" t="str">
        <f t="shared" si="46"/>
        <v>('0101493', '1', '40191293', 'A'),</v>
      </c>
      <c r="Z494" s="24" t="str">
        <f t="shared" si="47"/>
        <v>('0101493', '2', '', 'A'),</v>
      </c>
    </row>
    <row r="495" spans="1:26" x14ac:dyDescent="0.25">
      <c r="A495" s="15" t="s">
        <v>120</v>
      </c>
      <c r="B495" s="28">
        <f t="shared" si="42"/>
        <v>1</v>
      </c>
      <c r="C495" s="27">
        <f xml:space="preserve"> IFERROR(INDEX(DATOS_GENERALES!$L$16:$L$20,MATCH($D495,DATOS_GENERALES!$M$16:$M$20,0),1),"###")</f>
        <v>1</v>
      </c>
      <c r="D495" s="25" t="s">
        <v>1641</v>
      </c>
      <c r="E495" s="27">
        <f xml:space="preserve"> IFERROR(INDEX(DATOS_GENERALES!$A$16:$A$25,MATCH($F495,DATOS_GENERALES!$B$16:$B$25,0),1),"###")</f>
        <v>1</v>
      </c>
      <c r="F495" s="25" t="s">
        <v>18</v>
      </c>
      <c r="G495" s="25" t="s">
        <v>2138</v>
      </c>
      <c r="H495" s="15" t="s">
        <v>1352</v>
      </c>
      <c r="I495" s="15"/>
      <c r="J495" s="25" t="s">
        <v>2922</v>
      </c>
      <c r="K495" s="25">
        <f t="shared" si="43"/>
        <v>40</v>
      </c>
      <c r="L495" s="25" t="s">
        <v>15</v>
      </c>
      <c r="M495" s="25" t="s">
        <v>15</v>
      </c>
      <c r="N495" s="25" t="s">
        <v>15</v>
      </c>
      <c r="O495" s="4" t="str">
        <f>IFERROR(INDEX(DATOS_GENERALES!$F$11:$F$13,MATCH($P495,DATOS_GENERALES!$G$11:$G$13,0),1),"###")</f>
        <v>N</v>
      </c>
      <c r="P495" s="25" t="s">
        <v>40</v>
      </c>
      <c r="Q495" s="4">
        <f>IFERROR(INDEX(DATOS_GENERALES!$I$3:$I$7,MATCH($R495,DATOS_GENERALES!$J$3:$J$7,0),1),"###")</f>
        <v>1</v>
      </c>
      <c r="R495" s="25" t="s">
        <v>36</v>
      </c>
      <c r="S495" s="25" t="s">
        <v>15</v>
      </c>
      <c r="T495" s="25" t="s">
        <v>15</v>
      </c>
      <c r="U495" s="25" t="s">
        <v>15</v>
      </c>
      <c r="V495" s="24"/>
      <c r="W495" s="24" t="str">
        <f t="shared" si="44"/>
        <v>URB. RICARDO PALMA F-7 JOSE L. BUSTAMANT</v>
      </c>
      <c r="X495" s="24" t="str">
        <f t="shared" si="45"/>
        <v>('0101494', '1', '1', 'ZEGARRA VALDIVIA JAMES BERNABE', 'ZEGARRA VALDIVIA JAMES BERNABE', 'URB. RICARDO PALMA F-7 JOSE L. BUSTAMANT', '-', '-', '-', 'N', 'URB. RICARDO PALMA F-7 JOSE L. BUSTAMANT', '1', '-', '-', '-', 'A'),</v>
      </c>
      <c r="Y495" s="24" t="str">
        <f t="shared" si="46"/>
        <v>('0101494', '1', '40203427', 'A'),</v>
      </c>
      <c r="Z495" s="24" t="str">
        <f t="shared" si="47"/>
        <v>('0101494', '2', '', 'A'),</v>
      </c>
    </row>
    <row r="496" spans="1:26" x14ac:dyDescent="0.25">
      <c r="A496" s="15" t="s">
        <v>720</v>
      </c>
      <c r="B496" s="28">
        <f t="shared" si="42"/>
        <v>1</v>
      </c>
      <c r="C496" s="27">
        <f xml:space="preserve"> IFERROR(INDEX(DATOS_GENERALES!$L$16:$L$20,MATCH($D496,DATOS_GENERALES!$M$16:$M$20,0),1),"###")</f>
        <v>1</v>
      </c>
      <c r="D496" s="25" t="s">
        <v>1641</v>
      </c>
      <c r="E496" s="27">
        <f xml:space="preserve"> IFERROR(INDEX(DATOS_GENERALES!$A$16:$A$25,MATCH($F496,DATOS_GENERALES!$B$16:$B$25,0),1),"###")</f>
        <v>1</v>
      </c>
      <c r="F496" s="25" t="s">
        <v>18</v>
      </c>
      <c r="G496" s="25" t="s">
        <v>2139</v>
      </c>
      <c r="H496" s="15" t="s">
        <v>1353</v>
      </c>
      <c r="I496" s="15"/>
      <c r="J496" s="25" t="s">
        <v>2923</v>
      </c>
      <c r="K496" s="25">
        <f t="shared" si="43"/>
        <v>19</v>
      </c>
      <c r="L496" s="25" t="s">
        <v>15</v>
      </c>
      <c r="M496" s="25" t="s">
        <v>15</v>
      </c>
      <c r="N496" s="25" t="s">
        <v>15</v>
      </c>
      <c r="O496" s="4" t="str">
        <f>IFERROR(INDEX(DATOS_GENERALES!$F$11:$F$13,MATCH($P496,DATOS_GENERALES!$G$11:$G$13,0),1),"###")</f>
        <v>N</v>
      </c>
      <c r="P496" s="25" t="s">
        <v>40</v>
      </c>
      <c r="Q496" s="4">
        <f>IFERROR(INDEX(DATOS_GENERALES!$I$3:$I$7,MATCH($R496,DATOS_GENERALES!$J$3:$J$7,0),1),"###")</f>
        <v>1</v>
      </c>
      <c r="R496" s="25" t="s">
        <v>36</v>
      </c>
      <c r="S496" s="25" t="s">
        <v>15</v>
      </c>
      <c r="T496" s="25" t="s">
        <v>15</v>
      </c>
      <c r="U496" s="25" t="s">
        <v>15</v>
      </c>
      <c r="V496" s="24"/>
      <c r="W496" s="24" t="str">
        <f t="shared" si="44"/>
        <v>URB. PALACIO II J-3                    _</v>
      </c>
      <c r="X496" s="24" t="str">
        <f t="shared" si="45"/>
        <v>('0101495', '1', '1', 'PIZARRO CUBA JEREMY', 'PIZARRO CUBA JEREMY', 'URB. PALACIO II J-3                    _', '-', '-', '-', 'N', 'URB. PALACIO II J-3                    _', '1', '-', '-', '-', 'A'),</v>
      </c>
      <c r="Y496" s="24" t="str">
        <f t="shared" si="46"/>
        <v>('0101495', '1', '40206057', 'A'),</v>
      </c>
      <c r="Z496" s="24" t="str">
        <f t="shared" si="47"/>
        <v>('0101495', '2', '', 'A'),</v>
      </c>
    </row>
    <row r="497" spans="1:26" x14ac:dyDescent="0.25">
      <c r="A497" s="15" t="s">
        <v>643</v>
      </c>
      <c r="B497" s="28">
        <f t="shared" si="42"/>
        <v>1</v>
      </c>
      <c r="C497" s="27">
        <f xml:space="preserve"> IFERROR(INDEX(DATOS_GENERALES!$L$16:$L$20,MATCH($D497,DATOS_GENERALES!$M$16:$M$20,0),1),"###")</f>
        <v>1</v>
      </c>
      <c r="D497" s="25" t="s">
        <v>1641</v>
      </c>
      <c r="E497" s="27">
        <f xml:space="preserve"> IFERROR(INDEX(DATOS_GENERALES!$A$16:$A$25,MATCH($F497,DATOS_GENERALES!$B$16:$B$25,0),1),"###")</f>
        <v>1</v>
      </c>
      <c r="F497" s="25" t="s">
        <v>18</v>
      </c>
      <c r="G497" s="25" t="s">
        <v>2140</v>
      </c>
      <c r="H497" s="15" t="s">
        <v>1354</v>
      </c>
      <c r="I497" s="15"/>
      <c r="J497" s="25" t="s">
        <v>2924</v>
      </c>
      <c r="K497" s="25">
        <f t="shared" si="43"/>
        <v>22</v>
      </c>
      <c r="L497" s="25" t="s">
        <v>15</v>
      </c>
      <c r="M497" s="25" t="s">
        <v>15</v>
      </c>
      <c r="N497" s="25" t="s">
        <v>15</v>
      </c>
      <c r="O497" s="4" t="str">
        <f>IFERROR(INDEX(DATOS_GENERALES!$F$11:$F$13,MATCH($P497,DATOS_GENERALES!$G$11:$G$13,0),1),"###")</f>
        <v>N</v>
      </c>
      <c r="P497" s="25" t="s">
        <v>40</v>
      </c>
      <c r="Q497" s="4">
        <f>IFERROR(INDEX(DATOS_GENERALES!$I$3:$I$7,MATCH($R497,DATOS_GENERALES!$J$3:$J$7,0),1),"###")</f>
        <v>1</v>
      </c>
      <c r="R497" s="25" t="s">
        <v>36</v>
      </c>
      <c r="S497" s="25" t="s">
        <v>15</v>
      </c>
      <c r="T497" s="25" t="s">
        <v>15</v>
      </c>
      <c r="U497" s="25" t="s">
        <v>15</v>
      </c>
      <c r="V497" s="24"/>
      <c r="W497" s="24" t="str">
        <f t="shared" si="44"/>
        <v>QUINTA LANDALUZA N° 12                 _</v>
      </c>
      <c r="X497" s="24" t="str">
        <f t="shared" si="45"/>
        <v>('0101496', '1', '1', 'GUITTON AURDAY JAVIER', 'GUITTON AURDAY JAVIER', 'QUINTA LANDALUZA N° 12                 _', '-', '-', '-', 'N', 'QUINTA LANDALUZA N° 12                 _', '1', '-', '-', '-', 'A'),</v>
      </c>
      <c r="Y497" s="24" t="str">
        <f t="shared" si="46"/>
        <v>('0101496', '1', '40225352', 'A'),</v>
      </c>
      <c r="Z497" s="24" t="str">
        <f t="shared" si="47"/>
        <v>('0101496', '2', '', 'A'),</v>
      </c>
    </row>
    <row r="498" spans="1:26" x14ac:dyDescent="0.25">
      <c r="A498" s="15" t="s">
        <v>610</v>
      </c>
      <c r="B498" s="28">
        <f t="shared" si="42"/>
        <v>1</v>
      </c>
      <c r="C498" s="27">
        <f xml:space="preserve"> IFERROR(INDEX(DATOS_GENERALES!$L$16:$L$20,MATCH($D498,DATOS_GENERALES!$M$16:$M$20,0),1),"###")</f>
        <v>1</v>
      </c>
      <c r="D498" s="25" t="s">
        <v>1641</v>
      </c>
      <c r="E498" s="27">
        <f xml:space="preserve"> IFERROR(INDEX(DATOS_GENERALES!$A$16:$A$25,MATCH($F498,DATOS_GENERALES!$B$16:$B$25,0),1),"###")</f>
        <v>1</v>
      </c>
      <c r="F498" s="25" t="s">
        <v>18</v>
      </c>
      <c r="G498" s="25" t="s">
        <v>2141</v>
      </c>
      <c r="H498" s="15" t="s">
        <v>1355</v>
      </c>
      <c r="I498" s="15"/>
      <c r="J498" s="25" t="s">
        <v>2925</v>
      </c>
      <c r="K498" s="25">
        <f t="shared" si="43"/>
        <v>23</v>
      </c>
      <c r="L498" s="25" t="s">
        <v>15</v>
      </c>
      <c r="M498" s="25" t="s">
        <v>15</v>
      </c>
      <c r="N498" s="25" t="s">
        <v>15</v>
      </c>
      <c r="O498" s="4" t="str">
        <f>IFERROR(INDEX(DATOS_GENERALES!$F$11:$F$13,MATCH($P498,DATOS_GENERALES!$G$11:$G$13,0),1),"###")</f>
        <v>N</v>
      </c>
      <c r="P498" s="25" t="s">
        <v>40</v>
      </c>
      <c r="Q498" s="4">
        <f>IFERROR(INDEX(DATOS_GENERALES!$I$3:$I$7,MATCH($R498,DATOS_GENERALES!$J$3:$J$7,0),1),"###")</f>
        <v>1</v>
      </c>
      <c r="R498" s="25" t="s">
        <v>36</v>
      </c>
      <c r="S498" s="25" t="s">
        <v>15</v>
      </c>
      <c r="T498" s="25" t="s">
        <v>15</v>
      </c>
      <c r="U498" s="25" t="s">
        <v>15</v>
      </c>
      <c r="V498" s="24"/>
      <c r="W498" s="24" t="str">
        <f t="shared" si="44"/>
        <v>URB. JARDIN A-17 CASA 1                _</v>
      </c>
      <c r="X498" s="24" t="str">
        <f t="shared" si="45"/>
        <v>('0101497', '1', '1', 'OVIEDO DIAZ MARIA VERONICA', 'OVIEDO DIAZ MARIA VERONICA', 'URB. JARDIN A-17 CASA 1                _', '-', '-', '-', 'N', 'URB. JARDIN A-17 CASA 1                _', '1', '-', '-', '-', 'A'),</v>
      </c>
      <c r="Y498" s="24" t="str">
        <f t="shared" si="46"/>
        <v>('0101497', '1', '40229176', 'A'),</v>
      </c>
      <c r="Z498" s="24" t="str">
        <f t="shared" si="47"/>
        <v>('0101497', '2', '', 'A'),</v>
      </c>
    </row>
    <row r="499" spans="1:26" x14ac:dyDescent="0.25">
      <c r="A499" s="15" t="s">
        <v>121</v>
      </c>
      <c r="B499" s="28">
        <f t="shared" si="42"/>
        <v>1</v>
      </c>
      <c r="C499" s="27">
        <f xml:space="preserve"> IFERROR(INDEX(DATOS_GENERALES!$L$16:$L$20,MATCH($D499,DATOS_GENERALES!$M$16:$M$20,0),1),"###")</f>
        <v>1</v>
      </c>
      <c r="D499" s="25" t="s">
        <v>1641</v>
      </c>
      <c r="E499" s="27">
        <f xml:space="preserve"> IFERROR(INDEX(DATOS_GENERALES!$A$16:$A$25,MATCH($F499,DATOS_GENERALES!$B$16:$B$25,0),1),"###")</f>
        <v>1</v>
      </c>
      <c r="F499" s="25" t="s">
        <v>18</v>
      </c>
      <c r="G499" s="25" t="s">
        <v>2142</v>
      </c>
      <c r="H499" s="15" t="s">
        <v>1356</v>
      </c>
      <c r="I499" s="15"/>
      <c r="J499" s="25" t="s">
        <v>2926</v>
      </c>
      <c r="K499" s="25">
        <f t="shared" si="43"/>
        <v>40</v>
      </c>
      <c r="L499" s="25" t="s">
        <v>15</v>
      </c>
      <c r="M499" s="25" t="s">
        <v>15</v>
      </c>
      <c r="N499" s="25" t="s">
        <v>15</v>
      </c>
      <c r="O499" s="4" t="str">
        <f>IFERROR(INDEX(DATOS_GENERALES!$F$11:$F$13,MATCH($P499,DATOS_GENERALES!$G$11:$G$13,0),1),"###")</f>
        <v>N</v>
      </c>
      <c r="P499" s="25" t="s">
        <v>40</v>
      </c>
      <c r="Q499" s="4">
        <f>IFERROR(INDEX(DATOS_GENERALES!$I$3:$I$7,MATCH($R499,DATOS_GENERALES!$J$3:$J$7,0),1),"###")</f>
        <v>1</v>
      </c>
      <c r="R499" s="25" t="s">
        <v>36</v>
      </c>
      <c r="S499" s="25" t="s">
        <v>15</v>
      </c>
      <c r="T499" s="25" t="s">
        <v>15</v>
      </c>
      <c r="U499" s="25" t="s">
        <v>15</v>
      </c>
      <c r="V499" s="24"/>
      <c r="W499" s="24" t="str">
        <f t="shared" si="44"/>
        <v>QUINTA LAS MORAS PASAJE PIZARRO LOTE F D</v>
      </c>
      <c r="X499" s="24" t="str">
        <f t="shared" si="45"/>
        <v>('0101498', '1', '1', 'DEL CARPIO LOVON CARLOS ALBERTO', 'DEL CARPIO LOVON CARLOS ALBERTO', 'QUINTA LAS MORAS PASAJE PIZARRO LOTE F D', '-', '-', '-', 'N', 'QUINTA LAS MORAS PASAJE PIZARRO LOTE F D', '1', '-', '-', '-', 'A'),</v>
      </c>
      <c r="Y499" s="24" t="str">
        <f t="shared" si="46"/>
        <v>('0101498', '1', '40243655', 'A'),</v>
      </c>
      <c r="Z499" s="24" t="str">
        <f t="shared" si="47"/>
        <v>('0101498', '2', '', 'A'),</v>
      </c>
    </row>
    <row r="500" spans="1:26" x14ac:dyDescent="0.25">
      <c r="A500" s="15" t="s">
        <v>483</v>
      </c>
      <c r="B500" s="28">
        <f t="shared" si="42"/>
        <v>1</v>
      </c>
      <c r="C500" s="27">
        <f xml:space="preserve"> IFERROR(INDEX(DATOS_GENERALES!$L$16:$L$20,MATCH($D500,DATOS_GENERALES!$M$16:$M$20,0),1),"###")</f>
        <v>1</v>
      </c>
      <c r="D500" s="25" t="s">
        <v>1641</v>
      </c>
      <c r="E500" s="27">
        <f xml:space="preserve"> IFERROR(INDEX(DATOS_GENERALES!$A$16:$A$25,MATCH($F500,DATOS_GENERALES!$B$16:$B$25,0),1),"###")</f>
        <v>1</v>
      </c>
      <c r="F500" s="25" t="s">
        <v>18</v>
      </c>
      <c r="G500" s="25" t="s">
        <v>2143</v>
      </c>
      <c r="H500" s="15" t="s">
        <v>1357</v>
      </c>
      <c r="I500" s="15"/>
      <c r="J500" s="25" t="s">
        <v>2927</v>
      </c>
      <c r="K500" s="25">
        <f t="shared" si="43"/>
        <v>27</v>
      </c>
      <c r="L500" s="25" t="s">
        <v>15</v>
      </c>
      <c r="M500" s="25" t="s">
        <v>15</v>
      </c>
      <c r="N500" s="25" t="s">
        <v>15</v>
      </c>
      <c r="O500" s="4" t="str">
        <f>IFERROR(INDEX(DATOS_GENERALES!$F$11:$F$13,MATCH($P500,DATOS_GENERALES!$G$11:$G$13,0),1),"###")</f>
        <v>N</v>
      </c>
      <c r="P500" s="25" t="s">
        <v>40</v>
      </c>
      <c r="Q500" s="4">
        <f>IFERROR(INDEX(DATOS_GENERALES!$I$3:$I$7,MATCH($R500,DATOS_GENERALES!$J$3:$J$7,0),1),"###")</f>
        <v>1</v>
      </c>
      <c r="R500" s="25" t="s">
        <v>36</v>
      </c>
      <c r="S500" s="25" t="s">
        <v>15</v>
      </c>
      <c r="T500" s="25" t="s">
        <v>15</v>
      </c>
      <c r="U500" s="25" t="s">
        <v>15</v>
      </c>
      <c r="V500" s="24"/>
      <c r="W500" s="24" t="str">
        <f t="shared" si="44"/>
        <v>ASOC.SANTA ELISA MZ-D LT-11            _</v>
      </c>
      <c r="X500" s="24" t="str">
        <f t="shared" si="45"/>
        <v>('0101499', '1', '1', 'HERRERA GOMEZ JORGE LUIS', 'HERRERA GOMEZ JORGE LUIS', 'ASOC.SANTA ELISA MZ-D LT-11            _', '-', '-', '-', 'N', 'ASOC.SANTA ELISA MZ-D LT-11            _', '1', '-', '-', '-', 'A'),</v>
      </c>
      <c r="Y500" s="24" t="str">
        <f t="shared" si="46"/>
        <v>('0101499', '1', '40255486', 'A'),</v>
      </c>
      <c r="Z500" s="24" t="str">
        <f t="shared" si="47"/>
        <v>('0101499', '2', '', 'A'),</v>
      </c>
    </row>
    <row r="501" spans="1:26" x14ac:dyDescent="0.25">
      <c r="A501" s="15" t="s">
        <v>237</v>
      </c>
      <c r="B501" s="28">
        <f t="shared" si="42"/>
        <v>1</v>
      </c>
      <c r="C501" s="27">
        <f xml:space="preserve"> IFERROR(INDEX(DATOS_GENERALES!$L$16:$L$20,MATCH($D501,DATOS_GENERALES!$M$16:$M$20,0),1),"###")</f>
        <v>1</v>
      </c>
      <c r="D501" s="25" t="s">
        <v>1641</v>
      </c>
      <c r="E501" s="27">
        <f xml:space="preserve"> IFERROR(INDEX(DATOS_GENERALES!$A$16:$A$25,MATCH($F501,DATOS_GENERALES!$B$16:$B$25,0),1),"###")</f>
        <v>1</v>
      </c>
      <c r="F501" s="25" t="s">
        <v>18</v>
      </c>
      <c r="G501" s="25" t="s">
        <v>2144</v>
      </c>
      <c r="H501" s="15" t="s">
        <v>1358</v>
      </c>
      <c r="I501" s="15"/>
      <c r="J501" s="25" t="s">
        <v>2928</v>
      </c>
      <c r="K501" s="25">
        <f t="shared" si="43"/>
        <v>35</v>
      </c>
      <c r="L501" s="25" t="s">
        <v>15</v>
      </c>
      <c r="M501" s="25" t="s">
        <v>15</v>
      </c>
      <c r="N501" s="25" t="s">
        <v>15</v>
      </c>
      <c r="O501" s="4" t="str">
        <f>IFERROR(INDEX(DATOS_GENERALES!$F$11:$F$13,MATCH($P501,DATOS_GENERALES!$G$11:$G$13,0),1),"###")</f>
        <v>N</v>
      </c>
      <c r="P501" s="25" t="s">
        <v>40</v>
      </c>
      <c r="Q501" s="4">
        <f>IFERROR(INDEX(DATOS_GENERALES!$I$3:$I$7,MATCH($R501,DATOS_GENERALES!$J$3:$J$7,0),1),"###")</f>
        <v>1</v>
      </c>
      <c r="R501" s="25" t="s">
        <v>36</v>
      </c>
      <c r="S501" s="25" t="s">
        <v>15</v>
      </c>
      <c r="T501" s="25" t="s">
        <v>15</v>
      </c>
      <c r="U501" s="25" t="s">
        <v>15</v>
      </c>
      <c r="V501" s="24"/>
      <c r="W501" s="24" t="str">
        <f t="shared" si="44"/>
        <v>CERRO SAN JACINTO PLAZA CIVICA 105A    _</v>
      </c>
      <c r="X501" s="24" t="str">
        <f t="shared" si="45"/>
        <v>('0101500', '1', '1', 'CACERES ZUÑIGA CAROLINA AMIRY', 'CACERES ZUÑIGA CAROLINA AMIRY', 'CERRO SAN JACINTO PLAZA CIVICA 105A    _', '-', '-', '-', 'N', 'CERRO SAN JACINTO PLAZA CIVICA 105A    _', '1', '-', '-', '-', 'A'),</v>
      </c>
      <c r="Y501" s="24" t="str">
        <f t="shared" si="46"/>
        <v>('0101500', '1', '40272411', 'A'),</v>
      </c>
      <c r="Z501" s="24" t="str">
        <f t="shared" si="47"/>
        <v>('0101500', '2', '', 'A'),</v>
      </c>
    </row>
    <row r="502" spans="1:26" x14ac:dyDescent="0.25">
      <c r="A502" s="15" t="s">
        <v>793</v>
      </c>
      <c r="B502" s="28">
        <f t="shared" si="42"/>
        <v>1</v>
      </c>
      <c r="C502" s="27">
        <f xml:space="preserve"> IFERROR(INDEX(DATOS_GENERALES!$L$16:$L$20,MATCH($D502,DATOS_GENERALES!$M$16:$M$20,0),1),"###")</f>
        <v>1</v>
      </c>
      <c r="D502" s="25" t="s">
        <v>1641</v>
      </c>
      <c r="E502" s="27">
        <f xml:space="preserve"> IFERROR(INDEX(DATOS_GENERALES!$A$16:$A$25,MATCH($F502,DATOS_GENERALES!$B$16:$B$25,0),1),"###")</f>
        <v>1</v>
      </c>
      <c r="F502" s="25" t="s">
        <v>18</v>
      </c>
      <c r="G502" s="25" t="s">
        <v>2145</v>
      </c>
      <c r="H502" s="15" t="s">
        <v>1359</v>
      </c>
      <c r="I502" s="15"/>
      <c r="J502" s="25" t="s">
        <v>2929</v>
      </c>
      <c r="K502" s="25">
        <f t="shared" si="43"/>
        <v>16</v>
      </c>
      <c r="L502" s="25" t="s">
        <v>15</v>
      </c>
      <c r="M502" s="25" t="s">
        <v>15</v>
      </c>
      <c r="N502" s="25" t="s">
        <v>15</v>
      </c>
      <c r="O502" s="4" t="str">
        <f>IFERROR(INDEX(DATOS_GENERALES!$F$11:$F$13,MATCH($P502,DATOS_GENERALES!$G$11:$G$13,0),1),"###")</f>
        <v>N</v>
      </c>
      <c r="P502" s="25" t="s">
        <v>40</v>
      </c>
      <c r="Q502" s="4">
        <f>IFERROR(INDEX(DATOS_GENERALES!$I$3:$I$7,MATCH($R502,DATOS_GENERALES!$J$3:$J$7,0),1),"###")</f>
        <v>1</v>
      </c>
      <c r="R502" s="25" t="s">
        <v>36</v>
      </c>
      <c r="S502" s="25" t="s">
        <v>15</v>
      </c>
      <c r="T502" s="25" t="s">
        <v>15</v>
      </c>
      <c r="U502" s="25" t="s">
        <v>15</v>
      </c>
      <c r="V502" s="24"/>
      <c r="W502" s="24" t="str">
        <f t="shared" si="44"/>
        <v>URB.JUAN XIII ..                       _</v>
      </c>
      <c r="X502" s="24" t="str">
        <f t="shared" si="45"/>
        <v>('0101501', '1', '1', 'MANRIQUE DELGADO JYM', 'MANRIQUE DELGADO JYM', 'URB.JUAN XIII ..                       _', '-', '-', '-', 'N', 'URB.JUAN XIII ..                       _', '1', '-', '-', '-', 'A'),</v>
      </c>
      <c r="Y502" s="24" t="str">
        <f t="shared" si="46"/>
        <v>('0101501', '1', '40303484', 'A'),</v>
      </c>
      <c r="Z502" s="24" t="str">
        <f t="shared" si="47"/>
        <v>('0101501', '2', '', 'A'),</v>
      </c>
    </row>
    <row r="503" spans="1:26" x14ac:dyDescent="0.25">
      <c r="A503" s="15" t="s">
        <v>238</v>
      </c>
      <c r="B503" s="28">
        <f t="shared" si="42"/>
        <v>1</v>
      </c>
      <c r="C503" s="27">
        <f xml:space="preserve"> IFERROR(INDEX(DATOS_GENERALES!$L$16:$L$20,MATCH($D503,DATOS_GENERALES!$M$16:$M$20,0),1),"###")</f>
        <v>1</v>
      </c>
      <c r="D503" s="25" t="s">
        <v>1641</v>
      </c>
      <c r="E503" s="27">
        <f xml:space="preserve"> IFERROR(INDEX(DATOS_GENERALES!$A$16:$A$25,MATCH($F503,DATOS_GENERALES!$B$16:$B$25,0),1),"###")</f>
        <v>1</v>
      </c>
      <c r="F503" s="25" t="s">
        <v>18</v>
      </c>
      <c r="G503" s="25" t="s">
        <v>2146</v>
      </c>
      <c r="H503" s="15" t="s">
        <v>1360</v>
      </c>
      <c r="I503" s="15"/>
      <c r="J503" s="25" t="s">
        <v>2930</v>
      </c>
      <c r="K503" s="25">
        <f t="shared" si="43"/>
        <v>35</v>
      </c>
      <c r="L503" s="25" t="s">
        <v>15</v>
      </c>
      <c r="M503" s="25" t="s">
        <v>15</v>
      </c>
      <c r="N503" s="25" t="s">
        <v>15</v>
      </c>
      <c r="O503" s="4" t="str">
        <f>IFERROR(INDEX(DATOS_GENERALES!$F$11:$F$13,MATCH($P503,DATOS_GENERALES!$G$11:$G$13,0),1),"###")</f>
        <v>N</v>
      </c>
      <c r="P503" s="25" t="s">
        <v>40</v>
      </c>
      <c r="Q503" s="4">
        <f>IFERROR(INDEX(DATOS_GENERALES!$I$3:$I$7,MATCH($R503,DATOS_GENERALES!$J$3:$J$7,0),1),"###")</f>
        <v>1</v>
      </c>
      <c r="R503" s="25" t="s">
        <v>36</v>
      </c>
      <c r="S503" s="25" t="s">
        <v>15</v>
      </c>
      <c r="T503" s="25" t="s">
        <v>15</v>
      </c>
      <c r="U503" s="25" t="s">
        <v>15</v>
      </c>
      <c r="V503" s="24"/>
      <c r="W503" s="24" t="str">
        <f t="shared" si="44"/>
        <v>URB. CERRO COLORADO B-2 C. COLORADO    _</v>
      </c>
      <c r="X503" s="24" t="str">
        <f t="shared" si="45"/>
        <v>('0101502', '1', '1', 'GUTIERREZ HUAMANI ALEX ALBERTO', 'GUTIERREZ HUAMANI ALEX ALBERTO', 'URB. CERRO COLORADO B-2 C. COLORADO    _', '-', '-', '-', 'N', 'URB. CERRO COLORADO B-2 C. COLORADO    _', '1', '-', '-', '-', 'A'),</v>
      </c>
      <c r="Y503" s="24" t="str">
        <f t="shared" si="46"/>
        <v>('0101502', '1', '40311259', 'A'),</v>
      </c>
      <c r="Z503" s="24" t="str">
        <f t="shared" si="47"/>
        <v>('0101502', '2', '', 'A'),</v>
      </c>
    </row>
    <row r="504" spans="1:26" x14ac:dyDescent="0.25">
      <c r="A504" s="15" t="s">
        <v>672</v>
      </c>
      <c r="B504" s="28">
        <f t="shared" si="42"/>
        <v>1</v>
      </c>
      <c r="C504" s="27">
        <f xml:space="preserve"> IFERROR(INDEX(DATOS_GENERALES!$L$16:$L$20,MATCH($D504,DATOS_GENERALES!$M$16:$M$20,0),1),"###")</f>
        <v>1</v>
      </c>
      <c r="D504" s="25" t="s">
        <v>1641</v>
      </c>
      <c r="E504" s="27">
        <f xml:space="preserve"> IFERROR(INDEX(DATOS_GENERALES!$A$16:$A$25,MATCH($F504,DATOS_GENERALES!$B$16:$B$25,0),1),"###")</f>
        <v>1</v>
      </c>
      <c r="F504" s="25" t="s">
        <v>18</v>
      </c>
      <c r="G504" s="25" t="s">
        <v>2147</v>
      </c>
      <c r="H504" s="15" t="s">
        <v>1361</v>
      </c>
      <c r="I504" s="15"/>
      <c r="J504" s="25" t="s">
        <v>2931</v>
      </c>
      <c r="K504" s="25">
        <f t="shared" si="43"/>
        <v>21</v>
      </c>
      <c r="L504" s="25" t="s">
        <v>15</v>
      </c>
      <c r="M504" s="25" t="s">
        <v>15</v>
      </c>
      <c r="N504" s="25" t="s">
        <v>15</v>
      </c>
      <c r="O504" s="4" t="str">
        <f>IFERROR(INDEX(DATOS_GENERALES!$F$11:$F$13,MATCH($P504,DATOS_GENERALES!$G$11:$G$13,0),1),"###")</f>
        <v>N</v>
      </c>
      <c r="P504" s="25" t="s">
        <v>40</v>
      </c>
      <c r="Q504" s="4">
        <f>IFERROR(INDEX(DATOS_GENERALES!$I$3:$I$7,MATCH($R504,DATOS_GENERALES!$J$3:$J$7,0),1),"###")</f>
        <v>1</v>
      </c>
      <c r="R504" s="25" t="s">
        <v>36</v>
      </c>
      <c r="S504" s="25" t="s">
        <v>15</v>
      </c>
      <c r="T504" s="25" t="s">
        <v>15</v>
      </c>
      <c r="U504" s="25" t="s">
        <v>15</v>
      </c>
      <c r="V504" s="24"/>
      <c r="W504" s="24" t="str">
        <f t="shared" si="44"/>
        <v>URB. LOS GUINDOS A-24                  _</v>
      </c>
      <c r="X504" s="24" t="str">
        <f t="shared" si="45"/>
        <v>('0101503', '1', '1', 'TORRES PONCE RENATO ELIOT MARTIN', 'TORRES PONCE RENATO ELIOT MARTIN', 'URB. LOS GUINDOS A-24                  _', '-', '-', '-', 'N', 'URB. LOS GUINDOS A-24                  _', '1', '-', '-', '-', 'A'),</v>
      </c>
      <c r="Y504" s="24" t="str">
        <f t="shared" si="46"/>
        <v>('0101503', '1', '40323510', 'A'),</v>
      </c>
      <c r="Z504" s="24" t="str">
        <f t="shared" si="47"/>
        <v>('0101503', '2', '', 'A'),</v>
      </c>
    </row>
    <row r="505" spans="1:26" x14ac:dyDescent="0.25">
      <c r="A505" s="15" t="s">
        <v>314</v>
      </c>
      <c r="B505" s="28">
        <f t="shared" si="42"/>
        <v>1</v>
      </c>
      <c r="C505" s="27">
        <f xml:space="preserve"> IFERROR(INDEX(DATOS_GENERALES!$L$16:$L$20,MATCH($D505,DATOS_GENERALES!$M$16:$M$20,0),1),"###")</f>
        <v>1</v>
      </c>
      <c r="D505" s="25" t="s">
        <v>1641</v>
      </c>
      <c r="E505" s="27">
        <f xml:space="preserve"> IFERROR(INDEX(DATOS_GENERALES!$A$16:$A$25,MATCH($F505,DATOS_GENERALES!$B$16:$B$25,0),1),"###")</f>
        <v>1</v>
      </c>
      <c r="F505" s="25" t="s">
        <v>18</v>
      </c>
      <c r="G505" s="25" t="s">
        <v>2148</v>
      </c>
      <c r="H505" s="15" t="s">
        <v>1362</v>
      </c>
      <c r="I505" s="15"/>
      <c r="J505" s="25" t="s">
        <v>2932</v>
      </c>
      <c r="K505" s="25">
        <f t="shared" si="43"/>
        <v>32</v>
      </c>
      <c r="L505" s="25" t="s">
        <v>15</v>
      </c>
      <c r="M505" s="25" t="s">
        <v>15</v>
      </c>
      <c r="N505" s="25" t="s">
        <v>15</v>
      </c>
      <c r="O505" s="4" t="str">
        <f>IFERROR(INDEX(DATOS_GENERALES!$F$11:$F$13,MATCH($P505,DATOS_GENERALES!$G$11:$G$13,0),1),"###")</f>
        <v>N</v>
      </c>
      <c r="P505" s="25" t="s">
        <v>40</v>
      </c>
      <c r="Q505" s="4">
        <f>IFERROR(INDEX(DATOS_GENERALES!$I$3:$I$7,MATCH($R505,DATOS_GENERALES!$J$3:$J$7,0),1),"###")</f>
        <v>1</v>
      </c>
      <c r="R505" s="25" t="s">
        <v>36</v>
      </c>
      <c r="S505" s="25" t="s">
        <v>15</v>
      </c>
      <c r="T505" s="25" t="s">
        <v>15</v>
      </c>
      <c r="U505" s="25" t="s">
        <v>15</v>
      </c>
      <c r="V505" s="24"/>
      <c r="W505" s="24" t="str">
        <f t="shared" si="44"/>
        <v>CALLE CESAR VALLEJO 207 DEP. 402       _</v>
      </c>
      <c r="X505" s="24" t="str">
        <f t="shared" si="45"/>
        <v>('0101504', '1', '1', 'VASQUEZ MANRIQUE EDSON REYNALDO', 'VASQUEZ MANRIQUE EDSON REYNALDO', 'CALLE CESAR VALLEJO 207 DEP. 402       _', '-', '-', '-', 'N', 'CALLE CESAR VALLEJO 207 DEP. 402       _', '1', '-', '-', '-', 'A'),</v>
      </c>
      <c r="Y505" s="24" t="str">
        <f t="shared" si="46"/>
        <v>('0101504', '1', '40345362', 'A'),</v>
      </c>
      <c r="Z505" s="24" t="str">
        <f t="shared" si="47"/>
        <v>('0101504', '2', '', 'A'),</v>
      </c>
    </row>
    <row r="506" spans="1:26" x14ac:dyDescent="0.25">
      <c r="A506" s="15" t="s">
        <v>579</v>
      </c>
      <c r="B506" s="28">
        <f t="shared" si="42"/>
        <v>1</v>
      </c>
      <c r="C506" s="27">
        <f xml:space="preserve"> IFERROR(INDEX(DATOS_GENERALES!$L$16:$L$20,MATCH($D506,DATOS_GENERALES!$M$16:$M$20,0),1),"###")</f>
        <v>1</v>
      </c>
      <c r="D506" s="25" t="s">
        <v>1641</v>
      </c>
      <c r="E506" s="27">
        <f xml:space="preserve"> IFERROR(INDEX(DATOS_GENERALES!$A$16:$A$25,MATCH($F506,DATOS_GENERALES!$B$16:$B$25,0),1),"###")</f>
        <v>1</v>
      </c>
      <c r="F506" s="25" t="s">
        <v>18</v>
      </c>
      <c r="G506" s="25" t="s">
        <v>2149</v>
      </c>
      <c r="H506" s="15" t="s">
        <v>1363</v>
      </c>
      <c r="I506" s="15"/>
      <c r="J506" s="25" t="s">
        <v>2933</v>
      </c>
      <c r="K506" s="25">
        <f t="shared" si="43"/>
        <v>24</v>
      </c>
      <c r="L506" s="25" t="s">
        <v>15</v>
      </c>
      <c r="M506" s="25" t="s">
        <v>15</v>
      </c>
      <c r="N506" s="25" t="s">
        <v>15</v>
      </c>
      <c r="O506" s="4" t="str">
        <f>IFERROR(INDEX(DATOS_GENERALES!$F$11:$F$13,MATCH($P506,DATOS_GENERALES!$G$11:$G$13,0),1),"###")</f>
        <v>N</v>
      </c>
      <c r="P506" s="25" t="s">
        <v>40</v>
      </c>
      <c r="Q506" s="4">
        <f>IFERROR(INDEX(DATOS_GENERALES!$I$3:$I$7,MATCH($R506,DATOS_GENERALES!$J$3:$J$7,0),1),"###")</f>
        <v>1</v>
      </c>
      <c r="R506" s="25" t="s">
        <v>36</v>
      </c>
      <c r="S506" s="25" t="s">
        <v>15</v>
      </c>
      <c r="T506" s="25" t="s">
        <v>15</v>
      </c>
      <c r="U506" s="25" t="s">
        <v>15</v>
      </c>
      <c r="V506" s="24"/>
      <c r="W506" s="24" t="str">
        <f t="shared" si="44"/>
        <v>CALLE MARIANO MELGAR 605               _</v>
      </c>
      <c r="X506" s="24" t="str">
        <f t="shared" si="45"/>
        <v>('0101505', '1', '1', 'LUQUE CRUZ JOEL LEONARDO', 'LUQUE CRUZ JOEL LEONARDO', 'CALLE MARIANO MELGAR 605               _', '-', '-', '-', 'N', 'CALLE MARIANO MELGAR 605               _', '1', '-', '-', '-', 'A'),</v>
      </c>
      <c r="Y506" s="24" t="str">
        <f t="shared" si="46"/>
        <v>('0101505', '1', '40345535', 'A'),</v>
      </c>
      <c r="Z506" s="24" t="str">
        <f t="shared" si="47"/>
        <v>('0101505', '2', '', 'A'),</v>
      </c>
    </row>
    <row r="507" spans="1:26" x14ac:dyDescent="0.25">
      <c r="A507" s="15" t="s">
        <v>673</v>
      </c>
      <c r="B507" s="28">
        <f t="shared" si="42"/>
        <v>1</v>
      </c>
      <c r="C507" s="27">
        <f xml:space="preserve"> IFERROR(INDEX(DATOS_GENERALES!$L$16:$L$20,MATCH($D507,DATOS_GENERALES!$M$16:$M$20,0),1),"###")</f>
        <v>1</v>
      </c>
      <c r="D507" s="25" t="s">
        <v>1641</v>
      </c>
      <c r="E507" s="27">
        <f xml:space="preserve"> IFERROR(INDEX(DATOS_GENERALES!$A$16:$A$25,MATCH($F507,DATOS_GENERALES!$B$16:$B$25,0),1),"###")</f>
        <v>1</v>
      </c>
      <c r="F507" s="25" t="s">
        <v>18</v>
      </c>
      <c r="G507" s="25" t="s">
        <v>2150</v>
      </c>
      <c r="H507" s="15" t="s">
        <v>1364</v>
      </c>
      <c r="I507" s="15"/>
      <c r="J507" s="25" t="s">
        <v>2934</v>
      </c>
      <c r="K507" s="25">
        <f t="shared" si="43"/>
        <v>21</v>
      </c>
      <c r="L507" s="25" t="s">
        <v>15</v>
      </c>
      <c r="M507" s="25" t="s">
        <v>15</v>
      </c>
      <c r="N507" s="25" t="s">
        <v>15</v>
      </c>
      <c r="O507" s="4" t="str">
        <f>IFERROR(INDEX(DATOS_GENERALES!$F$11:$F$13,MATCH($P507,DATOS_GENERALES!$G$11:$G$13,0),1),"###")</f>
        <v>N</v>
      </c>
      <c r="P507" s="25" t="s">
        <v>40</v>
      </c>
      <c r="Q507" s="4">
        <f>IFERROR(INDEX(DATOS_GENERALES!$I$3:$I$7,MATCH($R507,DATOS_GENERALES!$J$3:$J$7,0),1),"###")</f>
        <v>1</v>
      </c>
      <c r="R507" s="25" t="s">
        <v>36</v>
      </c>
      <c r="S507" s="25" t="s">
        <v>15</v>
      </c>
      <c r="T507" s="25" t="s">
        <v>15</v>
      </c>
      <c r="U507" s="25" t="s">
        <v>15</v>
      </c>
      <c r="V507" s="24"/>
      <c r="W507" s="24" t="str">
        <f t="shared" si="44"/>
        <v>URB. CAMPO VERDE J-21                  _</v>
      </c>
      <c r="X507" s="24" t="str">
        <f t="shared" si="45"/>
        <v>('0101506', '1', '1', 'ENRRIQUEZ ZEA RICARDO', 'ENRRIQUEZ ZEA RICARDO', 'URB. CAMPO VERDE J-21                  _', '-', '-', '-', 'N', 'URB. CAMPO VERDE J-21                  _', '1', '-', '-', '-', 'A'),</v>
      </c>
      <c r="Y507" s="24" t="str">
        <f t="shared" si="46"/>
        <v>('0101506', '1', '40353882', 'A'),</v>
      </c>
      <c r="Z507" s="24" t="str">
        <f t="shared" si="47"/>
        <v>('0101506', '2', '', 'A'),</v>
      </c>
    </row>
    <row r="508" spans="1:26" x14ac:dyDescent="0.25">
      <c r="A508" s="15" t="s">
        <v>389</v>
      </c>
      <c r="B508" s="28">
        <f t="shared" si="42"/>
        <v>1</v>
      </c>
      <c r="C508" s="27">
        <f xml:space="preserve"> IFERROR(INDEX(DATOS_GENERALES!$L$16:$L$20,MATCH($D508,DATOS_GENERALES!$M$16:$M$20,0),1),"###")</f>
        <v>1</v>
      </c>
      <c r="D508" s="25" t="s">
        <v>1641</v>
      </c>
      <c r="E508" s="27">
        <f xml:space="preserve"> IFERROR(INDEX(DATOS_GENERALES!$A$16:$A$25,MATCH($F508,DATOS_GENERALES!$B$16:$B$25,0),1),"###")</f>
        <v>1</v>
      </c>
      <c r="F508" s="25" t="s">
        <v>18</v>
      </c>
      <c r="G508" s="25" t="s">
        <v>2151</v>
      </c>
      <c r="H508" s="15" t="s">
        <v>1365</v>
      </c>
      <c r="I508" s="15"/>
      <c r="J508" s="25" t="s">
        <v>2935</v>
      </c>
      <c r="K508" s="25">
        <f t="shared" si="43"/>
        <v>30</v>
      </c>
      <c r="L508" s="25" t="s">
        <v>15</v>
      </c>
      <c r="M508" s="25" t="s">
        <v>15</v>
      </c>
      <c r="N508" s="25" t="s">
        <v>15</v>
      </c>
      <c r="O508" s="4" t="str">
        <f>IFERROR(INDEX(DATOS_GENERALES!$F$11:$F$13,MATCH($P508,DATOS_GENERALES!$G$11:$G$13,0),1),"###")</f>
        <v>N</v>
      </c>
      <c r="P508" s="25" t="s">
        <v>40</v>
      </c>
      <c r="Q508" s="4">
        <f>IFERROR(INDEX(DATOS_GENERALES!$I$3:$I$7,MATCH($R508,DATOS_GENERALES!$J$3:$J$7,0),1),"###")</f>
        <v>1</v>
      </c>
      <c r="R508" s="25" t="s">
        <v>36</v>
      </c>
      <c r="S508" s="25" t="s">
        <v>15</v>
      </c>
      <c r="T508" s="25" t="s">
        <v>15</v>
      </c>
      <c r="U508" s="25" t="s">
        <v>15</v>
      </c>
      <c r="V508" s="24"/>
      <c r="W508" s="24" t="str">
        <f t="shared" si="44"/>
        <v>POLAR 104 A ACEQUIA ALTA CAYMA         _</v>
      </c>
      <c r="X508" s="24" t="str">
        <f t="shared" si="45"/>
        <v>('0101507', '1', '1', 'ZARATE CACERES EDWARD', 'ZARATE CACERES EDWARD', 'POLAR 104 A ACEQUIA ALTA CAYMA         _', '-', '-', '-', 'N', 'POLAR 104 A ACEQUIA ALTA CAYMA         _', '1', '-', '-', '-', 'A'),</v>
      </c>
      <c r="Y508" s="24" t="str">
        <f t="shared" si="46"/>
        <v>('0101507', '1', '40366661', 'A'),</v>
      </c>
      <c r="Z508" s="24" t="str">
        <f t="shared" si="47"/>
        <v>('0101507', '2', '', 'A'),</v>
      </c>
    </row>
    <row r="509" spans="1:26" x14ac:dyDescent="0.25">
      <c r="A509" s="15" t="s">
        <v>390</v>
      </c>
      <c r="B509" s="28">
        <f t="shared" si="42"/>
        <v>1</v>
      </c>
      <c r="C509" s="27">
        <f xml:space="preserve"> IFERROR(INDEX(DATOS_GENERALES!$L$16:$L$20,MATCH($D509,DATOS_GENERALES!$M$16:$M$20,0),1),"###")</f>
        <v>1</v>
      </c>
      <c r="D509" s="25" t="s">
        <v>1641</v>
      </c>
      <c r="E509" s="27">
        <f xml:space="preserve"> IFERROR(INDEX(DATOS_GENERALES!$A$16:$A$25,MATCH($F509,DATOS_GENERALES!$B$16:$B$25,0),1),"###")</f>
        <v>1</v>
      </c>
      <c r="F509" s="25" t="s">
        <v>18</v>
      </c>
      <c r="G509" s="25" t="s">
        <v>2152</v>
      </c>
      <c r="H509" s="15" t="s">
        <v>1366</v>
      </c>
      <c r="I509" s="15"/>
      <c r="J509" s="25" t="s">
        <v>2936</v>
      </c>
      <c r="K509" s="25">
        <f t="shared" si="43"/>
        <v>30</v>
      </c>
      <c r="L509" s="25" t="s">
        <v>15</v>
      </c>
      <c r="M509" s="25" t="s">
        <v>15</v>
      </c>
      <c r="N509" s="25" t="s">
        <v>15</v>
      </c>
      <c r="O509" s="4" t="str">
        <f>IFERROR(INDEX(DATOS_GENERALES!$F$11:$F$13,MATCH($P509,DATOS_GENERALES!$G$11:$G$13,0),1),"###")</f>
        <v>N</v>
      </c>
      <c r="P509" s="25" t="s">
        <v>40</v>
      </c>
      <c r="Q509" s="4">
        <f>IFERROR(INDEX(DATOS_GENERALES!$I$3:$I$7,MATCH($R509,DATOS_GENERALES!$J$3:$J$7,0),1),"###")</f>
        <v>1</v>
      </c>
      <c r="R509" s="25" t="s">
        <v>36</v>
      </c>
      <c r="S509" s="25" t="s">
        <v>15</v>
      </c>
      <c r="T509" s="25" t="s">
        <v>15</v>
      </c>
      <c r="U509" s="25" t="s">
        <v>15</v>
      </c>
      <c r="V509" s="24"/>
      <c r="W509" s="24" t="str">
        <f t="shared" si="44"/>
        <v>COOP. INGENIEROS A-1 LOS ARCES         _</v>
      </c>
      <c r="X509" s="24" t="str">
        <f t="shared" si="45"/>
        <v>('0101508', '1', '1', 'ZEZENARRO ORCONE WALTER', 'ZEZENARRO ORCONE WALTER', 'COOP. INGENIEROS A-1 LOS ARCES         _', '-', '-', '-', 'N', 'COOP. INGENIEROS A-1 LOS ARCES         _', '1', '-', '-', '-', 'A'),</v>
      </c>
      <c r="Y509" s="24" t="str">
        <f t="shared" si="46"/>
        <v>('0101508', '1', '40375804', 'A'),</v>
      </c>
      <c r="Z509" s="24" t="str">
        <f t="shared" si="47"/>
        <v>('0101508', '2', '', 'A'),</v>
      </c>
    </row>
    <row r="510" spans="1:26" x14ac:dyDescent="0.25">
      <c r="A510" s="15" t="s">
        <v>742</v>
      </c>
      <c r="B510" s="28">
        <f t="shared" si="42"/>
        <v>1</v>
      </c>
      <c r="C510" s="27">
        <f xml:space="preserve"> IFERROR(INDEX(DATOS_GENERALES!$L$16:$L$20,MATCH($D510,DATOS_GENERALES!$M$16:$M$20,0),1),"###")</f>
        <v>1</v>
      </c>
      <c r="D510" s="25" t="s">
        <v>1641</v>
      </c>
      <c r="E510" s="27">
        <f xml:space="preserve"> IFERROR(INDEX(DATOS_GENERALES!$A$16:$A$25,MATCH($F510,DATOS_GENERALES!$B$16:$B$25,0),1),"###")</f>
        <v>1</v>
      </c>
      <c r="F510" s="25" t="s">
        <v>18</v>
      </c>
      <c r="G510" s="25" t="s">
        <v>2153</v>
      </c>
      <c r="H510" s="15" t="s">
        <v>1366</v>
      </c>
      <c r="I510" s="15"/>
      <c r="J510" s="25" t="s">
        <v>2937</v>
      </c>
      <c r="K510" s="25">
        <f t="shared" si="43"/>
        <v>18</v>
      </c>
      <c r="L510" s="25" t="s">
        <v>15</v>
      </c>
      <c r="M510" s="25" t="s">
        <v>15</v>
      </c>
      <c r="N510" s="25" t="s">
        <v>15</v>
      </c>
      <c r="O510" s="4" t="str">
        <f>IFERROR(INDEX(DATOS_GENERALES!$F$11:$F$13,MATCH($P510,DATOS_GENERALES!$G$11:$G$13,0),1),"###")</f>
        <v>N</v>
      </c>
      <c r="P510" s="25" t="s">
        <v>40</v>
      </c>
      <c r="Q510" s="4">
        <f>IFERROR(INDEX(DATOS_GENERALES!$I$3:$I$7,MATCH($R510,DATOS_GENERALES!$J$3:$J$7,0),1),"###")</f>
        <v>1</v>
      </c>
      <c r="R510" s="25" t="s">
        <v>36</v>
      </c>
      <c r="S510" s="25" t="s">
        <v>15</v>
      </c>
      <c r="T510" s="25" t="s">
        <v>15</v>
      </c>
      <c r="U510" s="25" t="s">
        <v>15</v>
      </c>
      <c r="V510" s="24"/>
      <c r="W510" s="24" t="str">
        <f t="shared" si="44"/>
        <v>URB.TASAHUAYO H-21                     _</v>
      </c>
      <c r="X510" s="24" t="str">
        <f t="shared" si="45"/>
        <v>('0101509', '1', '1', 'TORRES BERNEDO CATHERINE', 'TORRES BERNEDO CATHERINE', 'URB.TASAHUAYO H-21                     _', '-', '-', '-', 'N', 'URB.TASAHUAYO H-21                     _', '1', '-', '-', '-', 'A'),</v>
      </c>
      <c r="Y510" s="24" t="str">
        <f t="shared" si="46"/>
        <v>('0101509', '1', '40375804', 'A'),</v>
      </c>
      <c r="Z510" s="24" t="str">
        <f t="shared" si="47"/>
        <v>('0101509', '2', '', 'A'),</v>
      </c>
    </row>
    <row r="511" spans="1:26" x14ac:dyDescent="0.25">
      <c r="A511" s="15" t="s">
        <v>698</v>
      </c>
      <c r="B511" s="28">
        <f t="shared" si="42"/>
        <v>1</v>
      </c>
      <c r="C511" s="27">
        <f xml:space="preserve"> IFERROR(INDEX(DATOS_GENERALES!$L$16:$L$20,MATCH($D511,DATOS_GENERALES!$M$16:$M$20,0),1),"###")</f>
        <v>1</v>
      </c>
      <c r="D511" s="25" t="s">
        <v>1641</v>
      </c>
      <c r="E511" s="27">
        <f xml:space="preserve"> IFERROR(INDEX(DATOS_GENERALES!$A$16:$A$25,MATCH($F511,DATOS_GENERALES!$B$16:$B$25,0),1),"###")</f>
        <v>1</v>
      </c>
      <c r="F511" s="25" t="s">
        <v>18</v>
      </c>
      <c r="G511" s="25" t="s">
        <v>2154</v>
      </c>
      <c r="H511" s="15" t="s">
        <v>1367</v>
      </c>
      <c r="I511" s="15"/>
      <c r="J511" s="25" t="s">
        <v>2938</v>
      </c>
      <c r="K511" s="25">
        <f t="shared" si="43"/>
        <v>20</v>
      </c>
      <c r="L511" s="25" t="s">
        <v>15</v>
      </c>
      <c r="M511" s="25" t="s">
        <v>15</v>
      </c>
      <c r="N511" s="25" t="s">
        <v>15</v>
      </c>
      <c r="O511" s="4" t="str">
        <f>IFERROR(INDEX(DATOS_GENERALES!$F$11:$F$13,MATCH($P511,DATOS_GENERALES!$G$11:$G$13,0),1),"###")</f>
        <v>N</v>
      </c>
      <c r="P511" s="25" t="s">
        <v>40</v>
      </c>
      <c r="Q511" s="4">
        <f>IFERROR(INDEX(DATOS_GENERALES!$I$3:$I$7,MATCH($R511,DATOS_GENERALES!$J$3:$J$7,0),1),"###")</f>
        <v>1</v>
      </c>
      <c r="R511" s="25" t="s">
        <v>36</v>
      </c>
      <c r="S511" s="25" t="s">
        <v>15</v>
      </c>
      <c r="T511" s="25" t="s">
        <v>15</v>
      </c>
      <c r="U511" s="25" t="s">
        <v>15</v>
      </c>
      <c r="V511" s="24"/>
      <c r="W511" s="24" t="str">
        <f t="shared" si="44"/>
        <v>URB. CAMPO VERDE G-4                   _</v>
      </c>
      <c r="X511" s="24" t="str">
        <f t="shared" si="45"/>
        <v>('0101510', '1', '1', 'CAPA USCA JAYME', 'CAPA USCA JAYME', 'URB. CAMPO VERDE G-4                   _', '-', '-', '-', 'N', 'URB. CAMPO VERDE G-4                   _', '1', '-', '-', '-', 'A'),</v>
      </c>
      <c r="Y511" s="24" t="str">
        <f t="shared" si="46"/>
        <v>('0101510', '1', '40376200', 'A'),</v>
      </c>
      <c r="Z511" s="24" t="str">
        <f t="shared" si="47"/>
        <v>('0101510', '2', '', 'A'),</v>
      </c>
    </row>
    <row r="512" spans="1:26" x14ac:dyDescent="0.25">
      <c r="A512" s="15" t="s">
        <v>122</v>
      </c>
      <c r="B512" s="28">
        <f t="shared" si="42"/>
        <v>1</v>
      </c>
      <c r="C512" s="27">
        <f xml:space="preserve"> IFERROR(INDEX(DATOS_GENERALES!$L$16:$L$20,MATCH($D512,DATOS_GENERALES!$M$16:$M$20,0),1),"###")</f>
        <v>1</v>
      </c>
      <c r="D512" s="25" t="s">
        <v>1641</v>
      </c>
      <c r="E512" s="27">
        <f xml:space="preserve"> IFERROR(INDEX(DATOS_GENERALES!$A$16:$A$25,MATCH($F512,DATOS_GENERALES!$B$16:$B$25,0),1),"###")</f>
        <v>1</v>
      </c>
      <c r="F512" s="25" t="s">
        <v>18</v>
      </c>
      <c r="G512" s="25" t="s">
        <v>2155</v>
      </c>
      <c r="H512" s="15" t="s">
        <v>1368</v>
      </c>
      <c r="I512" s="15"/>
      <c r="J512" s="25" t="s">
        <v>2939</v>
      </c>
      <c r="K512" s="25">
        <f t="shared" si="43"/>
        <v>40</v>
      </c>
      <c r="L512" s="25" t="s">
        <v>15</v>
      </c>
      <c r="M512" s="25" t="s">
        <v>15</v>
      </c>
      <c r="N512" s="25" t="s">
        <v>15</v>
      </c>
      <c r="O512" s="4" t="str">
        <f>IFERROR(INDEX(DATOS_GENERALES!$F$11:$F$13,MATCH($P512,DATOS_GENERALES!$G$11:$G$13,0),1),"###")</f>
        <v>N</v>
      </c>
      <c r="P512" s="25" t="s">
        <v>40</v>
      </c>
      <c r="Q512" s="4">
        <f>IFERROR(INDEX(DATOS_GENERALES!$I$3:$I$7,MATCH($R512,DATOS_GENERALES!$J$3:$J$7,0),1),"###")</f>
        <v>1</v>
      </c>
      <c r="R512" s="25" t="s">
        <v>36</v>
      </c>
      <c r="S512" s="25" t="s">
        <v>15</v>
      </c>
      <c r="T512" s="25" t="s">
        <v>15</v>
      </c>
      <c r="U512" s="25" t="s">
        <v>15</v>
      </c>
      <c r="V512" s="24"/>
      <c r="W512" s="24" t="str">
        <f t="shared" si="44"/>
        <v>URB. SANTA FORTUNATA NRO A-2URB. CERCADO</v>
      </c>
      <c r="X512" s="24" t="str">
        <f t="shared" si="45"/>
        <v>('0101511', '1', '1', 'MAQUERA HUACHO WALTER JOSE', 'MAQUERA HUACHO WALTER JOSE', 'URB. SANTA FORTUNATA NRO A-2URB. CERCADO', '-', '-', '-', 'N', 'URB. SANTA FORTUNATA NRO A-2URB. CERCADO', '1', '-', '-', '-', 'A'),</v>
      </c>
      <c r="Y512" s="24" t="str">
        <f t="shared" si="46"/>
        <v>('0101511', '1', '40379341', 'A'),</v>
      </c>
      <c r="Z512" s="24" t="str">
        <f t="shared" si="47"/>
        <v>('0101511', '2', '', 'A'),</v>
      </c>
    </row>
    <row r="513" spans="1:26" x14ac:dyDescent="0.25">
      <c r="A513" s="15" t="s">
        <v>821</v>
      </c>
      <c r="B513" s="28">
        <f t="shared" si="42"/>
        <v>1</v>
      </c>
      <c r="C513" s="27">
        <f xml:space="preserve"> IFERROR(INDEX(DATOS_GENERALES!$L$16:$L$20,MATCH($D513,DATOS_GENERALES!$M$16:$M$20,0),1),"###")</f>
        <v>1</v>
      </c>
      <c r="D513" s="25" t="s">
        <v>1641</v>
      </c>
      <c r="E513" s="27">
        <f xml:space="preserve"> IFERROR(INDEX(DATOS_GENERALES!$A$16:$A$25,MATCH($F513,DATOS_GENERALES!$B$16:$B$25,0),1),"###")</f>
        <v>1</v>
      </c>
      <c r="F513" s="25" t="s">
        <v>18</v>
      </c>
      <c r="G513" s="25" t="s">
        <v>2156</v>
      </c>
      <c r="H513" s="15" t="s">
        <v>1369</v>
      </c>
      <c r="I513" s="15"/>
      <c r="J513" s="25" t="s">
        <v>2940</v>
      </c>
      <c r="K513" s="25">
        <f t="shared" si="43"/>
        <v>14</v>
      </c>
      <c r="L513" s="25" t="s">
        <v>15</v>
      </c>
      <c r="M513" s="25" t="s">
        <v>15</v>
      </c>
      <c r="N513" s="25" t="s">
        <v>15</v>
      </c>
      <c r="O513" s="4" t="str">
        <f>IFERROR(INDEX(DATOS_GENERALES!$F$11:$F$13,MATCH($P513,DATOS_GENERALES!$G$11:$G$13,0),1),"###")</f>
        <v>N</v>
      </c>
      <c r="P513" s="25" t="s">
        <v>40</v>
      </c>
      <c r="Q513" s="4">
        <f>IFERROR(INDEX(DATOS_GENERALES!$I$3:$I$7,MATCH($R513,DATOS_GENERALES!$J$3:$J$7,0),1),"###")</f>
        <v>1</v>
      </c>
      <c r="R513" s="25" t="s">
        <v>36</v>
      </c>
      <c r="S513" s="25" t="s">
        <v>15</v>
      </c>
      <c r="T513" s="25" t="s">
        <v>15</v>
      </c>
      <c r="U513" s="25" t="s">
        <v>15</v>
      </c>
      <c r="V513" s="24"/>
      <c r="W513" s="24" t="str">
        <f t="shared" si="44"/>
        <v>AV LETICIA 302                         _</v>
      </c>
      <c r="X513" s="24" t="str">
        <f t="shared" si="45"/>
        <v>('0101512', '1', '1', 'ESCOBAR VILLANUEVA CARLOS FRANCISCO', 'ESCOBAR VILLANUEVA CARLOS FRANCISCO', 'AV LETICIA 302                         _', '-', '-', '-', 'N', 'AV LETICIA 302                         _', '1', '-', '-', '-', 'A'),</v>
      </c>
      <c r="Y513" s="24" t="str">
        <f t="shared" si="46"/>
        <v>('0101512', '1', '40394208', 'A'),</v>
      </c>
      <c r="Z513" s="24" t="str">
        <f t="shared" si="47"/>
        <v>('0101512', '2', '', 'A'),</v>
      </c>
    </row>
    <row r="514" spans="1:26" x14ac:dyDescent="0.25">
      <c r="A514" s="15" t="s">
        <v>611</v>
      </c>
      <c r="B514" s="28">
        <f t="shared" ref="B514:B577" si="48">COUNTIF($A$2:$A$800,A514)</f>
        <v>1</v>
      </c>
      <c r="C514" s="27">
        <f xml:space="preserve"> IFERROR(INDEX(DATOS_GENERALES!$L$16:$L$20,MATCH($D514,DATOS_GENERALES!$M$16:$M$20,0),1),"###")</f>
        <v>1</v>
      </c>
      <c r="D514" s="25" t="s">
        <v>1641</v>
      </c>
      <c r="E514" s="27">
        <f xml:space="preserve"> IFERROR(INDEX(DATOS_GENERALES!$A$16:$A$25,MATCH($F514,DATOS_GENERALES!$B$16:$B$25,0),1),"###")</f>
        <v>1</v>
      </c>
      <c r="F514" s="25" t="s">
        <v>18</v>
      </c>
      <c r="G514" s="25" t="s">
        <v>2157</v>
      </c>
      <c r="H514" s="15" t="s">
        <v>1370</v>
      </c>
      <c r="I514" s="15"/>
      <c r="J514" s="25" t="s">
        <v>2941</v>
      </c>
      <c r="K514" s="25">
        <f t="shared" ref="K514:K577" si="49">LEN(J514)</f>
        <v>23</v>
      </c>
      <c r="L514" s="25" t="s">
        <v>15</v>
      </c>
      <c r="M514" s="25" t="s">
        <v>15</v>
      </c>
      <c r="N514" s="25" t="s">
        <v>15</v>
      </c>
      <c r="O514" s="4" t="str">
        <f>IFERROR(INDEX(DATOS_GENERALES!$F$11:$F$13,MATCH($P514,DATOS_GENERALES!$G$11:$G$13,0),1),"###")</f>
        <v>N</v>
      </c>
      <c r="P514" s="25" t="s">
        <v>40</v>
      </c>
      <c r="Q514" s="4">
        <f>IFERROR(INDEX(DATOS_GENERALES!$I$3:$I$7,MATCH($R514,DATOS_GENERALES!$J$3:$J$7,0),1),"###")</f>
        <v>1</v>
      </c>
      <c r="R514" s="25" t="s">
        <v>36</v>
      </c>
      <c r="S514" s="25" t="s">
        <v>15</v>
      </c>
      <c r="T514" s="25" t="s">
        <v>15</v>
      </c>
      <c r="U514" s="25" t="s">
        <v>15</v>
      </c>
      <c r="V514" s="24"/>
      <c r="W514" s="24" t="str">
        <f t="shared" si="44"/>
        <v>AV. SALAVERRY A-17 LARA                _</v>
      </c>
      <c r="X514" s="24" t="str">
        <f t="shared" si="45"/>
        <v>('0101513', '1', '1', 'BENAVENTE REYES VICTOR FERNANDO', 'BENAVENTE REYES VICTOR FERNANDO', 'AV. SALAVERRY A-17 LARA                _', '-', '-', '-', 'N', 'AV. SALAVERRY A-17 LARA                _', '1', '-', '-', '-', 'A'),</v>
      </c>
      <c r="Y514" s="24" t="str">
        <f t="shared" si="46"/>
        <v>('0101513', '1', '40402770', 'A'),</v>
      </c>
      <c r="Z514" s="24" t="str">
        <f t="shared" si="47"/>
        <v>('0101513', '2', '', 'A'),</v>
      </c>
    </row>
    <row r="515" spans="1:26" x14ac:dyDescent="0.25">
      <c r="A515" s="15" t="s">
        <v>256</v>
      </c>
      <c r="B515" s="28">
        <f t="shared" si="48"/>
        <v>1</v>
      </c>
      <c r="C515" s="27">
        <f xml:space="preserve"> IFERROR(INDEX(DATOS_GENERALES!$L$16:$L$20,MATCH($D515,DATOS_GENERALES!$M$16:$M$20,0),1),"###")</f>
        <v>1</v>
      </c>
      <c r="D515" s="25" t="s">
        <v>1641</v>
      </c>
      <c r="E515" s="27">
        <f xml:space="preserve"> IFERROR(INDEX(DATOS_GENERALES!$A$16:$A$25,MATCH($F515,DATOS_GENERALES!$B$16:$B$25,0),1),"###")</f>
        <v>1</v>
      </c>
      <c r="F515" s="25" t="s">
        <v>18</v>
      </c>
      <c r="G515" s="25" t="s">
        <v>2158</v>
      </c>
      <c r="H515" s="15" t="s">
        <v>1371</v>
      </c>
      <c r="I515" s="15"/>
      <c r="J515" s="25" t="s">
        <v>2942</v>
      </c>
      <c r="K515" s="25">
        <f t="shared" si="49"/>
        <v>34</v>
      </c>
      <c r="L515" s="25" t="s">
        <v>15</v>
      </c>
      <c r="M515" s="25" t="s">
        <v>15</v>
      </c>
      <c r="N515" s="25" t="s">
        <v>15</v>
      </c>
      <c r="O515" s="4" t="str">
        <f>IFERROR(INDEX(DATOS_GENERALES!$F$11:$F$13,MATCH($P515,DATOS_GENERALES!$G$11:$G$13,0),1),"###")</f>
        <v>N</v>
      </c>
      <c r="P515" s="25" t="s">
        <v>40</v>
      </c>
      <c r="Q515" s="4">
        <f>IFERROR(INDEX(DATOS_GENERALES!$I$3:$I$7,MATCH($R515,DATOS_GENERALES!$J$3:$J$7,0),1),"###")</f>
        <v>1</v>
      </c>
      <c r="R515" s="25" t="s">
        <v>36</v>
      </c>
      <c r="S515" s="25" t="s">
        <v>15</v>
      </c>
      <c r="T515" s="25" t="s">
        <v>15</v>
      </c>
      <c r="U515" s="25" t="s">
        <v>15</v>
      </c>
      <c r="V515" s="24"/>
      <c r="W515" s="24" t="str">
        <f t="shared" ref="W515:W578" si="50">IF(K515&lt;40,J515 &amp; REPT(" ",40-K515-1) &amp; "_", J515)</f>
        <v>URB. FUNDO LOA TEJADA MZ-E LOTE 18     _</v>
      </c>
      <c r="X515" s="24" t="str">
        <f t="shared" ref="X515:X578" si="51">"('"&amp;A515&amp;"', '"&amp;C515&amp;"', '"&amp;E515&amp;"', '"&amp;G515&amp;"', '"&amp;G515&amp;"', '"&amp;W515&amp;"', '"&amp;L515&amp;"', '"&amp;M515&amp;"', '"&amp;N515&amp;"', '"&amp;O515&amp;"', '"&amp;W515&amp;"', '"&amp;Q515&amp;"', '"&amp;S515&amp;"', '"&amp;T515&amp;"', '"&amp;U515&amp;"', 'A'),"</f>
        <v>('0101514', '1', '1', 'OLAZABAL ESCALANTE GLADYS', 'OLAZABAL ESCALANTE GLADYS', 'URB. FUNDO LOA TEJADA MZ-E LOTE 18     _', '-', '-', '-', 'N', 'URB. FUNDO LOA TEJADA MZ-E LOTE 18     _', '1', '-', '-', '-', 'A'),</v>
      </c>
      <c r="Y515" s="24" t="str">
        <f t="shared" ref="Y515:Y578" si="52">"('"&amp;A515&amp;"', '"&amp;1&amp;"', '"&amp;H515&amp;"', 'A'),"</f>
        <v>('0101514', '1', '40490555', 'A'),</v>
      </c>
      <c r="Z515" s="24" t="str">
        <f t="shared" ref="Z515:Z578" si="53">"('"&amp;A515&amp;"', '"&amp;2&amp;"', '"&amp;I515&amp;"', 'A'),"</f>
        <v>('0101514', '2', '', 'A'),</v>
      </c>
    </row>
    <row r="516" spans="1:26" x14ac:dyDescent="0.25">
      <c r="A516" s="15" t="s">
        <v>674</v>
      </c>
      <c r="B516" s="28">
        <f t="shared" si="48"/>
        <v>1</v>
      </c>
      <c r="C516" s="27">
        <f xml:space="preserve"> IFERROR(INDEX(DATOS_GENERALES!$L$16:$L$20,MATCH($D516,DATOS_GENERALES!$M$16:$M$20,0),1),"###")</f>
        <v>1</v>
      </c>
      <c r="D516" s="25" t="s">
        <v>1641</v>
      </c>
      <c r="E516" s="27">
        <f xml:space="preserve"> IFERROR(INDEX(DATOS_GENERALES!$A$16:$A$25,MATCH($F516,DATOS_GENERALES!$B$16:$B$25,0),1),"###")</f>
        <v>1</v>
      </c>
      <c r="F516" s="25" t="s">
        <v>18</v>
      </c>
      <c r="G516" s="25" t="s">
        <v>2159</v>
      </c>
      <c r="H516" s="15" t="s">
        <v>1372</v>
      </c>
      <c r="I516" s="15"/>
      <c r="J516" s="25" t="s">
        <v>2943</v>
      </c>
      <c r="K516" s="25">
        <f t="shared" si="49"/>
        <v>21</v>
      </c>
      <c r="L516" s="25" t="s">
        <v>15</v>
      </c>
      <c r="M516" s="25" t="s">
        <v>15</v>
      </c>
      <c r="N516" s="25" t="s">
        <v>15</v>
      </c>
      <c r="O516" s="4" t="str">
        <f>IFERROR(INDEX(DATOS_GENERALES!$F$11:$F$13,MATCH($P516,DATOS_GENERALES!$G$11:$G$13,0),1),"###")</f>
        <v>N</v>
      </c>
      <c r="P516" s="25" t="s">
        <v>40</v>
      </c>
      <c r="Q516" s="4">
        <f>IFERROR(INDEX(DATOS_GENERALES!$I$3:$I$7,MATCH($R516,DATOS_GENERALES!$J$3:$J$7,0),1),"###")</f>
        <v>1</v>
      </c>
      <c r="R516" s="25" t="s">
        <v>36</v>
      </c>
      <c r="S516" s="25" t="s">
        <v>15</v>
      </c>
      <c r="T516" s="25" t="s">
        <v>15</v>
      </c>
      <c r="U516" s="25" t="s">
        <v>15</v>
      </c>
      <c r="V516" s="24"/>
      <c r="W516" s="24" t="str">
        <f t="shared" si="50"/>
        <v>TENIENTE  PALACIO 118                  _</v>
      </c>
      <c r="X516" s="24" t="str">
        <f t="shared" si="51"/>
        <v>('0101515', '1', '1', 'VALDIVIA VILLANUEVA FRANKLIN MANUEL', 'VALDIVIA VILLANUEVA FRANKLIN MANUEL', 'TENIENTE  PALACIO 118                  _', '-', '-', '-', 'N', 'TENIENTE  PALACIO 118                  _', '1', '-', '-', '-', 'A'),</v>
      </c>
      <c r="Y516" s="24" t="str">
        <f t="shared" si="52"/>
        <v>('0101515', '1', '40494989', 'A'),</v>
      </c>
      <c r="Z516" s="24" t="str">
        <f t="shared" si="53"/>
        <v>('0101515', '2', '', 'A'),</v>
      </c>
    </row>
    <row r="517" spans="1:26" x14ac:dyDescent="0.25">
      <c r="A517" s="15" t="s">
        <v>743</v>
      </c>
      <c r="B517" s="28">
        <f t="shared" si="48"/>
        <v>1</v>
      </c>
      <c r="C517" s="27">
        <f xml:space="preserve"> IFERROR(INDEX(DATOS_GENERALES!$L$16:$L$20,MATCH($D517,DATOS_GENERALES!$M$16:$M$20,0),1),"###")</f>
        <v>1</v>
      </c>
      <c r="D517" s="25" t="s">
        <v>1641</v>
      </c>
      <c r="E517" s="27">
        <f xml:space="preserve"> IFERROR(INDEX(DATOS_GENERALES!$A$16:$A$25,MATCH($F517,DATOS_GENERALES!$B$16:$B$25,0),1),"###")</f>
        <v>1</v>
      </c>
      <c r="F517" s="25" t="s">
        <v>18</v>
      </c>
      <c r="G517" s="25" t="s">
        <v>2160</v>
      </c>
      <c r="H517" s="15" t="s">
        <v>1373</v>
      </c>
      <c r="I517" s="15"/>
      <c r="J517" s="25" t="s">
        <v>2944</v>
      </c>
      <c r="K517" s="25">
        <f t="shared" si="49"/>
        <v>18</v>
      </c>
      <c r="L517" s="25" t="s">
        <v>15</v>
      </c>
      <c r="M517" s="25" t="s">
        <v>15</v>
      </c>
      <c r="N517" s="25" t="s">
        <v>15</v>
      </c>
      <c r="O517" s="4" t="str">
        <f>IFERROR(INDEX(DATOS_GENERALES!$F$11:$F$13,MATCH($P517,DATOS_GENERALES!$G$11:$G$13,0),1),"###")</f>
        <v>N</v>
      </c>
      <c r="P517" s="25" t="s">
        <v>40</v>
      </c>
      <c r="Q517" s="4">
        <f>IFERROR(INDEX(DATOS_GENERALES!$I$3:$I$7,MATCH($R517,DATOS_GENERALES!$J$3:$J$7,0),1),"###")</f>
        <v>1</v>
      </c>
      <c r="R517" s="25" t="s">
        <v>36</v>
      </c>
      <c r="S517" s="25" t="s">
        <v>15</v>
      </c>
      <c r="T517" s="25" t="s">
        <v>15</v>
      </c>
      <c r="U517" s="25" t="s">
        <v>15</v>
      </c>
      <c r="V517" s="24"/>
      <c r="W517" s="24" t="str">
        <f t="shared" si="50"/>
        <v>URB. BANCARIOS E-3                     _</v>
      </c>
      <c r="X517" s="24" t="str">
        <f t="shared" si="51"/>
        <v>('0101516', '1', '1', 'SANTANDER PAREDES JAVIER ARTURO', 'SANTANDER PAREDES JAVIER ARTURO', 'URB. BANCARIOS E-3                     _', '-', '-', '-', 'N', 'URB. BANCARIOS E-3                     _', '1', '-', '-', '-', 'A'),</v>
      </c>
      <c r="Y517" s="24" t="str">
        <f t="shared" si="52"/>
        <v>('0101516', '1', '40521549', 'A'),</v>
      </c>
      <c r="Z517" s="24" t="str">
        <f t="shared" si="53"/>
        <v>('0101516', '2', '', 'A'),</v>
      </c>
    </row>
    <row r="518" spans="1:26" x14ac:dyDescent="0.25">
      <c r="A518" s="15" t="s">
        <v>203</v>
      </c>
      <c r="B518" s="28">
        <f t="shared" si="48"/>
        <v>1</v>
      </c>
      <c r="C518" s="27">
        <f xml:space="preserve"> IFERROR(INDEX(DATOS_GENERALES!$L$16:$L$20,MATCH($D518,DATOS_GENERALES!$M$16:$M$20,0),1),"###")</f>
        <v>1</v>
      </c>
      <c r="D518" s="25" t="s">
        <v>1641</v>
      </c>
      <c r="E518" s="27">
        <f xml:space="preserve"> IFERROR(INDEX(DATOS_GENERALES!$A$16:$A$25,MATCH($F518,DATOS_GENERALES!$B$16:$B$25,0),1),"###")</f>
        <v>1</v>
      </c>
      <c r="F518" s="25" t="s">
        <v>18</v>
      </c>
      <c r="G518" s="25" t="s">
        <v>2161</v>
      </c>
      <c r="H518" s="15" t="s">
        <v>1374</v>
      </c>
      <c r="I518" s="15"/>
      <c r="J518" s="25" t="s">
        <v>2945</v>
      </c>
      <c r="K518" s="25">
        <f t="shared" si="49"/>
        <v>37</v>
      </c>
      <c r="L518" s="25" t="s">
        <v>15</v>
      </c>
      <c r="M518" s="25" t="s">
        <v>15</v>
      </c>
      <c r="N518" s="25" t="s">
        <v>15</v>
      </c>
      <c r="O518" s="4" t="str">
        <f>IFERROR(INDEX(DATOS_GENERALES!$F$11:$F$13,MATCH($P518,DATOS_GENERALES!$G$11:$G$13,0),1),"###")</f>
        <v>N</v>
      </c>
      <c r="P518" s="25" t="s">
        <v>40</v>
      </c>
      <c r="Q518" s="4">
        <f>IFERROR(INDEX(DATOS_GENERALES!$I$3:$I$7,MATCH($R518,DATOS_GENERALES!$J$3:$J$7,0),1),"###")</f>
        <v>1</v>
      </c>
      <c r="R518" s="25" t="s">
        <v>36</v>
      </c>
      <c r="S518" s="25" t="s">
        <v>15</v>
      </c>
      <c r="T518" s="25" t="s">
        <v>15</v>
      </c>
      <c r="U518" s="25" t="s">
        <v>15</v>
      </c>
      <c r="V518" s="24"/>
      <c r="W518" s="24" t="str">
        <f t="shared" si="50"/>
        <v>JR PEDRO VILCAPAZA BUENOS AIRES CAYMA  _</v>
      </c>
      <c r="X518" s="24" t="str">
        <f t="shared" si="51"/>
        <v>('0101517', '1', '1', 'QUISPE MACHACA RAUL', 'QUISPE MACHACA RAUL', 'JR PEDRO VILCAPAZA BUENOS AIRES CAYMA  _', '-', '-', '-', 'N', 'JR PEDRO VILCAPAZA BUENOS AIRES CAYMA  _', '1', '-', '-', '-', 'A'),</v>
      </c>
      <c r="Y518" s="24" t="str">
        <f t="shared" si="52"/>
        <v>('0101517', '1', '40529755', 'A'),</v>
      </c>
      <c r="Z518" s="24" t="str">
        <f t="shared" si="53"/>
        <v>('0101517', '2', '', 'A'),</v>
      </c>
    </row>
    <row r="519" spans="1:26" x14ac:dyDescent="0.25">
      <c r="A519" s="15" t="s">
        <v>721</v>
      </c>
      <c r="B519" s="28">
        <f t="shared" si="48"/>
        <v>1</v>
      </c>
      <c r="C519" s="27">
        <f xml:space="preserve"> IFERROR(INDEX(DATOS_GENERALES!$L$16:$L$20,MATCH($D519,DATOS_GENERALES!$M$16:$M$20,0),1),"###")</f>
        <v>1</v>
      </c>
      <c r="D519" s="25" t="s">
        <v>1641</v>
      </c>
      <c r="E519" s="27">
        <f xml:space="preserve"> IFERROR(INDEX(DATOS_GENERALES!$A$16:$A$25,MATCH($F519,DATOS_GENERALES!$B$16:$B$25,0),1),"###")</f>
        <v>1</v>
      </c>
      <c r="F519" s="25" t="s">
        <v>18</v>
      </c>
      <c r="G519" s="25" t="s">
        <v>2162</v>
      </c>
      <c r="H519" s="15" t="s">
        <v>1375</v>
      </c>
      <c r="I519" s="15"/>
      <c r="J519" s="25" t="s">
        <v>2946</v>
      </c>
      <c r="K519" s="25">
        <f t="shared" si="49"/>
        <v>19</v>
      </c>
      <c r="L519" s="25" t="s">
        <v>15</v>
      </c>
      <c r="M519" s="25" t="s">
        <v>15</v>
      </c>
      <c r="N519" s="25" t="s">
        <v>15</v>
      </c>
      <c r="O519" s="4" t="str">
        <f>IFERROR(INDEX(DATOS_GENERALES!$F$11:$F$13,MATCH($P519,DATOS_GENERALES!$G$11:$G$13,0),1),"###")</f>
        <v>N</v>
      </c>
      <c r="P519" s="25" t="s">
        <v>40</v>
      </c>
      <c r="Q519" s="4">
        <f>IFERROR(INDEX(DATOS_GENERALES!$I$3:$I$7,MATCH($R519,DATOS_GENERALES!$J$3:$J$7,0),1),"###")</f>
        <v>1</v>
      </c>
      <c r="R519" s="25" t="s">
        <v>36</v>
      </c>
      <c r="S519" s="25" t="s">
        <v>15</v>
      </c>
      <c r="T519" s="25" t="s">
        <v>15</v>
      </c>
      <c r="U519" s="25" t="s">
        <v>15</v>
      </c>
      <c r="V519" s="24"/>
      <c r="W519" s="24" t="str">
        <f t="shared" si="50"/>
        <v>URB. CASUARINAS H-8                    _</v>
      </c>
      <c r="X519" s="24" t="str">
        <f t="shared" si="51"/>
        <v>('0101518', '1', '1', 'PAREDES VILLAVICENCIO GLENDY LEYLA', 'PAREDES VILLAVICENCIO GLENDY LEYLA', 'URB. CASUARINAS H-8                    _', '-', '-', '-', 'N', 'URB. CASUARINAS H-8                    _', '1', '-', '-', '-', 'A'),</v>
      </c>
      <c r="Y519" s="24" t="str">
        <f t="shared" si="52"/>
        <v>('0101518', '1', '40534780', 'A'),</v>
      </c>
      <c r="Z519" s="24" t="str">
        <f t="shared" si="53"/>
        <v>('0101518', '2', '', 'A'),</v>
      </c>
    </row>
    <row r="520" spans="1:26" x14ac:dyDescent="0.25">
      <c r="A520" s="15" t="s">
        <v>391</v>
      </c>
      <c r="B520" s="28">
        <f t="shared" si="48"/>
        <v>1</v>
      </c>
      <c r="C520" s="27">
        <f xml:space="preserve"> IFERROR(INDEX(DATOS_GENERALES!$L$16:$L$20,MATCH($D520,DATOS_GENERALES!$M$16:$M$20,0),1),"###")</f>
        <v>1</v>
      </c>
      <c r="D520" s="25" t="s">
        <v>1641</v>
      </c>
      <c r="E520" s="27">
        <f xml:space="preserve"> IFERROR(INDEX(DATOS_GENERALES!$A$16:$A$25,MATCH($F520,DATOS_GENERALES!$B$16:$B$25,0),1),"###")</f>
        <v>1</v>
      </c>
      <c r="F520" s="25" t="s">
        <v>18</v>
      </c>
      <c r="G520" s="25" t="s">
        <v>2163</v>
      </c>
      <c r="H520" s="15" t="s">
        <v>1376</v>
      </c>
      <c r="I520" s="15"/>
      <c r="J520" s="25" t="s">
        <v>2947</v>
      </c>
      <c r="K520" s="25">
        <f t="shared" si="49"/>
        <v>30</v>
      </c>
      <c r="L520" s="25" t="s">
        <v>15</v>
      </c>
      <c r="M520" s="25" t="s">
        <v>15</v>
      </c>
      <c r="N520" s="25" t="s">
        <v>15</v>
      </c>
      <c r="O520" s="4" t="str">
        <f>IFERROR(INDEX(DATOS_GENERALES!$F$11:$F$13,MATCH($P520,DATOS_GENERALES!$G$11:$G$13,0),1),"###")</f>
        <v>N</v>
      </c>
      <c r="P520" s="25" t="s">
        <v>40</v>
      </c>
      <c r="Q520" s="4">
        <f>IFERROR(INDEX(DATOS_GENERALES!$I$3:$I$7,MATCH($R520,DATOS_GENERALES!$J$3:$J$7,0),1),"###")</f>
        <v>1</v>
      </c>
      <c r="R520" s="25" t="s">
        <v>36</v>
      </c>
      <c r="S520" s="25" t="s">
        <v>15</v>
      </c>
      <c r="T520" s="25" t="s">
        <v>15</v>
      </c>
      <c r="U520" s="25" t="s">
        <v>15</v>
      </c>
      <c r="V520" s="24"/>
      <c r="W520" s="24" t="str">
        <f t="shared" si="50"/>
        <v>MANUEL BELGRANO C-4 URB.ALVARE         _</v>
      </c>
      <c r="X520" s="24" t="str">
        <f t="shared" si="51"/>
        <v>('0101519', '1', '1', 'DIAZ RECABARREN MAURICIO', 'DIAZ RECABARREN MAURICIO', 'MANUEL BELGRANO C-4 URB.ALVARE         _', '-', '-', '-', 'N', 'MANUEL BELGRANO C-4 URB.ALVARE         _', '1', '-', '-', '-', 'A'),</v>
      </c>
      <c r="Y520" s="24" t="str">
        <f t="shared" si="52"/>
        <v>('0101519', '1', '40549387', 'A'),</v>
      </c>
      <c r="Z520" s="24" t="str">
        <f t="shared" si="53"/>
        <v>('0101519', '2', '', 'A'),</v>
      </c>
    </row>
    <row r="521" spans="1:26" x14ac:dyDescent="0.25">
      <c r="A521" s="15" t="s">
        <v>453</v>
      </c>
      <c r="B521" s="28">
        <f t="shared" si="48"/>
        <v>1</v>
      </c>
      <c r="C521" s="27">
        <f xml:space="preserve"> IFERROR(INDEX(DATOS_GENERALES!$L$16:$L$20,MATCH($D521,DATOS_GENERALES!$M$16:$M$20,0),1),"###")</f>
        <v>1</v>
      </c>
      <c r="D521" s="25" t="s">
        <v>1641</v>
      </c>
      <c r="E521" s="27">
        <f xml:space="preserve"> IFERROR(INDEX(DATOS_GENERALES!$A$16:$A$25,MATCH($F521,DATOS_GENERALES!$B$16:$B$25,0),1),"###")</f>
        <v>1</v>
      </c>
      <c r="F521" s="25" t="s">
        <v>18</v>
      </c>
      <c r="G521" s="25" t="s">
        <v>2164</v>
      </c>
      <c r="H521" s="15" t="s">
        <v>1377</v>
      </c>
      <c r="I521" s="15"/>
      <c r="J521" s="25" t="s">
        <v>2948</v>
      </c>
      <c r="K521" s="25">
        <f t="shared" si="49"/>
        <v>28</v>
      </c>
      <c r="L521" s="25" t="s">
        <v>15</v>
      </c>
      <c r="M521" s="25" t="s">
        <v>15</v>
      </c>
      <c r="N521" s="25" t="s">
        <v>15</v>
      </c>
      <c r="O521" s="4" t="str">
        <f>IFERROR(INDEX(DATOS_GENERALES!$F$11:$F$13,MATCH($P521,DATOS_GENERALES!$G$11:$G$13,0),1),"###")</f>
        <v>N</v>
      </c>
      <c r="P521" s="25" t="s">
        <v>40</v>
      </c>
      <c r="Q521" s="4">
        <f>IFERROR(INDEX(DATOS_GENERALES!$I$3:$I$7,MATCH($R521,DATOS_GENERALES!$J$3:$J$7,0),1),"###")</f>
        <v>1</v>
      </c>
      <c r="R521" s="25" t="s">
        <v>36</v>
      </c>
      <c r="S521" s="25" t="s">
        <v>15</v>
      </c>
      <c r="T521" s="25" t="s">
        <v>15</v>
      </c>
      <c r="U521" s="25" t="s">
        <v>15</v>
      </c>
      <c r="V521" s="24"/>
      <c r="W521" s="24" t="str">
        <f t="shared" si="50"/>
        <v>URB, LOS CEDROS MZ-D LT 1 -A           _</v>
      </c>
      <c r="X521" s="24" t="str">
        <f t="shared" si="51"/>
        <v>('0101520', '1', '1', 'IBARGUEN SANTILLANA GIOVANNI', 'IBARGUEN SANTILLANA GIOVANNI', 'URB, LOS CEDROS MZ-D LT 1 -A           _', '-', '-', '-', 'N', 'URB, LOS CEDROS MZ-D LT 1 -A           _', '1', '-', '-', '-', 'A'),</v>
      </c>
      <c r="Y521" s="24" t="str">
        <f t="shared" si="52"/>
        <v>('0101520', '1', '40561995', 'A'),</v>
      </c>
      <c r="Z521" s="24" t="str">
        <f t="shared" si="53"/>
        <v>('0101520', '2', '', 'A'),</v>
      </c>
    </row>
    <row r="522" spans="1:26" x14ac:dyDescent="0.25">
      <c r="A522" s="15" t="s">
        <v>744</v>
      </c>
      <c r="B522" s="28">
        <f t="shared" si="48"/>
        <v>1</v>
      </c>
      <c r="C522" s="27">
        <f xml:space="preserve"> IFERROR(INDEX(DATOS_GENERALES!$L$16:$L$20,MATCH($D522,DATOS_GENERALES!$M$16:$M$20,0),1),"###")</f>
        <v>1</v>
      </c>
      <c r="D522" s="25" t="s">
        <v>1641</v>
      </c>
      <c r="E522" s="27">
        <f xml:space="preserve"> IFERROR(INDEX(DATOS_GENERALES!$A$16:$A$25,MATCH($F522,DATOS_GENERALES!$B$16:$B$25,0),1),"###")</f>
        <v>1</v>
      </c>
      <c r="F522" s="25" t="s">
        <v>18</v>
      </c>
      <c r="G522" s="25" t="s">
        <v>2165</v>
      </c>
      <c r="H522" s="15" t="s">
        <v>1378</v>
      </c>
      <c r="I522" s="15"/>
      <c r="J522" s="25" t="s">
        <v>2949</v>
      </c>
      <c r="K522" s="25">
        <f t="shared" si="49"/>
        <v>18</v>
      </c>
      <c r="L522" s="25" t="s">
        <v>15</v>
      </c>
      <c r="M522" s="25" t="s">
        <v>15</v>
      </c>
      <c r="N522" s="25" t="s">
        <v>15</v>
      </c>
      <c r="O522" s="4" t="str">
        <f>IFERROR(INDEX(DATOS_GENERALES!$F$11:$F$13,MATCH($P522,DATOS_GENERALES!$G$11:$G$13,0),1),"###")</f>
        <v>N</v>
      </c>
      <c r="P522" s="25" t="s">
        <v>40</v>
      </c>
      <c r="Q522" s="4">
        <f>IFERROR(INDEX(DATOS_GENERALES!$I$3:$I$7,MATCH($R522,DATOS_GENERALES!$J$3:$J$7,0),1),"###")</f>
        <v>1</v>
      </c>
      <c r="R522" s="25" t="s">
        <v>36</v>
      </c>
      <c r="S522" s="25" t="s">
        <v>15</v>
      </c>
      <c r="T522" s="25" t="s">
        <v>15</v>
      </c>
      <c r="U522" s="25" t="s">
        <v>15</v>
      </c>
      <c r="V522" s="24"/>
      <c r="W522" s="24" t="str">
        <f t="shared" si="50"/>
        <v>RES MONTEBELLO G-5                     _</v>
      </c>
      <c r="X522" s="24" t="str">
        <f t="shared" si="51"/>
        <v>('0101521', '1', '1', 'VALDIVIA ZAMBRANO JAIME', 'VALDIVIA ZAMBRANO JAIME', 'RES MONTEBELLO G-5                     _', '-', '-', '-', 'N', 'RES MONTEBELLO G-5                     _', '1', '-', '-', '-', 'A'),</v>
      </c>
      <c r="Y522" s="24" t="str">
        <f t="shared" si="52"/>
        <v>('0101521', '1', '40582345', 'A'),</v>
      </c>
      <c r="Z522" s="24" t="str">
        <f t="shared" si="53"/>
        <v>('0101521', '2', '', 'A'),</v>
      </c>
    </row>
    <row r="523" spans="1:26" x14ac:dyDescent="0.25">
      <c r="A523" s="15" t="s">
        <v>123</v>
      </c>
      <c r="B523" s="28">
        <f t="shared" si="48"/>
        <v>1</v>
      </c>
      <c r="C523" s="27">
        <f xml:space="preserve"> IFERROR(INDEX(DATOS_GENERALES!$L$16:$L$20,MATCH($D523,DATOS_GENERALES!$M$16:$M$20,0),1),"###")</f>
        <v>1</v>
      </c>
      <c r="D523" s="25" t="s">
        <v>1641</v>
      </c>
      <c r="E523" s="27">
        <f xml:space="preserve"> IFERROR(INDEX(DATOS_GENERALES!$A$16:$A$25,MATCH($F523,DATOS_GENERALES!$B$16:$B$25,0),1),"###")</f>
        <v>1</v>
      </c>
      <c r="F523" s="25" t="s">
        <v>18</v>
      </c>
      <c r="G523" s="25" t="s">
        <v>2166</v>
      </c>
      <c r="H523" s="15" t="s">
        <v>1379</v>
      </c>
      <c r="I523" s="15"/>
      <c r="J523" s="25" t="s">
        <v>2950</v>
      </c>
      <c r="K523" s="25">
        <f t="shared" si="49"/>
        <v>40</v>
      </c>
      <c r="L523" s="25" t="s">
        <v>15</v>
      </c>
      <c r="M523" s="25" t="s">
        <v>15</v>
      </c>
      <c r="N523" s="25" t="s">
        <v>15</v>
      </c>
      <c r="O523" s="4" t="str">
        <f>IFERROR(INDEX(DATOS_GENERALES!$F$11:$F$13,MATCH($P523,DATOS_GENERALES!$G$11:$G$13,0),1),"###")</f>
        <v>N</v>
      </c>
      <c r="P523" s="25" t="s">
        <v>40</v>
      </c>
      <c r="Q523" s="4">
        <f>IFERROR(INDEX(DATOS_GENERALES!$I$3:$I$7,MATCH($R523,DATOS_GENERALES!$J$3:$J$7,0),1),"###")</f>
        <v>1</v>
      </c>
      <c r="R523" s="25" t="s">
        <v>36</v>
      </c>
      <c r="S523" s="25" t="s">
        <v>15</v>
      </c>
      <c r="T523" s="25" t="s">
        <v>15</v>
      </c>
      <c r="U523" s="25" t="s">
        <v>15</v>
      </c>
      <c r="V523" s="24"/>
      <c r="W523" s="24" t="str">
        <f t="shared" si="50"/>
        <v>JIRON PASAJE ALFONSO UGARTE 213 CERRO CO</v>
      </c>
      <c r="X523" s="24" t="str">
        <f t="shared" si="51"/>
        <v>('0101522', '1', '1', 'RAMOS YERBA YESICA', 'RAMOS YERBA YESICA', 'JIRON PASAJE ALFONSO UGARTE 213 CERRO CO', '-', '-', '-', 'N', 'JIRON PASAJE ALFONSO UGARTE 213 CERRO CO', '1', '-', '-', '-', 'A'),</v>
      </c>
      <c r="Y523" s="24" t="str">
        <f t="shared" si="52"/>
        <v>('0101522', '1', '40614629', 'A'),</v>
      </c>
      <c r="Z523" s="24" t="str">
        <f t="shared" si="53"/>
        <v>('0101522', '2', '', 'A'),</v>
      </c>
    </row>
    <row r="524" spans="1:26" x14ac:dyDescent="0.25">
      <c r="A524" s="15" t="s">
        <v>281</v>
      </c>
      <c r="B524" s="28">
        <f t="shared" si="48"/>
        <v>1</v>
      </c>
      <c r="C524" s="27">
        <f xml:space="preserve"> IFERROR(INDEX(DATOS_GENERALES!$L$16:$L$20,MATCH($D524,DATOS_GENERALES!$M$16:$M$20,0),1),"###")</f>
        <v>1</v>
      </c>
      <c r="D524" s="25" t="s">
        <v>1641</v>
      </c>
      <c r="E524" s="27">
        <f xml:space="preserve"> IFERROR(INDEX(DATOS_GENERALES!$A$16:$A$25,MATCH($F524,DATOS_GENERALES!$B$16:$B$25,0),1),"###")</f>
        <v>1</v>
      </c>
      <c r="F524" s="25" t="s">
        <v>18</v>
      </c>
      <c r="G524" s="25" t="s">
        <v>2167</v>
      </c>
      <c r="H524" s="15" t="s">
        <v>1380</v>
      </c>
      <c r="I524" s="15"/>
      <c r="J524" s="25" t="s">
        <v>2951</v>
      </c>
      <c r="K524" s="25">
        <f t="shared" si="49"/>
        <v>33</v>
      </c>
      <c r="L524" s="25" t="s">
        <v>15</v>
      </c>
      <c r="M524" s="25" t="s">
        <v>15</v>
      </c>
      <c r="N524" s="25" t="s">
        <v>15</v>
      </c>
      <c r="O524" s="4" t="str">
        <f>IFERROR(INDEX(DATOS_GENERALES!$F$11:$F$13,MATCH($P524,DATOS_GENERALES!$G$11:$G$13,0),1),"###")</f>
        <v>N</v>
      </c>
      <c r="P524" s="25" t="s">
        <v>40</v>
      </c>
      <c r="Q524" s="4">
        <f>IFERROR(INDEX(DATOS_GENERALES!$I$3:$I$7,MATCH($R524,DATOS_GENERALES!$J$3:$J$7,0),1),"###")</f>
        <v>1</v>
      </c>
      <c r="R524" s="25" t="s">
        <v>36</v>
      </c>
      <c r="S524" s="25" t="s">
        <v>15</v>
      </c>
      <c r="T524" s="25" t="s">
        <v>15</v>
      </c>
      <c r="U524" s="25" t="s">
        <v>15</v>
      </c>
      <c r="V524" s="24"/>
      <c r="W524" s="24" t="str">
        <f t="shared" si="50"/>
        <v>URB. SAN RAFAEL DTO 201 MZ C LT 2      _</v>
      </c>
      <c r="X524" s="24" t="str">
        <f t="shared" si="51"/>
        <v>('0101523', '1', '1', 'MUÑOZ MONTOYA JENNY KATHERINE', 'MUÑOZ MONTOYA JENNY KATHERINE', 'URB. SAN RAFAEL DTO 201 MZ C LT 2      _', '-', '-', '-', 'N', 'URB. SAN RAFAEL DTO 201 MZ C LT 2      _', '1', '-', '-', '-', 'A'),</v>
      </c>
      <c r="Y524" s="24" t="str">
        <f t="shared" si="52"/>
        <v>('0101523', '1', '40617081', 'A'),</v>
      </c>
      <c r="Z524" s="24" t="str">
        <f t="shared" si="53"/>
        <v>('0101523', '2', '', 'A'),</v>
      </c>
    </row>
    <row r="525" spans="1:26" x14ac:dyDescent="0.25">
      <c r="A525" s="15" t="s">
        <v>124</v>
      </c>
      <c r="B525" s="28">
        <f t="shared" si="48"/>
        <v>1</v>
      </c>
      <c r="C525" s="27">
        <f xml:space="preserve"> IFERROR(INDEX(DATOS_GENERALES!$L$16:$L$20,MATCH($D525,DATOS_GENERALES!$M$16:$M$20,0),1),"###")</f>
        <v>1</v>
      </c>
      <c r="D525" s="25" t="s">
        <v>1641</v>
      </c>
      <c r="E525" s="27">
        <f xml:space="preserve"> IFERROR(INDEX(DATOS_GENERALES!$A$16:$A$25,MATCH($F525,DATOS_GENERALES!$B$16:$B$25,0),1),"###")</f>
        <v>1</v>
      </c>
      <c r="F525" s="25" t="s">
        <v>18</v>
      </c>
      <c r="G525" s="25" t="s">
        <v>2168</v>
      </c>
      <c r="H525" s="15" t="s">
        <v>1381</v>
      </c>
      <c r="I525" s="15"/>
      <c r="J525" s="25" t="s">
        <v>2952</v>
      </c>
      <c r="K525" s="25">
        <f t="shared" si="49"/>
        <v>40</v>
      </c>
      <c r="L525" s="25" t="s">
        <v>15</v>
      </c>
      <c r="M525" s="25" t="s">
        <v>15</v>
      </c>
      <c r="N525" s="25" t="s">
        <v>15</v>
      </c>
      <c r="O525" s="4" t="str">
        <f>IFERROR(INDEX(DATOS_GENERALES!$F$11:$F$13,MATCH($P525,DATOS_GENERALES!$G$11:$G$13,0),1),"###")</f>
        <v>N</v>
      </c>
      <c r="P525" s="25" t="s">
        <v>40</v>
      </c>
      <c r="Q525" s="4">
        <f>IFERROR(INDEX(DATOS_GENERALES!$I$3:$I$7,MATCH($R525,DATOS_GENERALES!$J$3:$J$7,0),1),"###")</f>
        <v>1</v>
      </c>
      <c r="R525" s="25" t="s">
        <v>36</v>
      </c>
      <c r="S525" s="25" t="s">
        <v>15</v>
      </c>
      <c r="T525" s="25" t="s">
        <v>15</v>
      </c>
      <c r="U525" s="25" t="s">
        <v>15</v>
      </c>
      <c r="V525" s="24"/>
      <c r="W525" s="24" t="str">
        <f t="shared" si="50"/>
        <v>CONDOMINIO VALLE BLANCO 3RA ETAPA 75 BLO</v>
      </c>
      <c r="X525" s="24" t="str">
        <f t="shared" si="51"/>
        <v>('0101524', '1', '1', 'CALDERON VIZCARRA RAUL PEDRO', 'CALDERON VIZCARRA RAUL PEDRO', 'CONDOMINIO VALLE BLANCO 3RA ETAPA 75 BLO', '-', '-', '-', 'N', 'CONDOMINIO VALLE BLANCO 3RA ETAPA 75 BLO', '1', '-', '-', '-', 'A'),</v>
      </c>
      <c r="Y525" s="24" t="str">
        <f t="shared" si="52"/>
        <v>('0101524', '1', '40655124', 'A'),</v>
      </c>
      <c r="Z525" s="24" t="str">
        <f t="shared" si="53"/>
        <v>('0101524', '2', '', 'A'),</v>
      </c>
    </row>
    <row r="526" spans="1:26" x14ac:dyDescent="0.25">
      <c r="A526" s="15" t="s">
        <v>392</v>
      </c>
      <c r="B526" s="28">
        <f t="shared" si="48"/>
        <v>1</v>
      </c>
      <c r="C526" s="27">
        <f xml:space="preserve"> IFERROR(INDEX(DATOS_GENERALES!$L$16:$L$20,MATCH($D526,DATOS_GENERALES!$M$16:$M$20,0),1),"###")</f>
        <v>1</v>
      </c>
      <c r="D526" s="25" t="s">
        <v>1641</v>
      </c>
      <c r="E526" s="27">
        <f xml:space="preserve"> IFERROR(INDEX(DATOS_GENERALES!$A$16:$A$25,MATCH($F526,DATOS_GENERALES!$B$16:$B$25,0),1),"###")</f>
        <v>1</v>
      </c>
      <c r="F526" s="25" t="s">
        <v>18</v>
      </c>
      <c r="G526" s="25" t="s">
        <v>2169</v>
      </c>
      <c r="H526" s="15" t="s">
        <v>1382</v>
      </c>
      <c r="I526" s="15"/>
      <c r="J526" s="25" t="s">
        <v>2953</v>
      </c>
      <c r="K526" s="25">
        <f t="shared" si="49"/>
        <v>30</v>
      </c>
      <c r="L526" s="25" t="s">
        <v>15</v>
      </c>
      <c r="M526" s="25" t="s">
        <v>15</v>
      </c>
      <c r="N526" s="25" t="s">
        <v>15</v>
      </c>
      <c r="O526" s="4" t="str">
        <f>IFERROR(INDEX(DATOS_GENERALES!$F$11:$F$13,MATCH($P526,DATOS_GENERALES!$G$11:$G$13,0),1),"###")</f>
        <v>N</v>
      </c>
      <c r="P526" s="25" t="s">
        <v>40</v>
      </c>
      <c r="Q526" s="4">
        <f>IFERROR(INDEX(DATOS_GENERALES!$I$3:$I$7,MATCH($R526,DATOS_GENERALES!$J$3:$J$7,0),1),"###")</f>
        <v>1</v>
      </c>
      <c r="R526" s="25" t="s">
        <v>36</v>
      </c>
      <c r="S526" s="25" t="s">
        <v>15</v>
      </c>
      <c r="T526" s="25" t="s">
        <v>15</v>
      </c>
      <c r="U526" s="25" t="s">
        <v>15</v>
      </c>
      <c r="V526" s="24"/>
      <c r="W526" s="24" t="str">
        <f t="shared" si="50"/>
        <v>SAN MARTIN 105B CERRO COLORADO         _</v>
      </c>
      <c r="X526" s="24" t="str">
        <f t="shared" si="51"/>
        <v>('0101525', '1', '1', 'ALVARES ARTEAGA ALVARO PAUL', 'ALVARES ARTEAGA ALVARO PAUL', 'SAN MARTIN 105B CERRO COLORADO         _', '-', '-', '-', 'N', 'SAN MARTIN 105B CERRO COLORADO         _', '1', '-', '-', '-', 'A'),</v>
      </c>
      <c r="Y526" s="24" t="str">
        <f t="shared" si="52"/>
        <v>('0101525', '1', '40658891', 'A'),</v>
      </c>
      <c r="Z526" s="24" t="str">
        <f t="shared" si="53"/>
        <v>('0101525', '2', '', 'A'),</v>
      </c>
    </row>
    <row r="527" spans="1:26" x14ac:dyDescent="0.25">
      <c r="A527" s="15" t="s">
        <v>421</v>
      </c>
      <c r="B527" s="28">
        <f t="shared" si="48"/>
        <v>1</v>
      </c>
      <c r="C527" s="27">
        <f xml:space="preserve"> IFERROR(INDEX(DATOS_GENERALES!$L$16:$L$20,MATCH($D527,DATOS_GENERALES!$M$16:$M$20,0),1),"###")</f>
        <v>1</v>
      </c>
      <c r="D527" s="25" t="s">
        <v>1641</v>
      </c>
      <c r="E527" s="27">
        <f xml:space="preserve"> IFERROR(INDEX(DATOS_GENERALES!$A$16:$A$25,MATCH($F527,DATOS_GENERALES!$B$16:$B$25,0),1),"###")</f>
        <v>1</v>
      </c>
      <c r="F527" s="25" t="s">
        <v>18</v>
      </c>
      <c r="G527" s="25" t="s">
        <v>2170</v>
      </c>
      <c r="H527" s="15" t="s">
        <v>1383</v>
      </c>
      <c r="I527" s="15"/>
      <c r="J527" s="25" t="s">
        <v>2954</v>
      </c>
      <c r="K527" s="25">
        <f t="shared" si="49"/>
        <v>29</v>
      </c>
      <c r="L527" s="25" t="s">
        <v>15</v>
      </c>
      <c r="M527" s="25" t="s">
        <v>15</v>
      </c>
      <c r="N527" s="25" t="s">
        <v>15</v>
      </c>
      <c r="O527" s="4" t="str">
        <f>IFERROR(INDEX(DATOS_GENERALES!$F$11:$F$13,MATCH($P527,DATOS_GENERALES!$G$11:$G$13,0),1),"###")</f>
        <v>N</v>
      </c>
      <c r="P527" s="25" t="s">
        <v>40</v>
      </c>
      <c r="Q527" s="4">
        <f>IFERROR(INDEX(DATOS_GENERALES!$I$3:$I$7,MATCH($R527,DATOS_GENERALES!$J$3:$J$7,0),1),"###")</f>
        <v>1</v>
      </c>
      <c r="R527" s="25" t="s">
        <v>36</v>
      </c>
      <c r="S527" s="25" t="s">
        <v>15</v>
      </c>
      <c r="T527" s="25" t="s">
        <v>15</v>
      </c>
      <c r="U527" s="25" t="s">
        <v>15</v>
      </c>
      <c r="V527" s="24"/>
      <c r="W527" s="24" t="str">
        <f t="shared" si="50"/>
        <v>ADUCA C-28 DPTO 4 CHALLAPAMPA          _</v>
      </c>
      <c r="X527" s="24" t="str">
        <f t="shared" si="51"/>
        <v>('0101526', '1', '1', 'PAREDES CONTRERAS EDGAR DANIEL', 'PAREDES CONTRERAS EDGAR DANIEL', 'ADUCA C-28 DPTO 4 CHALLAPAMPA          _', '-', '-', '-', 'N', 'ADUCA C-28 DPTO 4 CHALLAPAMPA          _', '1', '-', '-', '-', 'A'),</v>
      </c>
      <c r="Y527" s="24" t="str">
        <f t="shared" si="52"/>
        <v>('0101526', '1', '40664315', 'A'),</v>
      </c>
      <c r="Z527" s="24" t="str">
        <f t="shared" si="53"/>
        <v>('0101526', '2', '', 'A'),</v>
      </c>
    </row>
    <row r="528" spans="1:26" x14ac:dyDescent="0.25">
      <c r="A528" s="15" t="s">
        <v>612</v>
      </c>
      <c r="B528" s="28">
        <f t="shared" si="48"/>
        <v>1</v>
      </c>
      <c r="C528" s="27">
        <f xml:space="preserve"> IFERROR(INDEX(DATOS_GENERALES!$L$16:$L$20,MATCH($D528,DATOS_GENERALES!$M$16:$M$20,0),1),"###")</f>
        <v>1</v>
      </c>
      <c r="D528" s="25" t="s">
        <v>1641</v>
      </c>
      <c r="E528" s="27">
        <f xml:space="preserve"> IFERROR(INDEX(DATOS_GENERALES!$A$16:$A$25,MATCH($F528,DATOS_GENERALES!$B$16:$B$25,0),1),"###")</f>
        <v>1</v>
      </c>
      <c r="F528" s="25" t="s">
        <v>18</v>
      </c>
      <c r="G528" s="25" t="s">
        <v>2171</v>
      </c>
      <c r="H528" s="15" t="s">
        <v>1384</v>
      </c>
      <c r="I528" s="15"/>
      <c r="J528" s="25" t="s">
        <v>2955</v>
      </c>
      <c r="K528" s="25">
        <f t="shared" si="49"/>
        <v>23</v>
      </c>
      <c r="L528" s="25" t="s">
        <v>15</v>
      </c>
      <c r="M528" s="25" t="s">
        <v>15</v>
      </c>
      <c r="N528" s="25" t="s">
        <v>15</v>
      </c>
      <c r="O528" s="4" t="str">
        <f>IFERROR(INDEX(DATOS_GENERALES!$F$11:$F$13,MATCH($P528,DATOS_GENERALES!$G$11:$G$13,0),1),"###")</f>
        <v>N</v>
      </c>
      <c r="P528" s="25" t="s">
        <v>40</v>
      </c>
      <c r="Q528" s="4">
        <f>IFERROR(INDEX(DATOS_GENERALES!$I$3:$I$7,MATCH($R528,DATOS_GENERALES!$J$3:$J$7,0),1),"###")</f>
        <v>1</v>
      </c>
      <c r="R528" s="25" t="s">
        <v>36</v>
      </c>
      <c r="S528" s="25" t="s">
        <v>15</v>
      </c>
      <c r="T528" s="25" t="s">
        <v>15</v>
      </c>
      <c r="U528" s="25" t="s">
        <v>15</v>
      </c>
      <c r="V528" s="24"/>
      <c r="W528" s="24" t="str">
        <f t="shared" si="50"/>
        <v>MZ-C LT.1 URB.ING.CAYMA                _</v>
      </c>
      <c r="X528" s="24" t="str">
        <f t="shared" si="51"/>
        <v>('0101527', '1', '1', 'LAVALLE MAURICIO WILLIAN', 'LAVALLE MAURICIO WILLIAN', 'MZ-C LT.1 URB.ING.CAYMA                _', '-', '-', '-', 'N', 'MZ-C LT.1 URB.ING.CAYMA                _', '1', '-', '-', '-', 'A'),</v>
      </c>
      <c r="Y528" s="24" t="str">
        <f t="shared" si="52"/>
        <v>('0101527', '1', '40675674', 'A'),</v>
      </c>
      <c r="Z528" s="24" t="str">
        <f t="shared" si="53"/>
        <v>('0101527', '2', '', 'A'),</v>
      </c>
    </row>
    <row r="529" spans="1:26" x14ac:dyDescent="0.25">
      <c r="A529" s="15" t="s">
        <v>393</v>
      </c>
      <c r="B529" s="28">
        <f t="shared" si="48"/>
        <v>1</v>
      </c>
      <c r="C529" s="27">
        <f xml:space="preserve"> IFERROR(INDEX(DATOS_GENERALES!$L$16:$L$20,MATCH($D529,DATOS_GENERALES!$M$16:$M$20,0),1),"###")</f>
        <v>1</v>
      </c>
      <c r="D529" s="25" t="s">
        <v>1641</v>
      </c>
      <c r="E529" s="27">
        <f xml:space="preserve"> IFERROR(INDEX(DATOS_GENERALES!$A$16:$A$25,MATCH($F529,DATOS_GENERALES!$B$16:$B$25,0),1),"###")</f>
        <v>1</v>
      </c>
      <c r="F529" s="25" t="s">
        <v>18</v>
      </c>
      <c r="G529" s="25" t="s">
        <v>2172</v>
      </c>
      <c r="H529" s="15" t="s">
        <v>1385</v>
      </c>
      <c r="I529" s="15"/>
      <c r="J529" s="25" t="s">
        <v>2956</v>
      </c>
      <c r="K529" s="25">
        <f t="shared" si="49"/>
        <v>30</v>
      </c>
      <c r="L529" s="25" t="s">
        <v>15</v>
      </c>
      <c r="M529" s="25" t="s">
        <v>15</v>
      </c>
      <c r="N529" s="25" t="s">
        <v>15</v>
      </c>
      <c r="O529" s="4" t="str">
        <f>IFERROR(INDEX(DATOS_GENERALES!$F$11:$F$13,MATCH($P529,DATOS_GENERALES!$G$11:$G$13,0),1),"###")</f>
        <v>N</v>
      </c>
      <c r="P529" s="25" t="s">
        <v>40</v>
      </c>
      <c r="Q529" s="4">
        <f>IFERROR(INDEX(DATOS_GENERALES!$I$3:$I$7,MATCH($R529,DATOS_GENERALES!$J$3:$J$7,0),1),"###")</f>
        <v>1</v>
      </c>
      <c r="R529" s="25" t="s">
        <v>36</v>
      </c>
      <c r="S529" s="25" t="s">
        <v>15</v>
      </c>
      <c r="T529" s="25" t="s">
        <v>15</v>
      </c>
      <c r="U529" s="25" t="s">
        <v>15</v>
      </c>
      <c r="V529" s="24"/>
      <c r="W529" s="24" t="str">
        <f t="shared" si="50"/>
        <v>LOS JAZMINEZ 233 /URB. PRIMAVE         _</v>
      </c>
      <c r="X529" s="24" t="str">
        <f t="shared" si="51"/>
        <v>('0101528', '1', '1', 'CONCHA LEON JORGE LUIS', 'CONCHA LEON JORGE LUIS', 'LOS JAZMINEZ 233 /URB. PRIMAVE         _', '-', '-', '-', 'N', 'LOS JAZMINEZ 233 /URB. PRIMAVE         _', '1', '-', '-', '-', 'A'),</v>
      </c>
      <c r="Y529" s="24" t="str">
        <f t="shared" si="52"/>
        <v>('0101528', '1', '40691691', 'A'),</v>
      </c>
      <c r="Z529" s="24" t="str">
        <f t="shared" si="53"/>
        <v>('0101528', '2', '', 'A'),</v>
      </c>
    </row>
    <row r="530" spans="1:26" x14ac:dyDescent="0.25">
      <c r="A530" s="15" t="s">
        <v>315</v>
      </c>
      <c r="B530" s="28">
        <f t="shared" si="48"/>
        <v>1</v>
      </c>
      <c r="C530" s="27">
        <f xml:space="preserve"> IFERROR(INDEX(DATOS_GENERALES!$L$16:$L$20,MATCH($D530,DATOS_GENERALES!$M$16:$M$20,0),1),"###")</f>
        <v>1</v>
      </c>
      <c r="D530" s="25" t="s">
        <v>1641</v>
      </c>
      <c r="E530" s="27">
        <f xml:space="preserve"> IFERROR(INDEX(DATOS_GENERALES!$A$16:$A$25,MATCH($F530,DATOS_GENERALES!$B$16:$B$25,0),1),"###")</f>
        <v>1</v>
      </c>
      <c r="F530" s="25" t="s">
        <v>18</v>
      </c>
      <c r="G530" s="25" t="s">
        <v>2173</v>
      </c>
      <c r="H530" s="15" t="s">
        <v>1386</v>
      </c>
      <c r="I530" s="15"/>
      <c r="J530" s="25" t="s">
        <v>2957</v>
      </c>
      <c r="K530" s="25">
        <f t="shared" si="49"/>
        <v>32</v>
      </c>
      <c r="L530" s="25" t="s">
        <v>15</v>
      </c>
      <c r="M530" s="25" t="s">
        <v>15</v>
      </c>
      <c r="N530" s="25" t="s">
        <v>15</v>
      </c>
      <c r="O530" s="4" t="str">
        <f>IFERROR(INDEX(DATOS_GENERALES!$F$11:$F$13,MATCH($P530,DATOS_GENERALES!$G$11:$G$13,0),1),"###")</f>
        <v>N</v>
      </c>
      <c r="P530" s="25" t="s">
        <v>40</v>
      </c>
      <c r="Q530" s="4">
        <f>IFERROR(INDEX(DATOS_GENERALES!$I$3:$I$7,MATCH($R530,DATOS_GENERALES!$J$3:$J$7,0),1),"###")</f>
        <v>1</v>
      </c>
      <c r="R530" s="25" t="s">
        <v>36</v>
      </c>
      <c r="S530" s="25" t="s">
        <v>15</v>
      </c>
      <c r="T530" s="25" t="s">
        <v>15</v>
      </c>
      <c r="U530" s="25" t="s">
        <v>15</v>
      </c>
      <c r="V530" s="24"/>
      <c r="W530" s="24" t="str">
        <f t="shared" si="50"/>
        <v>URB. LOS GLADEOLOS B-3 YANAHUARA       _</v>
      </c>
      <c r="X530" s="24" t="str">
        <f t="shared" si="51"/>
        <v>('0101529', '1', '1', 'PAREDES MUJICA JOSE ROBERTO', 'PAREDES MUJICA JOSE ROBERTO', 'URB. LOS GLADEOLOS B-3 YANAHUARA       _', '-', '-', '-', 'N', 'URB. LOS GLADEOLOS B-3 YANAHUARA       _', '1', '-', '-', '-', 'A'),</v>
      </c>
      <c r="Y530" s="24" t="str">
        <f t="shared" si="52"/>
        <v>('0101529', '1', '40691694', 'A'),</v>
      </c>
      <c r="Z530" s="24" t="str">
        <f t="shared" si="53"/>
        <v>('0101529', '2', '', 'A'),</v>
      </c>
    </row>
    <row r="531" spans="1:26" x14ac:dyDescent="0.25">
      <c r="A531" s="15" t="s">
        <v>822</v>
      </c>
      <c r="B531" s="28">
        <f t="shared" si="48"/>
        <v>1</v>
      </c>
      <c r="C531" s="27">
        <f xml:space="preserve"> IFERROR(INDEX(DATOS_GENERALES!$L$16:$L$20,MATCH($D531,DATOS_GENERALES!$M$16:$M$20,0),1),"###")</f>
        <v>1</v>
      </c>
      <c r="D531" s="25" t="s">
        <v>1641</v>
      </c>
      <c r="E531" s="27">
        <f xml:space="preserve"> IFERROR(INDEX(DATOS_GENERALES!$A$16:$A$25,MATCH($F531,DATOS_GENERALES!$B$16:$B$25,0),1),"###")</f>
        <v>1</v>
      </c>
      <c r="F531" s="25" t="s">
        <v>18</v>
      </c>
      <c r="G531" s="25" t="s">
        <v>2174</v>
      </c>
      <c r="H531" s="15" t="s">
        <v>1387</v>
      </c>
      <c r="I531" s="15"/>
      <c r="J531" s="25" t="s">
        <v>2958</v>
      </c>
      <c r="K531" s="25">
        <f t="shared" si="49"/>
        <v>14</v>
      </c>
      <c r="L531" s="25" t="s">
        <v>15</v>
      </c>
      <c r="M531" s="25" t="s">
        <v>15</v>
      </c>
      <c r="N531" s="25" t="s">
        <v>15</v>
      </c>
      <c r="O531" s="4" t="str">
        <f>IFERROR(INDEX(DATOS_GENERALES!$F$11:$F$13,MATCH($P531,DATOS_GENERALES!$G$11:$G$13,0),1),"###")</f>
        <v>N</v>
      </c>
      <c r="P531" s="25" t="s">
        <v>40</v>
      </c>
      <c r="Q531" s="4">
        <f>IFERROR(INDEX(DATOS_GENERALES!$I$3:$I$7,MATCH($R531,DATOS_GENERALES!$J$3:$J$7,0),1),"###")</f>
        <v>1</v>
      </c>
      <c r="R531" s="25" t="s">
        <v>36</v>
      </c>
      <c r="S531" s="25" t="s">
        <v>15</v>
      </c>
      <c r="T531" s="25" t="s">
        <v>15</v>
      </c>
      <c r="U531" s="25" t="s">
        <v>15</v>
      </c>
      <c r="V531" s="24"/>
      <c r="W531" s="24" t="str">
        <f t="shared" si="50"/>
        <v>SAN PEDRO C-10                         _</v>
      </c>
      <c r="X531" s="24" t="str">
        <f t="shared" si="51"/>
        <v>('0101530', '1', '1', 'CUADROS GUEVARA JERSSON LEE', 'CUADROS GUEVARA JERSSON LEE', 'SAN PEDRO C-10                         _', '-', '-', '-', 'N', 'SAN PEDRO C-10                         _', '1', '-', '-', '-', 'A'),</v>
      </c>
      <c r="Y531" s="24" t="str">
        <f t="shared" si="52"/>
        <v>('0101530', '1', '40693508', 'A'),</v>
      </c>
      <c r="Z531" s="24" t="str">
        <f t="shared" si="53"/>
        <v>('0101530', '2', '', 'A'),</v>
      </c>
    </row>
    <row r="532" spans="1:26" x14ac:dyDescent="0.25">
      <c r="A532" s="15" t="s">
        <v>394</v>
      </c>
      <c r="B532" s="28">
        <f t="shared" si="48"/>
        <v>1</v>
      </c>
      <c r="C532" s="27">
        <f xml:space="preserve"> IFERROR(INDEX(DATOS_GENERALES!$L$16:$L$20,MATCH($D532,DATOS_GENERALES!$M$16:$M$20,0),1),"###")</f>
        <v>1</v>
      </c>
      <c r="D532" s="25" t="s">
        <v>1641</v>
      </c>
      <c r="E532" s="27">
        <f xml:space="preserve"> IFERROR(INDEX(DATOS_GENERALES!$A$16:$A$25,MATCH($F532,DATOS_GENERALES!$B$16:$B$25,0),1),"###")</f>
        <v>1</v>
      </c>
      <c r="F532" s="25" t="s">
        <v>18</v>
      </c>
      <c r="G532" s="25" t="s">
        <v>2175</v>
      </c>
      <c r="H532" s="15" t="s">
        <v>1388</v>
      </c>
      <c r="I532" s="15"/>
      <c r="J532" s="25" t="s">
        <v>2959</v>
      </c>
      <c r="K532" s="25">
        <f t="shared" si="49"/>
        <v>30</v>
      </c>
      <c r="L532" s="25" t="s">
        <v>15</v>
      </c>
      <c r="M532" s="25" t="s">
        <v>15</v>
      </c>
      <c r="N532" s="25" t="s">
        <v>15</v>
      </c>
      <c r="O532" s="4" t="str">
        <f>IFERROR(INDEX(DATOS_GENERALES!$F$11:$F$13,MATCH($P532,DATOS_GENERALES!$G$11:$G$13,0),1),"###")</f>
        <v>N</v>
      </c>
      <c r="P532" s="25" t="s">
        <v>40</v>
      </c>
      <c r="Q532" s="4">
        <f>IFERROR(INDEX(DATOS_GENERALES!$I$3:$I$7,MATCH($R532,DATOS_GENERALES!$J$3:$J$7,0),1),"###")</f>
        <v>1</v>
      </c>
      <c r="R532" s="25" t="s">
        <v>36</v>
      </c>
      <c r="S532" s="25" t="s">
        <v>15</v>
      </c>
      <c r="T532" s="25" t="s">
        <v>15</v>
      </c>
      <c r="U532" s="25" t="s">
        <v>15</v>
      </c>
      <c r="V532" s="24"/>
      <c r="W532" s="24" t="str">
        <f t="shared" si="50"/>
        <v>LOS ARCES 500 CAYMA - AREQUIPA         _</v>
      </c>
      <c r="X532" s="24" t="str">
        <f t="shared" si="51"/>
        <v>('0101531', '1', '1', 'ARENAS CHAVEZ CHRISTIAN HERNAN', 'ARENAS CHAVEZ CHRISTIAN HERNAN', 'LOS ARCES 500 CAYMA - AREQUIPA         _', '-', '-', '-', 'N', 'LOS ARCES 500 CAYMA - AREQUIPA         _', '1', '-', '-', '-', 'A'),</v>
      </c>
      <c r="Y532" s="24" t="str">
        <f t="shared" si="52"/>
        <v>('0101531', '1', '40697049', 'A'),</v>
      </c>
      <c r="Z532" s="24" t="str">
        <f t="shared" si="53"/>
        <v>('0101531', '2', '', 'A'),</v>
      </c>
    </row>
    <row r="533" spans="1:26" x14ac:dyDescent="0.25">
      <c r="A533" s="15" t="s">
        <v>835</v>
      </c>
      <c r="B533" s="28">
        <f t="shared" si="48"/>
        <v>1</v>
      </c>
      <c r="C533" s="27">
        <f xml:space="preserve"> IFERROR(INDEX(DATOS_GENERALES!$L$16:$L$20,MATCH($D533,DATOS_GENERALES!$M$16:$M$20,0),1),"###")</f>
        <v>1</v>
      </c>
      <c r="D533" s="25" t="s">
        <v>1641</v>
      </c>
      <c r="E533" s="27">
        <f xml:space="preserve"> IFERROR(INDEX(DATOS_GENERALES!$A$16:$A$25,MATCH($F533,DATOS_GENERALES!$B$16:$B$25,0),1),"###")</f>
        <v>1</v>
      </c>
      <c r="F533" s="25" t="s">
        <v>18</v>
      </c>
      <c r="G533" s="25" t="s">
        <v>2176</v>
      </c>
      <c r="H533" s="15" t="s">
        <v>1389</v>
      </c>
      <c r="I533" s="15"/>
      <c r="J533" s="25" t="s">
        <v>2960</v>
      </c>
      <c r="K533" s="25">
        <f t="shared" si="49"/>
        <v>13</v>
      </c>
      <c r="L533" s="25" t="s">
        <v>15</v>
      </c>
      <c r="M533" s="25" t="s">
        <v>15</v>
      </c>
      <c r="N533" s="25" t="s">
        <v>15</v>
      </c>
      <c r="O533" s="4" t="str">
        <f>IFERROR(INDEX(DATOS_GENERALES!$F$11:$F$13,MATCH($P533,DATOS_GENERALES!$G$11:$G$13,0),1),"###")</f>
        <v>N</v>
      </c>
      <c r="P533" s="25" t="s">
        <v>40</v>
      </c>
      <c r="Q533" s="4">
        <f>IFERROR(INDEX(DATOS_GENERALES!$I$3:$I$7,MATCH($R533,DATOS_GENERALES!$J$3:$J$7,0),1),"###")</f>
        <v>1</v>
      </c>
      <c r="R533" s="25" t="s">
        <v>36</v>
      </c>
      <c r="S533" s="25" t="s">
        <v>15</v>
      </c>
      <c r="T533" s="25" t="s">
        <v>15</v>
      </c>
      <c r="U533" s="25" t="s">
        <v>15</v>
      </c>
      <c r="V533" s="24"/>
      <c r="W533" s="24" t="str">
        <f t="shared" si="50"/>
        <v>JR ZEPITA 548                          _</v>
      </c>
      <c r="X533" s="24" t="str">
        <f t="shared" si="51"/>
        <v>('0101532', '1', '1', 'CARRERA HURTADO CARLOS RENE', 'CARRERA HURTADO CARLOS RENE', 'JR ZEPITA 548                          _', '-', '-', '-', 'N', 'JR ZEPITA 548                          _', '1', '-', '-', '-', 'A'),</v>
      </c>
      <c r="Y533" s="24" t="str">
        <f t="shared" si="52"/>
        <v>('0101532', '1', '40709088', 'A'),</v>
      </c>
      <c r="Z533" s="24" t="str">
        <f t="shared" si="53"/>
        <v>('0101532', '2', '', 'A'),</v>
      </c>
    </row>
    <row r="534" spans="1:26" x14ac:dyDescent="0.25">
      <c r="A534" s="15" t="s">
        <v>173</v>
      </c>
      <c r="B534" s="28">
        <f t="shared" si="48"/>
        <v>1</v>
      </c>
      <c r="C534" s="27">
        <f xml:space="preserve"> IFERROR(INDEX(DATOS_GENERALES!$L$16:$L$20,MATCH($D534,DATOS_GENERALES!$M$16:$M$20,0),1),"###")</f>
        <v>1</v>
      </c>
      <c r="D534" s="25" t="s">
        <v>1641</v>
      </c>
      <c r="E534" s="27">
        <f xml:space="preserve"> IFERROR(INDEX(DATOS_GENERALES!$A$16:$A$25,MATCH($F534,DATOS_GENERALES!$B$16:$B$25,0),1),"###")</f>
        <v>1</v>
      </c>
      <c r="F534" s="25" t="s">
        <v>18</v>
      </c>
      <c r="G534" s="25" t="s">
        <v>2177</v>
      </c>
      <c r="H534" s="15" t="s">
        <v>1390</v>
      </c>
      <c r="I534" s="15"/>
      <c r="J534" s="25" t="s">
        <v>2961</v>
      </c>
      <c r="K534" s="25">
        <f t="shared" si="49"/>
        <v>39</v>
      </c>
      <c r="L534" s="25" t="s">
        <v>15</v>
      </c>
      <c r="M534" s="25" t="s">
        <v>15</v>
      </c>
      <c r="N534" s="25" t="s">
        <v>15</v>
      </c>
      <c r="O534" s="4" t="str">
        <f>IFERROR(INDEX(DATOS_GENERALES!$F$11:$F$13,MATCH($P534,DATOS_GENERALES!$G$11:$G$13,0),1),"###")</f>
        <v>N</v>
      </c>
      <c r="P534" s="25" t="s">
        <v>40</v>
      </c>
      <c r="Q534" s="4">
        <f>IFERROR(INDEX(DATOS_GENERALES!$I$3:$I$7,MATCH($R534,DATOS_GENERALES!$J$3:$J$7,0),1),"###")</f>
        <v>1</v>
      </c>
      <c r="R534" s="25" t="s">
        <v>36</v>
      </c>
      <c r="S534" s="25" t="s">
        <v>15</v>
      </c>
      <c r="T534" s="25" t="s">
        <v>15</v>
      </c>
      <c r="U534" s="25" t="s">
        <v>15</v>
      </c>
      <c r="V534" s="24"/>
      <c r="W534" s="24" t="str">
        <f t="shared" si="50"/>
        <v>MZ-A LOTE 11 DPTO 101 URB. LOS PORTALES_</v>
      </c>
      <c r="X534" s="24" t="str">
        <f t="shared" si="51"/>
        <v>('0101533', '1', '1', 'RONCAL GONZALEZ VICTOR HUGO', 'RONCAL GONZALEZ VICTOR HUGO', 'MZ-A LOTE 11 DPTO 101 URB. LOS PORTALES_', '-', '-', '-', 'N', 'MZ-A LOTE 11 DPTO 101 URB. LOS PORTALES_', '1', '-', '-', '-', 'A'),</v>
      </c>
      <c r="Y534" s="24" t="str">
        <f t="shared" si="52"/>
        <v>('0101533', '1', '40722620', 'A'),</v>
      </c>
      <c r="Z534" s="24" t="str">
        <f t="shared" si="53"/>
        <v>('0101533', '2', '', 'A'),</v>
      </c>
    </row>
    <row r="535" spans="1:26" x14ac:dyDescent="0.25">
      <c r="A535" s="15" t="s">
        <v>174</v>
      </c>
      <c r="B535" s="28">
        <f t="shared" si="48"/>
        <v>1</v>
      </c>
      <c r="C535" s="27">
        <f xml:space="preserve"> IFERROR(INDEX(DATOS_GENERALES!$L$16:$L$20,MATCH($D535,DATOS_GENERALES!$M$16:$M$20,0),1),"###")</f>
        <v>1</v>
      </c>
      <c r="D535" s="25" t="s">
        <v>1641</v>
      </c>
      <c r="E535" s="27">
        <f xml:space="preserve"> IFERROR(INDEX(DATOS_GENERALES!$A$16:$A$25,MATCH($F535,DATOS_GENERALES!$B$16:$B$25,0),1),"###")</f>
        <v>1</v>
      </c>
      <c r="F535" s="25" t="s">
        <v>18</v>
      </c>
      <c r="G535" s="25" t="s">
        <v>2178</v>
      </c>
      <c r="H535" s="15" t="s">
        <v>1391</v>
      </c>
      <c r="I535" s="15"/>
      <c r="J535" s="25" t="s">
        <v>2962</v>
      </c>
      <c r="K535" s="25">
        <f t="shared" si="49"/>
        <v>39</v>
      </c>
      <c r="L535" s="25" t="s">
        <v>15</v>
      </c>
      <c r="M535" s="25" t="s">
        <v>15</v>
      </c>
      <c r="N535" s="25" t="s">
        <v>15</v>
      </c>
      <c r="O535" s="4" t="str">
        <f>IFERROR(INDEX(DATOS_GENERALES!$F$11:$F$13,MATCH($P535,DATOS_GENERALES!$G$11:$G$13,0),1),"###")</f>
        <v>N</v>
      </c>
      <c r="P535" s="25" t="s">
        <v>40</v>
      </c>
      <c r="Q535" s="4">
        <f>IFERROR(INDEX(DATOS_GENERALES!$I$3:$I$7,MATCH($R535,DATOS_GENERALES!$J$3:$J$7,0),1),"###")</f>
        <v>1</v>
      </c>
      <c r="R535" s="25" t="s">
        <v>36</v>
      </c>
      <c r="S535" s="25" t="s">
        <v>15</v>
      </c>
      <c r="T535" s="25" t="s">
        <v>15</v>
      </c>
      <c r="U535" s="25" t="s">
        <v>15</v>
      </c>
      <c r="V535" s="24"/>
      <c r="W535" s="24" t="str">
        <f t="shared" si="50"/>
        <v>CALLE VIRGEN DE LA CANDELARIA B LT. B-2_</v>
      </c>
      <c r="X535" s="24" t="str">
        <f t="shared" si="51"/>
        <v>('0101534', '1', '1', 'POLANCO ESPEZUA LIBERTAD MARCELINA', 'POLANCO ESPEZUA LIBERTAD MARCELINA', 'CALLE VIRGEN DE LA CANDELARIA B LT. B-2_', '-', '-', '-', 'N', 'CALLE VIRGEN DE LA CANDELARIA B LT. B-2_', '1', '-', '-', '-', 'A'),</v>
      </c>
      <c r="Y535" s="24" t="str">
        <f t="shared" si="52"/>
        <v>('0101534', '1', '40727292', 'A'),</v>
      </c>
      <c r="Z535" s="24" t="str">
        <f t="shared" si="53"/>
        <v>('0101534', '2', '', 'A'),</v>
      </c>
    </row>
    <row r="536" spans="1:26" x14ac:dyDescent="0.25">
      <c r="A536" s="15" t="s">
        <v>537</v>
      </c>
      <c r="B536" s="28">
        <f t="shared" si="48"/>
        <v>1</v>
      </c>
      <c r="C536" s="27">
        <f xml:space="preserve"> IFERROR(INDEX(DATOS_GENERALES!$L$16:$L$20,MATCH($D536,DATOS_GENERALES!$M$16:$M$20,0),1),"###")</f>
        <v>1</v>
      </c>
      <c r="D536" s="25" t="s">
        <v>1641</v>
      </c>
      <c r="E536" s="27">
        <f xml:space="preserve"> IFERROR(INDEX(DATOS_GENERALES!$A$16:$A$25,MATCH($F536,DATOS_GENERALES!$B$16:$B$25,0),1),"###")</f>
        <v>1</v>
      </c>
      <c r="F536" s="25" t="s">
        <v>18</v>
      </c>
      <c r="G536" s="25" t="s">
        <v>2179</v>
      </c>
      <c r="H536" s="15" t="s">
        <v>1392</v>
      </c>
      <c r="I536" s="15"/>
      <c r="J536" s="25" t="s">
        <v>2963</v>
      </c>
      <c r="K536" s="25">
        <f t="shared" si="49"/>
        <v>25</v>
      </c>
      <c r="L536" s="25" t="s">
        <v>15</v>
      </c>
      <c r="M536" s="25" t="s">
        <v>15</v>
      </c>
      <c r="N536" s="25" t="s">
        <v>15</v>
      </c>
      <c r="O536" s="4" t="str">
        <f>IFERROR(INDEX(DATOS_GENERALES!$F$11:$F$13,MATCH($P536,DATOS_GENERALES!$G$11:$G$13,0),1),"###")</f>
        <v>N</v>
      </c>
      <c r="P536" s="25" t="s">
        <v>40</v>
      </c>
      <c r="Q536" s="4">
        <f>IFERROR(INDEX(DATOS_GENERALES!$I$3:$I$7,MATCH($R536,DATOS_GENERALES!$J$3:$J$7,0),1),"###")</f>
        <v>1</v>
      </c>
      <c r="R536" s="25" t="s">
        <v>36</v>
      </c>
      <c r="S536" s="25" t="s">
        <v>15</v>
      </c>
      <c r="T536" s="25" t="s">
        <v>15</v>
      </c>
      <c r="U536" s="25" t="s">
        <v>15</v>
      </c>
      <c r="V536" s="24"/>
      <c r="W536" s="24" t="str">
        <f t="shared" si="50"/>
        <v>JUAN XXIII C-17 YANAHUARA              _</v>
      </c>
      <c r="X536" s="24" t="str">
        <f t="shared" si="51"/>
        <v>('0101535', '1', '1', 'BARAZORDA ESCOBAR LUIS', 'BARAZORDA ESCOBAR LUIS', 'JUAN XXIII C-17 YANAHUARA              _', '-', '-', '-', 'N', 'JUAN XXIII C-17 YANAHUARA              _', '1', '-', '-', '-', 'A'),</v>
      </c>
      <c r="Y536" s="24" t="str">
        <f t="shared" si="52"/>
        <v>('0101535', '1', '40735674', 'A'),</v>
      </c>
      <c r="Z536" s="24" t="str">
        <f t="shared" si="53"/>
        <v>('0101535', '2', '', 'A'),</v>
      </c>
    </row>
    <row r="537" spans="1:26" x14ac:dyDescent="0.25">
      <c r="A537" s="15" t="s">
        <v>580</v>
      </c>
      <c r="B537" s="28">
        <f t="shared" si="48"/>
        <v>1</v>
      </c>
      <c r="C537" s="27">
        <f xml:space="preserve"> IFERROR(INDEX(DATOS_GENERALES!$L$16:$L$20,MATCH($D537,DATOS_GENERALES!$M$16:$M$20,0),1),"###")</f>
        <v>1</v>
      </c>
      <c r="D537" s="25" t="s">
        <v>1641</v>
      </c>
      <c r="E537" s="27">
        <f xml:space="preserve"> IFERROR(INDEX(DATOS_GENERALES!$A$16:$A$25,MATCH($F537,DATOS_GENERALES!$B$16:$B$25,0),1),"###")</f>
        <v>1</v>
      </c>
      <c r="F537" s="25" t="s">
        <v>18</v>
      </c>
      <c r="G537" s="25" t="s">
        <v>2180</v>
      </c>
      <c r="H537" s="15" t="s">
        <v>1393</v>
      </c>
      <c r="I537" s="15"/>
      <c r="J537" s="25" t="s">
        <v>2964</v>
      </c>
      <c r="K537" s="25">
        <f t="shared" si="49"/>
        <v>24</v>
      </c>
      <c r="L537" s="25" t="s">
        <v>15</v>
      </c>
      <c r="M537" s="25" t="s">
        <v>15</v>
      </c>
      <c r="N537" s="25" t="s">
        <v>15</v>
      </c>
      <c r="O537" s="4" t="str">
        <f>IFERROR(INDEX(DATOS_GENERALES!$F$11:$F$13,MATCH($P537,DATOS_GENERALES!$G$11:$G$13,0),1),"###")</f>
        <v>N</v>
      </c>
      <c r="P537" s="25" t="s">
        <v>40</v>
      </c>
      <c r="Q537" s="4">
        <f>IFERROR(INDEX(DATOS_GENERALES!$I$3:$I$7,MATCH($R537,DATOS_GENERALES!$J$3:$J$7,0),1),"###")</f>
        <v>1</v>
      </c>
      <c r="R537" s="25" t="s">
        <v>36</v>
      </c>
      <c r="S537" s="25" t="s">
        <v>15</v>
      </c>
      <c r="T537" s="25" t="s">
        <v>15</v>
      </c>
      <c r="U537" s="25" t="s">
        <v>15</v>
      </c>
      <c r="V537" s="24"/>
      <c r="W537" s="24" t="str">
        <f t="shared" si="50"/>
        <v>URB.STA ROSA DE LIMA N14               _</v>
      </c>
      <c r="X537" s="24" t="str">
        <f t="shared" si="51"/>
        <v>('0101536', '1', '1', 'CAMPANO SALAS ANDY MANUEL', 'CAMPANO SALAS ANDY MANUEL', 'URB.STA ROSA DE LIMA N14               _', '-', '-', '-', 'N', 'URB.STA ROSA DE LIMA N14               _', '1', '-', '-', '-', 'A'),</v>
      </c>
      <c r="Y537" s="24" t="str">
        <f t="shared" si="52"/>
        <v>('0101536', '1', '40738012', 'A'),</v>
      </c>
      <c r="Z537" s="24" t="str">
        <f t="shared" si="53"/>
        <v>('0101536', '2', '', 'A'),</v>
      </c>
    </row>
    <row r="538" spans="1:26" x14ac:dyDescent="0.25">
      <c r="A538" s="15" t="s">
        <v>316</v>
      </c>
      <c r="B538" s="28">
        <f t="shared" si="48"/>
        <v>1</v>
      </c>
      <c r="C538" s="27">
        <f xml:space="preserve"> IFERROR(INDEX(DATOS_GENERALES!$L$16:$L$20,MATCH($D538,DATOS_GENERALES!$M$16:$M$20,0),1),"###")</f>
        <v>1</v>
      </c>
      <c r="D538" s="25" t="s">
        <v>1641</v>
      </c>
      <c r="E538" s="27">
        <f xml:space="preserve"> IFERROR(INDEX(DATOS_GENERALES!$A$16:$A$25,MATCH($F538,DATOS_GENERALES!$B$16:$B$25,0),1),"###")</f>
        <v>1</v>
      </c>
      <c r="F538" s="25" t="s">
        <v>18</v>
      </c>
      <c r="G538" s="25" t="s">
        <v>2181</v>
      </c>
      <c r="H538" s="15" t="s">
        <v>1394</v>
      </c>
      <c r="I538" s="15"/>
      <c r="J538" s="25" t="s">
        <v>2965</v>
      </c>
      <c r="K538" s="25">
        <f t="shared" si="49"/>
        <v>32</v>
      </c>
      <c r="L538" s="25" t="s">
        <v>15</v>
      </c>
      <c r="M538" s="25" t="s">
        <v>15</v>
      </c>
      <c r="N538" s="25" t="s">
        <v>15</v>
      </c>
      <c r="O538" s="4" t="str">
        <f>IFERROR(INDEX(DATOS_GENERALES!$F$11:$F$13,MATCH($P538,DATOS_GENERALES!$G$11:$G$13,0),1),"###")</f>
        <v>N</v>
      </c>
      <c r="P538" s="25" t="s">
        <v>40</v>
      </c>
      <c r="Q538" s="4">
        <f>IFERROR(INDEX(DATOS_GENERALES!$I$3:$I$7,MATCH($R538,DATOS_GENERALES!$J$3:$J$7,0),1),"###")</f>
        <v>1</v>
      </c>
      <c r="R538" s="25" t="s">
        <v>36</v>
      </c>
      <c r="S538" s="25" t="s">
        <v>15</v>
      </c>
      <c r="T538" s="25" t="s">
        <v>15</v>
      </c>
      <c r="U538" s="25" t="s">
        <v>15</v>
      </c>
      <c r="V538" s="24"/>
      <c r="W538" s="24" t="str">
        <f t="shared" si="50"/>
        <v>URB. AZIRUNI I ETAPA MZ-12 LT. 7       _</v>
      </c>
      <c r="X538" s="24" t="str">
        <f t="shared" si="51"/>
        <v>('0101537', '1', '1', 'CARBAJAL MANZANO ADOLFO PAUL', 'CARBAJAL MANZANO ADOLFO PAUL', 'URB. AZIRUNI I ETAPA MZ-12 LT. 7       _', '-', '-', '-', 'N', 'URB. AZIRUNI I ETAPA MZ-12 LT. 7       _', '1', '-', '-', '-', 'A'),</v>
      </c>
      <c r="Y538" s="24" t="str">
        <f t="shared" si="52"/>
        <v>('0101537', '1', '40740836', 'A'),</v>
      </c>
      <c r="Z538" s="24" t="str">
        <f t="shared" si="53"/>
        <v>('0101537', '2', '', 'A'),</v>
      </c>
    </row>
    <row r="539" spans="1:26" x14ac:dyDescent="0.25">
      <c r="A539" s="15" t="s">
        <v>317</v>
      </c>
      <c r="B539" s="28">
        <f t="shared" si="48"/>
        <v>1</v>
      </c>
      <c r="C539" s="27">
        <f xml:space="preserve"> IFERROR(INDEX(DATOS_GENERALES!$L$16:$L$20,MATCH($D539,DATOS_GENERALES!$M$16:$M$20,0),1),"###")</f>
        <v>1</v>
      </c>
      <c r="D539" s="25" t="s">
        <v>1641</v>
      </c>
      <c r="E539" s="27">
        <f xml:space="preserve"> IFERROR(INDEX(DATOS_GENERALES!$A$16:$A$25,MATCH($F539,DATOS_GENERALES!$B$16:$B$25,0),1),"###")</f>
        <v>1</v>
      </c>
      <c r="F539" s="25" t="s">
        <v>18</v>
      </c>
      <c r="G539" s="25" t="s">
        <v>2182</v>
      </c>
      <c r="H539" s="15" t="s">
        <v>1395</v>
      </c>
      <c r="I539" s="15"/>
      <c r="J539" s="25" t="s">
        <v>2966</v>
      </c>
      <c r="K539" s="25">
        <f t="shared" si="49"/>
        <v>32</v>
      </c>
      <c r="L539" s="25" t="s">
        <v>15</v>
      </c>
      <c r="M539" s="25" t="s">
        <v>15</v>
      </c>
      <c r="N539" s="25" t="s">
        <v>15</v>
      </c>
      <c r="O539" s="4" t="str">
        <f>IFERROR(INDEX(DATOS_GENERALES!$F$11:$F$13,MATCH($P539,DATOS_GENERALES!$G$11:$G$13,0),1),"###")</f>
        <v>N</v>
      </c>
      <c r="P539" s="25" t="s">
        <v>40</v>
      </c>
      <c r="Q539" s="4">
        <f>IFERROR(INDEX(DATOS_GENERALES!$I$3:$I$7,MATCH($R539,DATOS_GENERALES!$J$3:$J$7,0),1),"###")</f>
        <v>1</v>
      </c>
      <c r="R539" s="25" t="s">
        <v>36</v>
      </c>
      <c r="S539" s="25" t="s">
        <v>15</v>
      </c>
      <c r="T539" s="25" t="s">
        <v>15</v>
      </c>
      <c r="U539" s="25" t="s">
        <v>15</v>
      </c>
      <c r="V539" s="24"/>
      <c r="W539" s="24" t="str">
        <f t="shared" si="50"/>
        <v>CORP. VICTOR ANDRES BELAUNDE G-3       _</v>
      </c>
      <c r="X539" s="24" t="str">
        <f t="shared" si="51"/>
        <v>('0101538', '1', '1', 'CHAVEZ MONROY ARTHUR JEREMY', 'CHAVEZ MONROY ARTHUR JEREMY', 'CORP. VICTOR ANDRES BELAUNDE G-3       _', '-', '-', '-', 'N', 'CORP. VICTOR ANDRES BELAUNDE G-3       _', '1', '-', '-', '-', 'A'),</v>
      </c>
      <c r="Y539" s="24" t="str">
        <f t="shared" si="52"/>
        <v>('0101538', '1', '40753080', 'A'),</v>
      </c>
      <c r="Z539" s="24" t="str">
        <f t="shared" si="53"/>
        <v>('0101538', '2', '', 'A'),</v>
      </c>
    </row>
    <row r="540" spans="1:26" x14ac:dyDescent="0.25">
      <c r="A540" s="15" t="s">
        <v>422</v>
      </c>
      <c r="B540" s="28">
        <f t="shared" si="48"/>
        <v>1</v>
      </c>
      <c r="C540" s="27">
        <f xml:space="preserve"> IFERROR(INDEX(DATOS_GENERALES!$L$16:$L$20,MATCH($D540,DATOS_GENERALES!$M$16:$M$20,0),1),"###")</f>
        <v>1</v>
      </c>
      <c r="D540" s="25" t="s">
        <v>1641</v>
      </c>
      <c r="E540" s="27">
        <f xml:space="preserve"> IFERROR(INDEX(DATOS_GENERALES!$A$16:$A$25,MATCH($F540,DATOS_GENERALES!$B$16:$B$25,0),1),"###")</f>
        <v>1</v>
      </c>
      <c r="F540" s="25" t="s">
        <v>18</v>
      </c>
      <c r="G540" s="25" t="s">
        <v>2183</v>
      </c>
      <c r="H540" s="15" t="s">
        <v>1396</v>
      </c>
      <c r="I540" s="15"/>
      <c r="J540" s="25" t="s">
        <v>2967</v>
      </c>
      <c r="K540" s="25">
        <f t="shared" si="49"/>
        <v>29</v>
      </c>
      <c r="L540" s="25" t="s">
        <v>15</v>
      </c>
      <c r="M540" s="25" t="s">
        <v>15</v>
      </c>
      <c r="N540" s="25" t="s">
        <v>15</v>
      </c>
      <c r="O540" s="4" t="str">
        <f>IFERROR(INDEX(DATOS_GENERALES!$F$11:$F$13,MATCH($P540,DATOS_GENERALES!$G$11:$G$13,0),1),"###")</f>
        <v>N</v>
      </c>
      <c r="P540" s="25" t="s">
        <v>40</v>
      </c>
      <c r="Q540" s="4">
        <f>IFERROR(INDEX(DATOS_GENERALES!$I$3:$I$7,MATCH($R540,DATOS_GENERALES!$J$3:$J$7,0),1),"###")</f>
        <v>1</v>
      </c>
      <c r="R540" s="25" t="s">
        <v>36</v>
      </c>
      <c r="S540" s="25" t="s">
        <v>15</v>
      </c>
      <c r="T540" s="25" t="s">
        <v>15</v>
      </c>
      <c r="U540" s="25" t="s">
        <v>15</v>
      </c>
      <c r="V540" s="24"/>
      <c r="W540" s="24" t="str">
        <f t="shared" si="50"/>
        <v>AV. HAYNACAPAC 952 LA TOMILLA          _</v>
      </c>
      <c r="X540" s="24" t="str">
        <f t="shared" si="51"/>
        <v>('0101539', '1', '1', 'CHOQUEHUANCA ZAPATA WILFREDO', 'CHOQUEHUANCA ZAPATA WILFREDO', 'AV. HAYNACAPAC 952 LA TOMILLA          _', '-', '-', '-', 'N', 'AV. HAYNACAPAC 952 LA TOMILLA          _', '1', '-', '-', '-', 'A'),</v>
      </c>
      <c r="Y540" s="24" t="str">
        <f t="shared" si="52"/>
        <v>('0101539', '1', '40760091', 'A'),</v>
      </c>
      <c r="Z540" s="24" t="str">
        <f t="shared" si="53"/>
        <v>('0101539', '2', '', 'A'),</v>
      </c>
    </row>
    <row r="541" spans="1:26" x14ac:dyDescent="0.25">
      <c r="A541" s="15" t="s">
        <v>78</v>
      </c>
      <c r="B541" s="28">
        <f t="shared" si="48"/>
        <v>1</v>
      </c>
      <c r="C541" s="27">
        <f xml:space="preserve"> IFERROR(INDEX(DATOS_GENERALES!$L$16:$L$20,MATCH($D541,DATOS_GENERALES!$M$16:$M$20,0),1),"###")</f>
        <v>1</v>
      </c>
      <c r="D541" s="25" t="s">
        <v>1641</v>
      </c>
      <c r="E541" s="27">
        <f xml:space="preserve"> IFERROR(INDEX(DATOS_GENERALES!$A$16:$A$25,MATCH($F541,DATOS_GENERALES!$B$16:$B$25,0),1),"###")</f>
        <v>1</v>
      </c>
      <c r="F541" s="25" t="s">
        <v>18</v>
      </c>
      <c r="G541" s="25" t="s">
        <v>2184</v>
      </c>
      <c r="H541" s="15" t="s">
        <v>1397</v>
      </c>
      <c r="I541" s="15"/>
      <c r="J541" s="25" t="s">
        <v>3208</v>
      </c>
      <c r="K541" s="25">
        <f t="shared" si="49"/>
        <v>22</v>
      </c>
      <c r="L541" s="25" t="s">
        <v>15</v>
      </c>
      <c r="M541" s="25" t="s">
        <v>15</v>
      </c>
      <c r="N541" s="25" t="s">
        <v>15</v>
      </c>
      <c r="O541" s="4" t="str">
        <f>IFERROR(INDEX(DATOS_GENERALES!$F$11:$F$13,MATCH($P541,DATOS_GENERALES!$G$11:$G$13,0),1),"###")</f>
        <v>N</v>
      </c>
      <c r="P541" s="25" t="s">
        <v>40</v>
      </c>
      <c r="Q541" s="4">
        <f>IFERROR(INDEX(DATOS_GENERALES!$I$3:$I$7,MATCH($R541,DATOS_GENERALES!$J$3:$J$7,0),1),"###")</f>
        <v>1</v>
      </c>
      <c r="R541" s="25" t="s">
        <v>36</v>
      </c>
      <c r="S541" s="25" t="s">
        <v>15</v>
      </c>
      <c r="T541" s="25" t="s">
        <v>15</v>
      </c>
      <c r="U541" s="25" t="s">
        <v>15</v>
      </c>
      <c r="V541" s="24"/>
      <c r="W541" s="24" t="str">
        <f t="shared" si="50"/>
        <v>AV.LA PAZ 417 AREQUIPA                 _</v>
      </c>
      <c r="X541" s="24" t="str">
        <f t="shared" si="51"/>
        <v>('0101540', '1', '1', 'ABUID GOMEZ CHRISTIAN', 'ABUID GOMEZ CHRISTIAN', 'AV.LA PAZ 417 AREQUIPA                 _', '-', '-', '-', 'N', 'AV.LA PAZ 417 AREQUIPA                 _', '1', '-', '-', '-', 'A'),</v>
      </c>
      <c r="Y541" s="24" t="str">
        <f t="shared" si="52"/>
        <v>('0101540', '1', '40765719', 'A'),</v>
      </c>
      <c r="Z541" s="24" t="str">
        <f t="shared" si="53"/>
        <v>('0101540', '2', '', 'A'),</v>
      </c>
    </row>
    <row r="542" spans="1:26" x14ac:dyDescent="0.25">
      <c r="A542" s="15" t="s">
        <v>282</v>
      </c>
      <c r="B542" s="28">
        <f t="shared" si="48"/>
        <v>1</v>
      </c>
      <c r="C542" s="27">
        <f xml:space="preserve"> IFERROR(INDEX(DATOS_GENERALES!$L$16:$L$20,MATCH($D542,DATOS_GENERALES!$M$16:$M$20,0),1),"###")</f>
        <v>1</v>
      </c>
      <c r="D542" s="25" t="s">
        <v>1641</v>
      </c>
      <c r="E542" s="27">
        <f xml:space="preserve"> IFERROR(INDEX(DATOS_GENERALES!$A$16:$A$25,MATCH($F542,DATOS_GENERALES!$B$16:$B$25,0),1),"###")</f>
        <v>1</v>
      </c>
      <c r="F542" s="25" t="s">
        <v>18</v>
      </c>
      <c r="G542" s="25" t="s">
        <v>2185</v>
      </c>
      <c r="H542" s="15" t="s">
        <v>1398</v>
      </c>
      <c r="I542" s="15"/>
      <c r="J542" s="25" t="s">
        <v>2968</v>
      </c>
      <c r="K542" s="25">
        <f t="shared" si="49"/>
        <v>33</v>
      </c>
      <c r="L542" s="25" t="s">
        <v>15</v>
      </c>
      <c r="M542" s="25" t="s">
        <v>15</v>
      </c>
      <c r="N542" s="25" t="s">
        <v>15</v>
      </c>
      <c r="O542" s="4" t="str">
        <f>IFERROR(INDEX(DATOS_GENERALES!$F$11:$F$13,MATCH($P542,DATOS_GENERALES!$G$11:$G$13,0),1),"###")</f>
        <v>N</v>
      </c>
      <c r="P542" s="25" t="s">
        <v>40</v>
      </c>
      <c r="Q542" s="4">
        <f>IFERROR(INDEX(DATOS_GENERALES!$I$3:$I$7,MATCH($R542,DATOS_GENERALES!$J$3:$J$7,0),1),"###")</f>
        <v>1</v>
      </c>
      <c r="R542" s="25" t="s">
        <v>36</v>
      </c>
      <c r="S542" s="25" t="s">
        <v>15</v>
      </c>
      <c r="T542" s="25" t="s">
        <v>15</v>
      </c>
      <c r="U542" s="25" t="s">
        <v>15</v>
      </c>
      <c r="V542" s="24"/>
      <c r="W542" s="24" t="str">
        <f t="shared" si="50"/>
        <v>URB. LOS DIAMANTES C-7 TAHUAICANI      _</v>
      </c>
      <c r="X542" s="24" t="str">
        <f t="shared" si="51"/>
        <v>('0101541', '1', '1', 'ANDIA SOLORZANO OLGER', 'ANDIA SOLORZANO OLGER', 'URB. LOS DIAMANTES C-7 TAHUAICANI      _', '-', '-', '-', 'N', 'URB. LOS DIAMANTES C-7 TAHUAICANI      _', '1', '-', '-', '-', 'A'),</v>
      </c>
      <c r="Y542" s="24" t="str">
        <f t="shared" si="52"/>
        <v>('0101541', '1', '40768927', 'A'),</v>
      </c>
      <c r="Z542" s="24" t="str">
        <f t="shared" si="53"/>
        <v>('0101541', '2', '', 'A'),</v>
      </c>
    </row>
    <row r="543" spans="1:26" x14ac:dyDescent="0.25">
      <c r="A543" s="15" t="s">
        <v>675</v>
      </c>
      <c r="B543" s="28">
        <f t="shared" si="48"/>
        <v>1</v>
      </c>
      <c r="C543" s="27">
        <f xml:space="preserve"> IFERROR(INDEX(DATOS_GENERALES!$L$16:$L$20,MATCH($D543,DATOS_GENERALES!$M$16:$M$20,0),1),"###")</f>
        <v>1</v>
      </c>
      <c r="D543" s="25" t="s">
        <v>1641</v>
      </c>
      <c r="E543" s="27">
        <f xml:space="preserve"> IFERROR(INDEX(DATOS_GENERALES!$A$16:$A$25,MATCH($F543,DATOS_GENERALES!$B$16:$B$25,0),1),"###")</f>
        <v>1</v>
      </c>
      <c r="F543" s="25" t="s">
        <v>18</v>
      </c>
      <c r="G543" s="25" t="s">
        <v>2186</v>
      </c>
      <c r="H543" s="15" t="s">
        <v>1399</v>
      </c>
      <c r="I543" s="15"/>
      <c r="J543" s="25" t="s">
        <v>2969</v>
      </c>
      <c r="K543" s="25">
        <f t="shared" si="49"/>
        <v>21</v>
      </c>
      <c r="L543" s="25" t="s">
        <v>15</v>
      </c>
      <c r="M543" s="25" t="s">
        <v>15</v>
      </c>
      <c r="N543" s="25" t="s">
        <v>15</v>
      </c>
      <c r="O543" s="4" t="str">
        <f>IFERROR(INDEX(DATOS_GENERALES!$F$11:$F$13,MATCH($P543,DATOS_GENERALES!$G$11:$G$13,0),1),"###")</f>
        <v>N</v>
      </c>
      <c r="P543" s="25" t="s">
        <v>40</v>
      </c>
      <c r="Q543" s="4">
        <f>IFERROR(INDEX(DATOS_GENERALES!$I$3:$I$7,MATCH($R543,DATOS_GENERALES!$J$3:$J$7,0),1),"###")</f>
        <v>1</v>
      </c>
      <c r="R543" s="25" t="s">
        <v>36</v>
      </c>
      <c r="S543" s="25" t="s">
        <v>15</v>
      </c>
      <c r="T543" s="25" t="s">
        <v>15</v>
      </c>
      <c r="U543" s="25" t="s">
        <v>15</v>
      </c>
      <c r="V543" s="24"/>
      <c r="W543" s="24" t="str">
        <f t="shared" si="50"/>
        <v>URB.LARA L9A SOCABAYA                  _</v>
      </c>
      <c r="X543" s="24" t="str">
        <f t="shared" si="51"/>
        <v>('0101542', '1', '1', 'RAMOS CHOY CARMEN ROSA', 'RAMOS CHOY CARMEN ROSA', 'URB.LARA L9A SOCABAYA                  _', '-', '-', '-', 'N', 'URB.LARA L9A SOCABAYA                  _', '1', '-', '-', '-', 'A'),</v>
      </c>
      <c r="Y543" s="24" t="str">
        <f t="shared" si="52"/>
        <v>('0101542', '1', '40794829', 'A'),</v>
      </c>
      <c r="Z543" s="24" t="str">
        <f t="shared" si="53"/>
        <v>('0101542', '2', '', 'A'),</v>
      </c>
    </row>
    <row r="544" spans="1:26" x14ac:dyDescent="0.25">
      <c r="A544" s="15" t="s">
        <v>722</v>
      </c>
      <c r="B544" s="28">
        <f t="shared" si="48"/>
        <v>1</v>
      </c>
      <c r="C544" s="27">
        <f xml:space="preserve"> IFERROR(INDEX(DATOS_GENERALES!$L$16:$L$20,MATCH($D544,DATOS_GENERALES!$M$16:$M$20,0),1),"###")</f>
        <v>1</v>
      </c>
      <c r="D544" s="25" t="s">
        <v>1641</v>
      </c>
      <c r="E544" s="27">
        <f xml:space="preserve"> IFERROR(INDEX(DATOS_GENERALES!$A$16:$A$25,MATCH($F544,DATOS_GENERALES!$B$16:$B$25,0),1),"###")</f>
        <v>1</v>
      </c>
      <c r="F544" s="25" t="s">
        <v>18</v>
      </c>
      <c r="G544" s="25" t="s">
        <v>2187</v>
      </c>
      <c r="H544" s="15" t="s">
        <v>1400</v>
      </c>
      <c r="I544" s="15"/>
      <c r="J544" s="25" t="s">
        <v>2970</v>
      </c>
      <c r="K544" s="25">
        <f t="shared" si="49"/>
        <v>19</v>
      </c>
      <c r="L544" s="25" t="s">
        <v>15</v>
      </c>
      <c r="M544" s="25" t="s">
        <v>15</v>
      </c>
      <c r="N544" s="25" t="s">
        <v>15</v>
      </c>
      <c r="O544" s="4" t="str">
        <f>IFERROR(INDEX(DATOS_GENERALES!$F$11:$F$13,MATCH($P544,DATOS_GENERALES!$G$11:$G$13,0),1),"###")</f>
        <v>N</v>
      </c>
      <c r="P544" s="25" t="s">
        <v>40</v>
      </c>
      <c r="Q544" s="4">
        <f>IFERROR(INDEX(DATOS_GENERALES!$I$3:$I$7,MATCH($R544,DATOS_GENERALES!$J$3:$J$7,0),1),"###")</f>
        <v>1</v>
      </c>
      <c r="R544" s="25" t="s">
        <v>36</v>
      </c>
      <c r="S544" s="25" t="s">
        <v>15</v>
      </c>
      <c r="T544" s="25" t="s">
        <v>15</v>
      </c>
      <c r="U544" s="25" t="s">
        <v>15</v>
      </c>
      <c r="V544" s="24"/>
      <c r="W544" s="24" t="str">
        <f t="shared" si="50"/>
        <v>OSCAR BENAVIDES 408                    _</v>
      </c>
      <c r="X544" s="24" t="str">
        <f t="shared" si="51"/>
        <v>('0101543', '1', '1', 'HUANQUI ROMERO JOSE', 'HUANQUI ROMERO JOSE', 'OSCAR BENAVIDES 408                    _', '-', '-', '-', 'N', 'OSCAR BENAVIDES 408                    _', '1', '-', '-', '-', 'A'),</v>
      </c>
      <c r="Y544" s="24" t="str">
        <f t="shared" si="52"/>
        <v>('0101543', '1', '40815062', 'A'),</v>
      </c>
      <c r="Z544" s="24" t="str">
        <f t="shared" si="53"/>
        <v>('0101543', '2', '', 'A'),</v>
      </c>
    </row>
    <row r="545" spans="1:26" x14ac:dyDescent="0.25">
      <c r="A545" s="15" t="s">
        <v>538</v>
      </c>
      <c r="B545" s="28">
        <f t="shared" si="48"/>
        <v>1</v>
      </c>
      <c r="C545" s="27">
        <f xml:space="preserve"> IFERROR(INDEX(DATOS_GENERALES!$L$16:$L$20,MATCH($D545,DATOS_GENERALES!$M$16:$M$20,0),1),"###")</f>
        <v>1</v>
      </c>
      <c r="D545" s="25" t="s">
        <v>1641</v>
      </c>
      <c r="E545" s="27">
        <f xml:space="preserve"> IFERROR(INDEX(DATOS_GENERALES!$A$16:$A$25,MATCH($F545,DATOS_GENERALES!$B$16:$B$25,0),1),"###")</f>
        <v>1</v>
      </c>
      <c r="F545" s="25" t="s">
        <v>18</v>
      </c>
      <c r="G545" s="25" t="s">
        <v>2188</v>
      </c>
      <c r="H545" s="15" t="s">
        <v>1401</v>
      </c>
      <c r="I545" s="15"/>
      <c r="J545" s="25" t="s">
        <v>2971</v>
      </c>
      <c r="K545" s="25">
        <f t="shared" si="49"/>
        <v>25</v>
      </c>
      <c r="L545" s="25" t="s">
        <v>15</v>
      </c>
      <c r="M545" s="25" t="s">
        <v>15</v>
      </c>
      <c r="N545" s="25" t="s">
        <v>15</v>
      </c>
      <c r="O545" s="4" t="str">
        <f>IFERROR(INDEX(DATOS_GENERALES!$F$11:$F$13,MATCH($P545,DATOS_GENERALES!$G$11:$G$13,0),1),"###")</f>
        <v>N</v>
      </c>
      <c r="P545" s="25" t="s">
        <v>40</v>
      </c>
      <c r="Q545" s="4">
        <f>IFERROR(INDEX(DATOS_GENERALES!$I$3:$I$7,MATCH($R545,DATOS_GENERALES!$J$3:$J$7,0),1),"###")</f>
        <v>1</v>
      </c>
      <c r="R545" s="25" t="s">
        <v>36</v>
      </c>
      <c r="S545" s="25" t="s">
        <v>15</v>
      </c>
      <c r="T545" s="25" t="s">
        <v>15</v>
      </c>
      <c r="U545" s="25" t="s">
        <v>15</v>
      </c>
      <c r="V545" s="24"/>
      <c r="W545" s="24" t="str">
        <f t="shared" si="50"/>
        <v>JR.BUENOS AIRES 201 CAYMA              _</v>
      </c>
      <c r="X545" s="24" t="str">
        <f t="shared" si="51"/>
        <v>('0101544', '1', '1', 'ZEGARRA BASTIDAS LIZ', 'ZEGARRA BASTIDAS LIZ', 'JR.BUENOS AIRES 201 CAYMA              _', '-', '-', '-', 'N', 'JR.BUENOS AIRES 201 CAYMA              _', '1', '-', '-', '-', 'A'),</v>
      </c>
      <c r="Y545" s="24" t="str">
        <f t="shared" si="52"/>
        <v>('0101544', '1', '40816712', 'A'),</v>
      </c>
      <c r="Z545" s="24" t="str">
        <f t="shared" si="53"/>
        <v>('0101544', '2', '', 'A'),</v>
      </c>
    </row>
    <row r="546" spans="1:26" x14ac:dyDescent="0.25">
      <c r="A546" s="15" t="s">
        <v>581</v>
      </c>
      <c r="B546" s="28">
        <f t="shared" si="48"/>
        <v>1</v>
      </c>
      <c r="C546" s="27">
        <f xml:space="preserve"> IFERROR(INDEX(DATOS_GENERALES!$L$16:$L$20,MATCH($D546,DATOS_GENERALES!$M$16:$M$20,0),1),"###")</f>
        <v>1</v>
      </c>
      <c r="D546" s="25" t="s">
        <v>1641</v>
      </c>
      <c r="E546" s="27">
        <f xml:space="preserve"> IFERROR(INDEX(DATOS_GENERALES!$A$16:$A$25,MATCH($F546,DATOS_GENERALES!$B$16:$B$25,0),1),"###")</f>
        <v>1</v>
      </c>
      <c r="F546" s="25" t="s">
        <v>18</v>
      </c>
      <c r="G546" s="25" t="s">
        <v>2189</v>
      </c>
      <c r="H546" s="15" t="s">
        <v>1402</v>
      </c>
      <c r="I546" s="15"/>
      <c r="J546" s="25" t="s">
        <v>2972</v>
      </c>
      <c r="K546" s="25">
        <f t="shared" si="49"/>
        <v>24</v>
      </c>
      <c r="L546" s="25" t="s">
        <v>15</v>
      </c>
      <c r="M546" s="25" t="s">
        <v>15</v>
      </c>
      <c r="N546" s="25" t="s">
        <v>15</v>
      </c>
      <c r="O546" s="4" t="str">
        <f>IFERROR(INDEX(DATOS_GENERALES!$F$11:$F$13,MATCH($P546,DATOS_GENERALES!$G$11:$G$13,0),1),"###")</f>
        <v>N</v>
      </c>
      <c r="P546" s="25" t="s">
        <v>40</v>
      </c>
      <c r="Q546" s="4">
        <f>IFERROR(INDEX(DATOS_GENERALES!$I$3:$I$7,MATCH($R546,DATOS_GENERALES!$J$3:$J$7,0),1),"###")</f>
        <v>1</v>
      </c>
      <c r="R546" s="25" t="s">
        <v>36</v>
      </c>
      <c r="S546" s="25" t="s">
        <v>15</v>
      </c>
      <c r="T546" s="25" t="s">
        <v>15</v>
      </c>
      <c r="U546" s="25" t="s">
        <v>15</v>
      </c>
      <c r="V546" s="24"/>
      <c r="W546" s="24" t="str">
        <f t="shared" si="50"/>
        <v>URB. LOS CARDENALES LT 4               _</v>
      </c>
      <c r="X546" s="24" t="str">
        <f t="shared" si="51"/>
        <v>('0101545', '1', '1', 'TICONA BARRETO OSCAR FREDDY', 'TICONA BARRETO OSCAR FREDDY', 'URB. LOS CARDENALES LT 4               _', '-', '-', '-', 'N', 'URB. LOS CARDENALES LT 4               _', '1', '-', '-', '-', 'A'),</v>
      </c>
      <c r="Y546" s="24" t="str">
        <f t="shared" si="52"/>
        <v>('0101545', '1', '40822757', 'A'),</v>
      </c>
      <c r="Z546" s="24" t="str">
        <f t="shared" si="53"/>
        <v>('0101545', '2', '', 'A'),</v>
      </c>
    </row>
    <row r="547" spans="1:26" x14ac:dyDescent="0.25">
      <c r="A547" s="15" t="s">
        <v>257</v>
      </c>
      <c r="B547" s="28">
        <f t="shared" si="48"/>
        <v>1</v>
      </c>
      <c r="C547" s="27">
        <f xml:space="preserve"> IFERROR(INDEX(DATOS_GENERALES!$L$16:$L$20,MATCH($D547,DATOS_GENERALES!$M$16:$M$20,0),1),"###")</f>
        <v>1</v>
      </c>
      <c r="D547" s="25" t="s">
        <v>1641</v>
      </c>
      <c r="E547" s="27">
        <f xml:space="preserve"> IFERROR(INDEX(DATOS_GENERALES!$A$16:$A$25,MATCH($F547,DATOS_GENERALES!$B$16:$B$25,0),1),"###")</f>
        <v>1</v>
      </c>
      <c r="F547" s="25" t="s">
        <v>18</v>
      </c>
      <c r="G547" s="25" t="s">
        <v>2190</v>
      </c>
      <c r="H547" s="15" t="s">
        <v>1403</v>
      </c>
      <c r="I547" s="15"/>
      <c r="J547" s="25" t="s">
        <v>2973</v>
      </c>
      <c r="K547" s="25">
        <f t="shared" si="49"/>
        <v>34</v>
      </c>
      <c r="L547" s="25" t="s">
        <v>15</v>
      </c>
      <c r="M547" s="25" t="s">
        <v>15</v>
      </c>
      <c r="N547" s="25" t="s">
        <v>15</v>
      </c>
      <c r="O547" s="4" t="str">
        <f>IFERROR(INDEX(DATOS_GENERALES!$F$11:$F$13,MATCH($P547,DATOS_GENERALES!$G$11:$G$13,0),1),"###")</f>
        <v>N</v>
      </c>
      <c r="P547" s="25" t="s">
        <v>40</v>
      </c>
      <c r="Q547" s="4">
        <f>IFERROR(INDEX(DATOS_GENERALES!$I$3:$I$7,MATCH($R547,DATOS_GENERALES!$J$3:$J$7,0),1),"###")</f>
        <v>1</v>
      </c>
      <c r="R547" s="25" t="s">
        <v>36</v>
      </c>
      <c r="S547" s="25" t="s">
        <v>15</v>
      </c>
      <c r="T547" s="25" t="s">
        <v>15</v>
      </c>
      <c r="U547" s="25" t="s">
        <v>15</v>
      </c>
      <c r="V547" s="24"/>
      <c r="W547" s="24" t="str">
        <f t="shared" si="50"/>
        <v>AV. TUPAC AMARU 1201, 15 DE AGOSTO     _</v>
      </c>
      <c r="X547" s="24" t="str">
        <f t="shared" si="51"/>
        <v>('0101546', '1', '1', 'CHAMBI QUISPE ROBERT RICHARD', 'CHAMBI QUISPE ROBERT RICHARD', 'AV. TUPAC AMARU 1201, 15 DE AGOSTO     _', '-', '-', '-', 'N', 'AV. TUPAC AMARU 1201, 15 DE AGOSTO     _', '1', '-', '-', '-', 'A'),</v>
      </c>
      <c r="Y547" s="24" t="str">
        <f t="shared" si="52"/>
        <v>('0101546', '1', '40834715', 'A'),</v>
      </c>
      <c r="Z547" s="24" t="str">
        <f t="shared" si="53"/>
        <v>('0101546', '2', '', 'A'),</v>
      </c>
    </row>
    <row r="548" spans="1:26" x14ac:dyDescent="0.25">
      <c r="A548" s="15" t="s">
        <v>699</v>
      </c>
      <c r="B548" s="28">
        <f t="shared" si="48"/>
        <v>1</v>
      </c>
      <c r="C548" s="27">
        <f xml:space="preserve"> IFERROR(INDEX(DATOS_GENERALES!$L$16:$L$20,MATCH($D548,DATOS_GENERALES!$M$16:$M$20,0),1),"###")</f>
        <v>1</v>
      </c>
      <c r="D548" s="25" t="s">
        <v>1641</v>
      </c>
      <c r="E548" s="27">
        <f xml:space="preserve"> IFERROR(INDEX(DATOS_GENERALES!$A$16:$A$25,MATCH($F548,DATOS_GENERALES!$B$16:$B$25,0),1),"###")</f>
        <v>1</v>
      </c>
      <c r="F548" s="25" t="s">
        <v>18</v>
      </c>
      <c r="G548" s="25" t="s">
        <v>2191</v>
      </c>
      <c r="H548" s="15" t="s">
        <v>1404</v>
      </c>
      <c r="I548" s="15"/>
      <c r="J548" s="25" t="s">
        <v>2974</v>
      </c>
      <c r="K548" s="25">
        <f t="shared" si="49"/>
        <v>20</v>
      </c>
      <c r="L548" s="25" t="s">
        <v>15</v>
      </c>
      <c r="M548" s="25" t="s">
        <v>15</v>
      </c>
      <c r="N548" s="25" t="s">
        <v>15</v>
      </c>
      <c r="O548" s="4" t="str">
        <f>IFERROR(INDEX(DATOS_GENERALES!$F$11:$F$13,MATCH($P548,DATOS_GENERALES!$G$11:$G$13,0),1),"###")</f>
        <v>N</v>
      </c>
      <c r="P548" s="25" t="s">
        <v>40</v>
      </c>
      <c r="Q548" s="4">
        <f>IFERROR(INDEX(DATOS_GENERALES!$I$3:$I$7,MATCH($R548,DATOS_GENERALES!$J$3:$J$7,0),1),"###")</f>
        <v>1</v>
      </c>
      <c r="R548" s="25" t="s">
        <v>36</v>
      </c>
      <c r="S548" s="25" t="s">
        <v>15</v>
      </c>
      <c r="T548" s="25" t="s">
        <v>15</v>
      </c>
      <c r="U548" s="25" t="s">
        <v>15</v>
      </c>
      <c r="V548" s="24"/>
      <c r="W548" s="24" t="str">
        <f t="shared" si="50"/>
        <v>CHORRILLO MZ.W  LT.2                   _</v>
      </c>
      <c r="X548" s="24" t="str">
        <f t="shared" si="51"/>
        <v>('0101547', '1', '1', 'CASQUERO LIVIA JOSE FERNANDO', 'CASQUERO LIVIA JOSE FERNANDO', 'CHORRILLO MZ.W  LT.2                   _', '-', '-', '-', 'N', 'CHORRILLO MZ.W  LT.2                   _', '1', '-', '-', '-', 'A'),</v>
      </c>
      <c r="Y548" s="24" t="str">
        <f t="shared" si="52"/>
        <v>('0101547', '1', '40861622', 'A'),</v>
      </c>
      <c r="Z548" s="24" t="str">
        <f t="shared" si="53"/>
        <v>('0101547', '2', '', 'A'),</v>
      </c>
    </row>
    <row r="549" spans="1:26" x14ac:dyDescent="0.25">
      <c r="A549" s="15" t="s">
        <v>125</v>
      </c>
      <c r="B549" s="28">
        <f t="shared" si="48"/>
        <v>1</v>
      </c>
      <c r="C549" s="27">
        <f xml:space="preserve"> IFERROR(INDEX(DATOS_GENERALES!$L$16:$L$20,MATCH($D549,DATOS_GENERALES!$M$16:$M$20,0),1),"###")</f>
        <v>1</v>
      </c>
      <c r="D549" s="25" t="s">
        <v>1641</v>
      </c>
      <c r="E549" s="27">
        <f xml:space="preserve"> IFERROR(INDEX(DATOS_GENERALES!$A$16:$A$25,MATCH($F549,DATOS_GENERALES!$B$16:$B$25,0),1),"###")</f>
        <v>1</v>
      </c>
      <c r="F549" s="25" t="s">
        <v>18</v>
      </c>
      <c r="G549" s="25" t="s">
        <v>2192</v>
      </c>
      <c r="H549" s="15" t="s">
        <v>1405</v>
      </c>
      <c r="I549" s="15"/>
      <c r="J549" s="25" t="s">
        <v>2975</v>
      </c>
      <c r="K549" s="25">
        <f t="shared" si="49"/>
        <v>40</v>
      </c>
      <c r="L549" s="25" t="s">
        <v>15</v>
      </c>
      <c r="M549" s="25" t="s">
        <v>15</v>
      </c>
      <c r="N549" s="25" t="s">
        <v>15</v>
      </c>
      <c r="O549" s="4" t="str">
        <f>IFERROR(INDEX(DATOS_GENERALES!$F$11:$F$13,MATCH($P549,DATOS_GENERALES!$G$11:$G$13,0),1),"###")</f>
        <v>N</v>
      </c>
      <c r="P549" s="25" t="s">
        <v>40</v>
      </c>
      <c r="Q549" s="4">
        <f>IFERROR(INDEX(DATOS_GENERALES!$I$3:$I$7,MATCH($R549,DATOS_GENERALES!$J$3:$J$7,0),1),"###")</f>
        <v>1</v>
      </c>
      <c r="R549" s="25" t="s">
        <v>36</v>
      </c>
      <c r="S549" s="25" t="s">
        <v>15</v>
      </c>
      <c r="T549" s="25" t="s">
        <v>15</v>
      </c>
      <c r="U549" s="25" t="s">
        <v>15</v>
      </c>
      <c r="V549" s="24"/>
      <c r="W549" s="24" t="str">
        <f t="shared" si="50"/>
        <v>RESIDENCIAL VALLE BLANCO TERCERA ETAPA T</v>
      </c>
      <c r="X549" s="24" t="str">
        <f t="shared" si="51"/>
        <v>('0101548', '1', '1', 'GUEVARA VIZCARRA ALONSO', 'GUEVARA VIZCARRA ALONSO', 'RESIDENCIAL VALLE BLANCO TERCERA ETAPA T', '-', '-', '-', 'N', 'RESIDENCIAL VALLE BLANCO TERCERA ETAPA T', '1', '-', '-', '-', 'A'),</v>
      </c>
      <c r="Y549" s="24" t="str">
        <f t="shared" si="52"/>
        <v>('0101548', '1', '40899367', 'A'),</v>
      </c>
      <c r="Z549" s="24" t="str">
        <f t="shared" si="53"/>
        <v>('0101548', '2', '', 'A'),</v>
      </c>
    </row>
    <row r="550" spans="1:26" x14ac:dyDescent="0.25">
      <c r="A550" s="15" t="s">
        <v>175</v>
      </c>
      <c r="B550" s="28">
        <f t="shared" si="48"/>
        <v>1</v>
      </c>
      <c r="C550" s="27">
        <f xml:space="preserve"> IFERROR(INDEX(DATOS_GENERALES!$L$16:$L$20,MATCH($D550,DATOS_GENERALES!$M$16:$M$20,0),1),"###")</f>
        <v>1</v>
      </c>
      <c r="D550" s="25" t="s">
        <v>1641</v>
      </c>
      <c r="E550" s="27">
        <f xml:space="preserve"> IFERROR(INDEX(DATOS_GENERALES!$A$16:$A$25,MATCH($F550,DATOS_GENERALES!$B$16:$B$25,0),1),"###")</f>
        <v>1</v>
      </c>
      <c r="F550" s="25" t="s">
        <v>18</v>
      </c>
      <c r="G550" s="25" t="s">
        <v>2193</v>
      </c>
      <c r="H550" s="15" t="s">
        <v>1406</v>
      </c>
      <c r="I550" s="15"/>
      <c r="J550" s="25" t="s">
        <v>2976</v>
      </c>
      <c r="K550" s="25">
        <f t="shared" si="49"/>
        <v>39</v>
      </c>
      <c r="L550" s="25" t="s">
        <v>15</v>
      </c>
      <c r="M550" s="25" t="s">
        <v>15</v>
      </c>
      <c r="N550" s="25" t="s">
        <v>15</v>
      </c>
      <c r="O550" s="4" t="str">
        <f>IFERROR(INDEX(DATOS_GENERALES!$F$11:$F$13,MATCH($P550,DATOS_GENERALES!$G$11:$G$13,0),1),"###")</f>
        <v>N</v>
      </c>
      <c r="P550" s="25" t="s">
        <v>40</v>
      </c>
      <c r="Q550" s="4">
        <f>IFERROR(INDEX(DATOS_GENERALES!$I$3:$I$7,MATCH($R550,DATOS_GENERALES!$J$3:$J$7,0),1),"###")</f>
        <v>1</v>
      </c>
      <c r="R550" s="25" t="s">
        <v>36</v>
      </c>
      <c r="S550" s="25" t="s">
        <v>15</v>
      </c>
      <c r="T550" s="25" t="s">
        <v>15</v>
      </c>
      <c r="U550" s="25" t="s">
        <v>15</v>
      </c>
      <c r="V550" s="24"/>
      <c r="W550" s="24" t="str">
        <f t="shared" si="50"/>
        <v>CALLE CAMANA 204 URB. PORVENIR APACHETA_</v>
      </c>
      <c r="X550" s="24" t="str">
        <f t="shared" si="51"/>
        <v>('0101549', '1', '1', 'CORDOVA CHIRINOS ALEJANDRO', 'CORDOVA CHIRINOS ALEJANDRO', 'CALLE CAMANA 204 URB. PORVENIR APACHETA_', '-', '-', '-', 'N', 'CALLE CAMANA 204 URB. PORVENIR APACHETA_', '1', '-', '-', '-', 'A'),</v>
      </c>
      <c r="Y550" s="24" t="str">
        <f t="shared" si="52"/>
        <v>('0101549', '1', '40937897', 'A'),</v>
      </c>
      <c r="Z550" s="24" t="str">
        <f t="shared" si="53"/>
        <v>('0101549', '2', '', 'A'),</v>
      </c>
    </row>
    <row r="551" spans="1:26" x14ac:dyDescent="0.25">
      <c r="A551" s="15" t="s">
        <v>454</v>
      </c>
      <c r="B551" s="28">
        <f t="shared" si="48"/>
        <v>1</v>
      </c>
      <c r="C551" s="27">
        <f xml:space="preserve"> IFERROR(INDEX(DATOS_GENERALES!$L$16:$L$20,MATCH($D551,DATOS_GENERALES!$M$16:$M$20,0),1),"###")</f>
        <v>1</v>
      </c>
      <c r="D551" s="25" t="s">
        <v>1641</v>
      </c>
      <c r="E551" s="27">
        <f xml:space="preserve"> IFERROR(INDEX(DATOS_GENERALES!$A$16:$A$25,MATCH($F551,DATOS_GENERALES!$B$16:$B$25,0),1),"###")</f>
        <v>1</v>
      </c>
      <c r="F551" s="25" t="s">
        <v>18</v>
      </c>
      <c r="G551" s="25" t="s">
        <v>2194</v>
      </c>
      <c r="H551" s="15" t="s">
        <v>1407</v>
      </c>
      <c r="I551" s="15"/>
      <c r="J551" s="25" t="s">
        <v>2977</v>
      </c>
      <c r="K551" s="25">
        <f t="shared" si="49"/>
        <v>28</v>
      </c>
      <c r="L551" s="25" t="s">
        <v>15</v>
      </c>
      <c r="M551" s="25" t="s">
        <v>15</v>
      </c>
      <c r="N551" s="25" t="s">
        <v>15</v>
      </c>
      <c r="O551" s="4" t="str">
        <f>IFERROR(INDEX(DATOS_GENERALES!$F$11:$F$13,MATCH($P551,DATOS_GENERALES!$G$11:$G$13,0),1),"###")</f>
        <v>N</v>
      </c>
      <c r="P551" s="25" t="s">
        <v>40</v>
      </c>
      <c r="Q551" s="4">
        <f>IFERROR(INDEX(DATOS_GENERALES!$I$3:$I$7,MATCH($R551,DATOS_GENERALES!$J$3:$J$7,0),1),"###")</f>
        <v>1</v>
      </c>
      <c r="R551" s="25" t="s">
        <v>36</v>
      </c>
      <c r="S551" s="25" t="s">
        <v>15</v>
      </c>
      <c r="T551" s="25" t="s">
        <v>15</v>
      </c>
      <c r="U551" s="25" t="s">
        <v>15</v>
      </c>
      <c r="V551" s="24"/>
      <c r="W551" s="24" t="str">
        <f t="shared" si="50"/>
        <v>CALLE UGARTE 306 A YANAHUARA           _</v>
      </c>
      <c r="X551" s="24" t="str">
        <f t="shared" si="51"/>
        <v>('0101550', '1', '1', 'CARBAJAL CASTILLO LUIS', 'CARBAJAL CASTILLO LUIS', 'CALLE UGARTE 306 A YANAHUARA           _', '-', '-', '-', 'N', 'CALLE UGARTE 306 A YANAHUARA           _', '1', '-', '-', '-', 'A'),</v>
      </c>
      <c r="Y551" s="24" t="str">
        <f t="shared" si="52"/>
        <v>('0101550', '1', '40982394', 'A'),</v>
      </c>
      <c r="Z551" s="24" t="str">
        <f t="shared" si="53"/>
        <v>('0101550', '2', '', 'A'),</v>
      </c>
    </row>
    <row r="552" spans="1:26" x14ac:dyDescent="0.25">
      <c r="A552" s="15" t="s">
        <v>613</v>
      </c>
      <c r="B552" s="28">
        <f t="shared" si="48"/>
        <v>1</v>
      </c>
      <c r="C552" s="27">
        <f xml:space="preserve"> IFERROR(INDEX(DATOS_GENERALES!$L$16:$L$20,MATCH($D552,DATOS_GENERALES!$M$16:$M$20,0),1),"###")</f>
        <v>1</v>
      </c>
      <c r="D552" s="25" t="s">
        <v>1641</v>
      </c>
      <c r="E552" s="27">
        <f xml:space="preserve"> IFERROR(INDEX(DATOS_GENERALES!$A$16:$A$25,MATCH($F552,DATOS_GENERALES!$B$16:$B$25,0),1),"###")</f>
        <v>1</v>
      </c>
      <c r="F552" s="25" t="s">
        <v>18</v>
      </c>
      <c r="G552" s="25" t="s">
        <v>2195</v>
      </c>
      <c r="H552" s="15" t="s">
        <v>1408</v>
      </c>
      <c r="I552" s="15"/>
      <c r="J552" s="25" t="s">
        <v>2978</v>
      </c>
      <c r="K552" s="25">
        <f t="shared" si="49"/>
        <v>23</v>
      </c>
      <c r="L552" s="25" t="s">
        <v>15</v>
      </c>
      <c r="M552" s="25" t="s">
        <v>15</v>
      </c>
      <c r="N552" s="25" t="s">
        <v>15</v>
      </c>
      <c r="O552" s="4" t="str">
        <f>IFERROR(INDEX(DATOS_GENERALES!$F$11:$F$13,MATCH($P552,DATOS_GENERALES!$G$11:$G$13,0),1),"###")</f>
        <v>N</v>
      </c>
      <c r="P552" s="25" t="s">
        <v>40</v>
      </c>
      <c r="Q552" s="4">
        <f>IFERROR(INDEX(DATOS_GENERALES!$I$3:$I$7,MATCH($R552,DATOS_GENERALES!$J$3:$J$7,0),1),"###")</f>
        <v>1</v>
      </c>
      <c r="R552" s="25" t="s">
        <v>36</v>
      </c>
      <c r="S552" s="25" t="s">
        <v>15</v>
      </c>
      <c r="T552" s="25" t="s">
        <v>15</v>
      </c>
      <c r="U552" s="25" t="s">
        <v>15</v>
      </c>
      <c r="V552" s="24"/>
      <c r="W552" s="24" t="str">
        <f t="shared" si="50"/>
        <v>URB LAS CASUARINAS F-22                _</v>
      </c>
      <c r="X552" s="24" t="str">
        <f t="shared" si="51"/>
        <v>('0101551', '1', '1', 'PEREZ TORRES ALEJANDRO', 'PEREZ TORRES ALEJANDRO', 'URB LAS CASUARINAS F-22                _', '-', '-', '-', 'N', 'URB LAS CASUARINAS F-22                _', '1', '-', '-', '-', 'A'),</v>
      </c>
      <c r="Y552" s="24" t="str">
        <f t="shared" si="52"/>
        <v>('0101551', '1', '40995517', 'A'),</v>
      </c>
      <c r="Z552" s="24" t="str">
        <f t="shared" si="53"/>
        <v>('0101551', '2', '', 'A'),</v>
      </c>
    </row>
    <row r="553" spans="1:26" x14ac:dyDescent="0.25">
      <c r="A553" s="15" t="s">
        <v>258</v>
      </c>
      <c r="B553" s="28">
        <f t="shared" si="48"/>
        <v>1</v>
      </c>
      <c r="C553" s="27">
        <f xml:space="preserve"> IFERROR(INDEX(DATOS_GENERALES!$L$16:$L$20,MATCH($D553,DATOS_GENERALES!$M$16:$M$20,0),1),"###")</f>
        <v>1</v>
      </c>
      <c r="D553" s="25" t="s">
        <v>1641</v>
      </c>
      <c r="E553" s="27">
        <f xml:space="preserve"> IFERROR(INDEX(DATOS_GENERALES!$A$16:$A$25,MATCH($F553,DATOS_GENERALES!$B$16:$B$25,0),1),"###")</f>
        <v>1</v>
      </c>
      <c r="F553" s="25" t="s">
        <v>18</v>
      </c>
      <c r="G553" s="25" t="s">
        <v>2196</v>
      </c>
      <c r="H553" s="15" t="s">
        <v>1409</v>
      </c>
      <c r="I553" s="15"/>
      <c r="J553" s="25" t="s">
        <v>2979</v>
      </c>
      <c r="K553" s="25">
        <f t="shared" si="49"/>
        <v>34</v>
      </c>
      <c r="L553" s="25" t="s">
        <v>15</v>
      </c>
      <c r="M553" s="25" t="s">
        <v>15</v>
      </c>
      <c r="N553" s="25" t="s">
        <v>15</v>
      </c>
      <c r="O553" s="4" t="str">
        <f>IFERROR(INDEX(DATOS_GENERALES!$F$11:$F$13,MATCH($P553,DATOS_GENERALES!$G$11:$G$13,0),1),"###")</f>
        <v>N</v>
      </c>
      <c r="P553" s="25" t="s">
        <v>40</v>
      </c>
      <c r="Q553" s="4">
        <f>IFERROR(INDEX(DATOS_GENERALES!$I$3:$I$7,MATCH($R553,DATOS_GENERALES!$J$3:$J$7,0),1),"###")</f>
        <v>1</v>
      </c>
      <c r="R553" s="25" t="s">
        <v>36</v>
      </c>
      <c r="S553" s="25" t="s">
        <v>15</v>
      </c>
      <c r="T553" s="25" t="s">
        <v>15</v>
      </c>
      <c r="U553" s="25" t="s">
        <v>15</v>
      </c>
      <c r="V553" s="24"/>
      <c r="W553" s="24" t="str">
        <f t="shared" si="50"/>
        <v>URB. JOSE SANTOS ATAHUALPA MZ-C 18     _</v>
      </c>
      <c r="X553" s="24" t="str">
        <f t="shared" si="51"/>
        <v>('0101552', '1', '1', 'ORCCOHUARANCCA HOLGADO REYNALDO', 'ORCCOHUARANCCA HOLGADO REYNALDO', 'URB. JOSE SANTOS ATAHUALPA MZ-C 18     _', '-', '-', '-', 'N', 'URB. JOSE SANTOS ATAHUALPA MZ-C 18     _', '1', '-', '-', '-', 'A'),</v>
      </c>
      <c r="Y553" s="24" t="str">
        <f t="shared" si="52"/>
        <v>('0101552', '1', '41006251', 'A'),</v>
      </c>
      <c r="Z553" s="24" t="str">
        <f t="shared" si="53"/>
        <v>('0101552', '2', '', 'A'),</v>
      </c>
    </row>
    <row r="554" spans="1:26" x14ac:dyDescent="0.25">
      <c r="A554" s="15" t="s">
        <v>484</v>
      </c>
      <c r="B554" s="28">
        <f t="shared" si="48"/>
        <v>1</v>
      </c>
      <c r="C554" s="27">
        <f xml:space="preserve"> IFERROR(INDEX(DATOS_GENERALES!$L$16:$L$20,MATCH($D554,DATOS_GENERALES!$M$16:$M$20,0),1),"###")</f>
        <v>1</v>
      </c>
      <c r="D554" s="25" t="s">
        <v>1641</v>
      </c>
      <c r="E554" s="27">
        <f xml:space="preserve"> IFERROR(INDEX(DATOS_GENERALES!$A$16:$A$25,MATCH($F554,DATOS_GENERALES!$B$16:$B$25,0),1),"###")</f>
        <v>1</v>
      </c>
      <c r="F554" s="25" t="s">
        <v>18</v>
      </c>
      <c r="G554" s="25" t="s">
        <v>2197</v>
      </c>
      <c r="H554" s="15" t="s">
        <v>1410</v>
      </c>
      <c r="I554" s="15"/>
      <c r="J554" s="25" t="s">
        <v>2980</v>
      </c>
      <c r="K554" s="25">
        <f t="shared" si="49"/>
        <v>27</v>
      </c>
      <c r="L554" s="25" t="s">
        <v>15</v>
      </c>
      <c r="M554" s="25" t="s">
        <v>15</v>
      </c>
      <c r="N554" s="25" t="s">
        <v>15</v>
      </c>
      <c r="O554" s="4" t="str">
        <f>IFERROR(INDEX(DATOS_GENERALES!$F$11:$F$13,MATCH($P554,DATOS_GENERALES!$G$11:$G$13,0),1),"###")</f>
        <v>N</v>
      </c>
      <c r="P554" s="25" t="s">
        <v>40</v>
      </c>
      <c r="Q554" s="4">
        <f>IFERROR(INDEX(DATOS_GENERALES!$I$3:$I$7,MATCH($R554,DATOS_GENERALES!$J$3:$J$7,0),1),"###")</f>
        <v>1</v>
      </c>
      <c r="R554" s="25" t="s">
        <v>36</v>
      </c>
      <c r="S554" s="25" t="s">
        <v>15</v>
      </c>
      <c r="T554" s="25" t="s">
        <v>15</v>
      </c>
      <c r="U554" s="25" t="s">
        <v>15</v>
      </c>
      <c r="V554" s="24"/>
      <c r="W554" s="24" t="str">
        <f t="shared" si="50"/>
        <v>REYNA DE LA PAZ S/N ESPINAR            _</v>
      </c>
      <c r="X554" s="24" t="str">
        <f t="shared" si="51"/>
        <v>('0101553', '1', '1', 'QUISPE QUISPE PRIMO WALTER', 'QUISPE QUISPE PRIMO WALTER', 'REYNA DE LA PAZ S/N ESPINAR            _', '-', '-', '-', 'N', 'REYNA DE LA PAZ S/N ESPINAR            _', '1', '-', '-', '-', 'A'),</v>
      </c>
      <c r="Y554" s="24" t="str">
        <f t="shared" si="52"/>
        <v>('0101553', '1', '41016253', 'A'),</v>
      </c>
      <c r="Z554" s="24" t="str">
        <f t="shared" si="53"/>
        <v>('0101553', '2', '', 'A'),</v>
      </c>
    </row>
    <row r="555" spans="1:26" x14ac:dyDescent="0.25">
      <c r="A555" s="15" t="s">
        <v>676</v>
      </c>
      <c r="B555" s="28">
        <f t="shared" si="48"/>
        <v>1</v>
      </c>
      <c r="C555" s="27">
        <f xml:space="preserve"> IFERROR(INDEX(DATOS_GENERALES!$L$16:$L$20,MATCH($D555,DATOS_GENERALES!$M$16:$M$20,0),1),"###")</f>
        <v>1</v>
      </c>
      <c r="D555" s="25" t="s">
        <v>1641</v>
      </c>
      <c r="E555" s="27">
        <f xml:space="preserve"> IFERROR(INDEX(DATOS_GENERALES!$A$16:$A$25,MATCH($F555,DATOS_GENERALES!$B$16:$B$25,0),1),"###")</f>
        <v>1</v>
      </c>
      <c r="F555" s="25" t="s">
        <v>18</v>
      </c>
      <c r="G555" s="25" t="s">
        <v>2198</v>
      </c>
      <c r="H555" s="15" t="s">
        <v>1411</v>
      </c>
      <c r="I555" s="15"/>
      <c r="J555" s="25" t="s">
        <v>2981</v>
      </c>
      <c r="K555" s="25">
        <f t="shared" si="49"/>
        <v>21</v>
      </c>
      <c r="L555" s="25" t="s">
        <v>15</v>
      </c>
      <c r="M555" s="25" t="s">
        <v>15</v>
      </c>
      <c r="N555" s="25" t="s">
        <v>15</v>
      </c>
      <c r="O555" s="4" t="str">
        <f>IFERROR(INDEX(DATOS_GENERALES!$F$11:$F$13,MATCH($P555,DATOS_GENERALES!$G$11:$G$13,0),1),"###")</f>
        <v>N</v>
      </c>
      <c r="P555" s="25" t="s">
        <v>40</v>
      </c>
      <c r="Q555" s="4">
        <f>IFERROR(INDEX(DATOS_GENERALES!$I$3:$I$7,MATCH($R555,DATOS_GENERALES!$J$3:$J$7,0),1),"###")</f>
        <v>1</v>
      </c>
      <c r="R555" s="25" t="s">
        <v>36</v>
      </c>
      <c r="S555" s="25" t="s">
        <v>15</v>
      </c>
      <c r="T555" s="25" t="s">
        <v>15</v>
      </c>
      <c r="U555" s="25" t="s">
        <v>15</v>
      </c>
      <c r="V555" s="24"/>
      <c r="W555" s="24" t="str">
        <f t="shared" si="50"/>
        <v>URB. SAN  ANTONIO A-3                  _</v>
      </c>
      <c r="X555" s="24" t="str">
        <f t="shared" si="51"/>
        <v>('0101554', '1', '1', 'PEREIRA CHIPANA HELMES', 'PEREIRA CHIPANA HELMES', 'URB. SAN  ANTONIO A-3                  _', '-', '-', '-', 'N', 'URB. SAN  ANTONIO A-3                  _', '1', '-', '-', '-', 'A'),</v>
      </c>
      <c r="Y555" s="24" t="str">
        <f t="shared" si="52"/>
        <v>('0101554', '1', '41024851', 'A'),</v>
      </c>
      <c r="Z555" s="24" t="str">
        <f t="shared" si="53"/>
        <v>('0101554', '2', '', 'A'),</v>
      </c>
    </row>
    <row r="556" spans="1:26" x14ac:dyDescent="0.25">
      <c r="A556" s="15" t="s">
        <v>283</v>
      </c>
      <c r="B556" s="28">
        <f t="shared" si="48"/>
        <v>1</v>
      </c>
      <c r="C556" s="27">
        <f xml:space="preserve"> IFERROR(INDEX(DATOS_GENERALES!$L$16:$L$20,MATCH($D556,DATOS_GENERALES!$M$16:$M$20,0),1),"###")</f>
        <v>1</v>
      </c>
      <c r="D556" s="25" t="s">
        <v>1641</v>
      </c>
      <c r="E556" s="27">
        <f xml:space="preserve"> IFERROR(INDEX(DATOS_GENERALES!$A$16:$A$25,MATCH($F556,DATOS_GENERALES!$B$16:$B$25,0),1),"###")</f>
        <v>1</v>
      </c>
      <c r="F556" s="25" t="s">
        <v>18</v>
      </c>
      <c r="G556" s="25" t="s">
        <v>2199</v>
      </c>
      <c r="H556" s="15" t="s">
        <v>1412</v>
      </c>
      <c r="I556" s="15"/>
      <c r="J556" s="25" t="s">
        <v>2982</v>
      </c>
      <c r="K556" s="25">
        <f t="shared" si="49"/>
        <v>33</v>
      </c>
      <c r="L556" s="25" t="s">
        <v>15</v>
      </c>
      <c r="M556" s="25" t="s">
        <v>15</v>
      </c>
      <c r="N556" s="25" t="s">
        <v>15</v>
      </c>
      <c r="O556" s="4" t="str">
        <f>IFERROR(INDEX(DATOS_GENERALES!$F$11:$F$13,MATCH($P556,DATOS_GENERALES!$G$11:$G$13,0),1),"###")</f>
        <v>N</v>
      </c>
      <c r="P556" s="25" t="s">
        <v>40</v>
      </c>
      <c r="Q556" s="4">
        <f>IFERROR(INDEX(DATOS_GENERALES!$I$3:$I$7,MATCH($R556,DATOS_GENERALES!$J$3:$J$7,0),1),"###")</f>
        <v>1</v>
      </c>
      <c r="R556" s="25" t="s">
        <v>36</v>
      </c>
      <c r="S556" s="25" t="s">
        <v>15</v>
      </c>
      <c r="T556" s="25" t="s">
        <v>15</v>
      </c>
      <c r="U556" s="25" t="s">
        <v>15</v>
      </c>
      <c r="V556" s="24"/>
      <c r="W556" s="24" t="str">
        <f t="shared" si="50"/>
        <v>ASOC. ARTESANAL EL MISTI B-10 Z C      _</v>
      </c>
      <c r="X556" s="24" t="str">
        <f t="shared" si="51"/>
        <v>('0101555', '1', '1', 'GOMEZ SALCEDO ROXANA YANETH', 'GOMEZ SALCEDO ROXANA YANETH', 'ASOC. ARTESANAL EL MISTI B-10 Z C      _', '-', '-', '-', 'N', 'ASOC. ARTESANAL EL MISTI B-10 Z C      _', '1', '-', '-', '-', 'A'),</v>
      </c>
      <c r="Y556" s="24" t="str">
        <f t="shared" si="52"/>
        <v>('0101555', '1', '41037477', 'A'),</v>
      </c>
      <c r="Z556" s="24" t="str">
        <f t="shared" si="53"/>
        <v>('0101555', '2', '', 'A'),</v>
      </c>
    </row>
    <row r="557" spans="1:26" x14ac:dyDescent="0.25">
      <c r="A557" s="15" t="s">
        <v>239</v>
      </c>
      <c r="B557" s="28">
        <f t="shared" si="48"/>
        <v>1</v>
      </c>
      <c r="C557" s="27">
        <f xml:space="preserve"> IFERROR(INDEX(DATOS_GENERALES!$L$16:$L$20,MATCH($D557,DATOS_GENERALES!$M$16:$M$20,0),1),"###")</f>
        <v>1</v>
      </c>
      <c r="D557" s="25" t="s">
        <v>1641</v>
      </c>
      <c r="E557" s="27">
        <f xml:space="preserve"> IFERROR(INDEX(DATOS_GENERALES!$A$16:$A$25,MATCH($F557,DATOS_GENERALES!$B$16:$B$25,0),1),"###")</f>
        <v>1</v>
      </c>
      <c r="F557" s="25" t="s">
        <v>18</v>
      </c>
      <c r="G557" s="25" t="s">
        <v>2200</v>
      </c>
      <c r="H557" s="15" t="s">
        <v>1413</v>
      </c>
      <c r="I557" s="15"/>
      <c r="J557" s="25" t="s">
        <v>2983</v>
      </c>
      <c r="K557" s="25">
        <f t="shared" si="49"/>
        <v>35</v>
      </c>
      <c r="L557" s="25" t="s">
        <v>15</v>
      </c>
      <c r="M557" s="25" t="s">
        <v>15</v>
      </c>
      <c r="N557" s="25" t="s">
        <v>15</v>
      </c>
      <c r="O557" s="4" t="str">
        <f>IFERROR(INDEX(DATOS_GENERALES!$F$11:$F$13,MATCH($P557,DATOS_GENERALES!$G$11:$G$13,0),1),"###")</f>
        <v>N</v>
      </c>
      <c r="P557" s="25" t="s">
        <v>40</v>
      </c>
      <c r="Q557" s="4">
        <f>IFERROR(INDEX(DATOS_GENERALES!$I$3:$I$7,MATCH($R557,DATOS_GENERALES!$J$3:$J$7,0),1),"###")</f>
        <v>1</v>
      </c>
      <c r="R557" s="25" t="s">
        <v>36</v>
      </c>
      <c r="S557" s="25" t="s">
        <v>15</v>
      </c>
      <c r="T557" s="25" t="s">
        <v>15</v>
      </c>
      <c r="U557" s="25" t="s">
        <v>15</v>
      </c>
      <c r="V557" s="24"/>
      <c r="W557" s="24" t="str">
        <f t="shared" si="50"/>
        <v>CALLE ABANCAY 203 URB. JORGE CHAVEZ    _</v>
      </c>
      <c r="X557" s="24" t="str">
        <f t="shared" si="51"/>
        <v>('0101556', '1', '1', 'TORRES ZENTENO HENRY RICHARD', 'TORRES ZENTENO HENRY RICHARD', 'CALLE ABANCAY 203 URB. JORGE CHAVEZ    _', '-', '-', '-', 'N', 'CALLE ABANCAY 203 URB. JORGE CHAVEZ    _', '1', '-', '-', '-', 'A'),</v>
      </c>
      <c r="Y557" s="24" t="str">
        <f t="shared" si="52"/>
        <v>('0101556', '1', '41055350', 'A'),</v>
      </c>
      <c r="Z557" s="24" t="str">
        <f t="shared" si="53"/>
        <v>('0101556', '2', '', 'A'),</v>
      </c>
    </row>
    <row r="558" spans="1:26" x14ac:dyDescent="0.25">
      <c r="A558" s="15" t="s">
        <v>677</v>
      </c>
      <c r="B558" s="28">
        <f t="shared" si="48"/>
        <v>1</v>
      </c>
      <c r="C558" s="27">
        <f xml:space="preserve"> IFERROR(INDEX(DATOS_GENERALES!$L$16:$L$20,MATCH($D558,DATOS_GENERALES!$M$16:$M$20,0),1),"###")</f>
        <v>1</v>
      </c>
      <c r="D558" s="25" t="s">
        <v>1641</v>
      </c>
      <c r="E558" s="27">
        <f xml:space="preserve"> IFERROR(INDEX(DATOS_GENERALES!$A$16:$A$25,MATCH($F558,DATOS_GENERALES!$B$16:$B$25,0),1),"###")</f>
        <v>1</v>
      </c>
      <c r="F558" s="25" t="s">
        <v>18</v>
      </c>
      <c r="G558" s="25" t="s">
        <v>2201</v>
      </c>
      <c r="H558" s="15" t="s">
        <v>1414</v>
      </c>
      <c r="I558" s="15"/>
      <c r="J558" s="25" t="s">
        <v>2984</v>
      </c>
      <c r="K558" s="25">
        <f t="shared" si="49"/>
        <v>21</v>
      </c>
      <c r="L558" s="25" t="s">
        <v>15</v>
      </c>
      <c r="M558" s="25" t="s">
        <v>15</v>
      </c>
      <c r="N558" s="25" t="s">
        <v>15</v>
      </c>
      <c r="O558" s="4" t="str">
        <f>IFERROR(INDEX(DATOS_GENERALES!$F$11:$F$13,MATCH($P558,DATOS_GENERALES!$G$11:$G$13,0),1),"###")</f>
        <v>N</v>
      </c>
      <c r="P558" s="25" t="s">
        <v>40</v>
      </c>
      <c r="Q558" s="4">
        <f>IFERROR(INDEX(DATOS_GENERALES!$I$3:$I$7,MATCH($R558,DATOS_GENERALES!$J$3:$J$7,0),1),"###")</f>
        <v>1</v>
      </c>
      <c r="R558" s="25" t="s">
        <v>36</v>
      </c>
      <c r="S558" s="25" t="s">
        <v>15</v>
      </c>
      <c r="T558" s="25" t="s">
        <v>15</v>
      </c>
      <c r="U558" s="25" t="s">
        <v>15</v>
      </c>
      <c r="V558" s="24"/>
      <c r="W558" s="24" t="str">
        <f t="shared" si="50"/>
        <v>V.A.BELAUNDE M2 L8 C9                  _</v>
      </c>
      <c r="X558" s="24" t="str">
        <f t="shared" si="51"/>
        <v>('0101557', '1', '1', 'MONTEAGUDO ESPINOZA EDWIN GRIMALDO', 'MONTEAGUDO ESPINOZA EDWIN GRIMALDO', 'V.A.BELAUNDE M2 L8 C9                  _', '-', '-', '-', 'N', 'V.A.BELAUNDE M2 L8 C9                  _', '1', '-', '-', '-', 'A'),</v>
      </c>
      <c r="Y558" s="24" t="str">
        <f t="shared" si="52"/>
        <v>('0101557', '1', '41078185', 'A'),</v>
      </c>
      <c r="Z558" s="24" t="str">
        <f t="shared" si="53"/>
        <v>('0101557', '2', '', 'A'),</v>
      </c>
    </row>
    <row r="559" spans="1:26" x14ac:dyDescent="0.25">
      <c r="A559" s="15" t="s">
        <v>284</v>
      </c>
      <c r="B559" s="28">
        <f t="shared" si="48"/>
        <v>1</v>
      </c>
      <c r="C559" s="27">
        <f xml:space="preserve"> IFERROR(INDEX(DATOS_GENERALES!$L$16:$L$20,MATCH($D559,DATOS_GENERALES!$M$16:$M$20,0),1),"###")</f>
        <v>1</v>
      </c>
      <c r="D559" s="25" t="s">
        <v>1641</v>
      </c>
      <c r="E559" s="27">
        <f xml:space="preserve"> IFERROR(INDEX(DATOS_GENERALES!$A$16:$A$25,MATCH($F559,DATOS_GENERALES!$B$16:$B$25,0),1),"###")</f>
        <v>1</v>
      </c>
      <c r="F559" s="25" t="s">
        <v>18</v>
      </c>
      <c r="G559" s="25" t="s">
        <v>2202</v>
      </c>
      <c r="H559" s="15" t="s">
        <v>1415</v>
      </c>
      <c r="I559" s="15"/>
      <c r="J559" s="25" t="s">
        <v>2985</v>
      </c>
      <c r="K559" s="25">
        <f t="shared" si="49"/>
        <v>33</v>
      </c>
      <c r="L559" s="25" t="s">
        <v>15</v>
      </c>
      <c r="M559" s="25" t="s">
        <v>15</v>
      </c>
      <c r="N559" s="25" t="s">
        <v>15</v>
      </c>
      <c r="O559" s="4" t="str">
        <f>IFERROR(INDEX(DATOS_GENERALES!$F$11:$F$13,MATCH($P559,DATOS_GENERALES!$G$11:$G$13,0),1),"###")</f>
        <v>N</v>
      </c>
      <c r="P559" s="25" t="s">
        <v>40</v>
      </c>
      <c r="Q559" s="4">
        <f>IFERROR(INDEX(DATOS_GENERALES!$I$3:$I$7,MATCH($R559,DATOS_GENERALES!$J$3:$J$7,0),1),"###")</f>
        <v>1</v>
      </c>
      <c r="R559" s="25" t="s">
        <v>36</v>
      </c>
      <c r="S559" s="25" t="s">
        <v>15</v>
      </c>
      <c r="T559" s="25" t="s">
        <v>15</v>
      </c>
      <c r="U559" s="25" t="s">
        <v>15</v>
      </c>
      <c r="V559" s="24"/>
      <c r="W559" s="24" t="str">
        <f t="shared" si="50"/>
        <v>URB.BANCARIOS E-19 J.L.B.Y RIVERO      _</v>
      </c>
      <c r="X559" s="24" t="str">
        <f t="shared" si="51"/>
        <v>('0101558', '1', '1', 'ALVAREZ MARTINEZ WALTER', 'ALVAREZ MARTINEZ WALTER', 'URB.BANCARIOS E-19 J.L.B.Y RIVERO      _', '-', '-', '-', 'N', 'URB.BANCARIOS E-19 J.L.B.Y RIVERO      _', '1', '-', '-', '-', 'A'),</v>
      </c>
      <c r="Y559" s="24" t="str">
        <f t="shared" si="52"/>
        <v>('0101558', '1', '41100273', 'A'),</v>
      </c>
      <c r="Z559" s="24" t="str">
        <f t="shared" si="53"/>
        <v>('0101558', '2', '', 'A'),</v>
      </c>
    </row>
    <row r="560" spans="1:26" x14ac:dyDescent="0.25">
      <c r="A560" s="15" t="s">
        <v>395</v>
      </c>
      <c r="B560" s="28">
        <f t="shared" si="48"/>
        <v>1</v>
      </c>
      <c r="C560" s="27">
        <f xml:space="preserve"> IFERROR(INDEX(DATOS_GENERALES!$L$16:$L$20,MATCH($D560,DATOS_GENERALES!$M$16:$M$20,0),1),"###")</f>
        <v>1</v>
      </c>
      <c r="D560" s="25" t="s">
        <v>1641</v>
      </c>
      <c r="E560" s="27">
        <f xml:space="preserve"> IFERROR(INDEX(DATOS_GENERALES!$A$16:$A$25,MATCH($F560,DATOS_GENERALES!$B$16:$B$25,0),1),"###")</f>
        <v>1</v>
      </c>
      <c r="F560" s="25" t="s">
        <v>18</v>
      </c>
      <c r="G560" s="25" t="s">
        <v>2203</v>
      </c>
      <c r="H560" s="15" t="s">
        <v>1416</v>
      </c>
      <c r="I560" s="15"/>
      <c r="J560" s="25" t="s">
        <v>2986</v>
      </c>
      <c r="K560" s="25">
        <f t="shared" si="49"/>
        <v>30</v>
      </c>
      <c r="L560" s="25" t="s">
        <v>15</v>
      </c>
      <c r="M560" s="25" t="s">
        <v>15</v>
      </c>
      <c r="N560" s="25" t="s">
        <v>15</v>
      </c>
      <c r="O560" s="4" t="str">
        <f>IFERROR(INDEX(DATOS_GENERALES!$F$11:$F$13,MATCH($P560,DATOS_GENERALES!$G$11:$G$13,0),1),"###")</f>
        <v>N</v>
      </c>
      <c r="P560" s="25" t="s">
        <v>40</v>
      </c>
      <c r="Q560" s="4">
        <f>IFERROR(INDEX(DATOS_GENERALES!$I$3:$I$7,MATCH($R560,DATOS_GENERALES!$J$3:$J$7,0),1),"###")</f>
        <v>1</v>
      </c>
      <c r="R560" s="25" t="s">
        <v>36</v>
      </c>
      <c r="S560" s="25" t="s">
        <v>15</v>
      </c>
      <c r="T560" s="25" t="s">
        <v>15</v>
      </c>
      <c r="U560" s="25" t="s">
        <v>15</v>
      </c>
      <c r="V560" s="24"/>
      <c r="W560" s="24" t="str">
        <f t="shared" si="50"/>
        <v>URB.CCOP.INGENIEROS H-10 CAYMA         _</v>
      </c>
      <c r="X560" s="24" t="str">
        <f t="shared" si="51"/>
        <v>('0101559', '1', '1', 'POSTIGO MAC DOWALL MAURICIO DANTE', 'POSTIGO MAC DOWALL MAURICIO DANTE', 'URB.CCOP.INGENIEROS H-10 CAYMA         _', '-', '-', '-', 'N', 'URB.CCOP.INGENIEROS H-10 CAYMA         _', '1', '-', '-', '-', 'A'),</v>
      </c>
      <c r="Y560" s="24" t="str">
        <f t="shared" si="52"/>
        <v>('0101559', '1', '41171886', 'A'),</v>
      </c>
      <c r="Z560" s="24" t="str">
        <f t="shared" si="53"/>
        <v>('0101559', '2', '', 'A'),</v>
      </c>
    </row>
    <row r="561" spans="1:26" x14ac:dyDescent="0.25">
      <c r="A561" s="15" t="s">
        <v>794</v>
      </c>
      <c r="B561" s="28">
        <f t="shared" si="48"/>
        <v>1</v>
      </c>
      <c r="C561" s="27">
        <f xml:space="preserve"> IFERROR(INDEX(DATOS_GENERALES!$L$16:$L$20,MATCH($D561,DATOS_GENERALES!$M$16:$M$20,0),1),"###")</f>
        <v>1</v>
      </c>
      <c r="D561" s="25" t="s">
        <v>1641</v>
      </c>
      <c r="E561" s="27">
        <f xml:space="preserve"> IFERROR(INDEX(DATOS_GENERALES!$A$16:$A$25,MATCH($F561,DATOS_GENERALES!$B$16:$B$25,0),1),"###")</f>
        <v>1</v>
      </c>
      <c r="F561" s="25" t="s">
        <v>18</v>
      </c>
      <c r="G561" s="25" t="s">
        <v>2204</v>
      </c>
      <c r="H561" s="15" t="s">
        <v>1417</v>
      </c>
      <c r="I561" s="15"/>
      <c r="J561" s="25" t="s">
        <v>2987</v>
      </c>
      <c r="K561" s="25">
        <f t="shared" si="49"/>
        <v>16</v>
      </c>
      <c r="L561" s="25" t="s">
        <v>15</v>
      </c>
      <c r="M561" s="25" t="s">
        <v>15</v>
      </c>
      <c r="N561" s="25" t="s">
        <v>15</v>
      </c>
      <c r="O561" s="4" t="str">
        <f>IFERROR(INDEX(DATOS_GENERALES!$F$11:$F$13,MATCH($P561,DATOS_GENERALES!$G$11:$G$13,0),1),"###")</f>
        <v>N</v>
      </c>
      <c r="P561" s="25" t="s">
        <v>40</v>
      </c>
      <c r="Q561" s="4">
        <f>IFERROR(INDEX(DATOS_GENERALES!$I$3:$I$7,MATCH($R561,DATOS_GENERALES!$J$3:$J$7,0),1),"###")</f>
        <v>1</v>
      </c>
      <c r="R561" s="25" t="s">
        <v>36</v>
      </c>
      <c r="S561" s="25" t="s">
        <v>15</v>
      </c>
      <c r="T561" s="25" t="s">
        <v>15</v>
      </c>
      <c r="U561" s="25" t="s">
        <v>15</v>
      </c>
      <c r="V561" s="24"/>
      <c r="W561" s="24" t="str">
        <f t="shared" si="50"/>
        <v>AV. ZAMACOLA 405                       _</v>
      </c>
      <c r="X561" s="24" t="str">
        <f t="shared" si="51"/>
        <v>('0101560', '1', '1', 'MEDINA MORA GIAN CARLO', 'MEDINA MORA GIAN CARLO', 'AV. ZAMACOLA 405                       _', '-', '-', '-', 'N', 'AV. ZAMACOLA 405                       _', '1', '-', '-', '-', 'A'),</v>
      </c>
      <c r="Y561" s="24" t="str">
        <f t="shared" si="52"/>
        <v>('0101560', '1', '41203572', 'A'),</v>
      </c>
      <c r="Z561" s="24" t="str">
        <f t="shared" si="53"/>
        <v>('0101560', '2', '', 'A'),</v>
      </c>
    </row>
    <row r="562" spans="1:26" x14ac:dyDescent="0.25">
      <c r="A562" s="15" t="s">
        <v>539</v>
      </c>
      <c r="B562" s="28">
        <f t="shared" si="48"/>
        <v>1</v>
      </c>
      <c r="C562" s="27">
        <f xml:space="preserve"> IFERROR(INDEX(DATOS_GENERALES!$L$16:$L$20,MATCH($D562,DATOS_GENERALES!$M$16:$M$20,0),1),"###")</f>
        <v>1</v>
      </c>
      <c r="D562" s="25" t="s">
        <v>1641</v>
      </c>
      <c r="E562" s="27">
        <f xml:space="preserve"> IFERROR(INDEX(DATOS_GENERALES!$A$16:$A$25,MATCH($F562,DATOS_GENERALES!$B$16:$B$25,0),1),"###")</f>
        <v>1</v>
      </c>
      <c r="F562" s="25" t="s">
        <v>18</v>
      </c>
      <c r="G562" s="25" t="s">
        <v>2205</v>
      </c>
      <c r="H562" s="15" t="s">
        <v>1418</v>
      </c>
      <c r="I562" s="15"/>
      <c r="J562" s="25" t="s">
        <v>2988</v>
      </c>
      <c r="K562" s="25">
        <f t="shared" si="49"/>
        <v>25</v>
      </c>
      <c r="L562" s="25" t="s">
        <v>15</v>
      </c>
      <c r="M562" s="25" t="s">
        <v>15</v>
      </c>
      <c r="N562" s="25" t="s">
        <v>15</v>
      </c>
      <c r="O562" s="4" t="str">
        <f>IFERROR(INDEX(DATOS_GENERALES!$F$11:$F$13,MATCH($P562,DATOS_GENERALES!$G$11:$G$13,0),1),"###")</f>
        <v>N</v>
      </c>
      <c r="P562" s="25" t="s">
        <v>40</v>
      </c>
      <c r="Q562" s="4">
        <f>IFERROR(INDEX(DATOS_GENERALES!$I$3:$I$7,MATCH($R562,DATOS_GENERALES!$J$3:$J$7,0),1),"###")</f>
        <v>1</v>
      </c>
      <c r="R562" s="25" t="s">
        <v>36</v>
      </c>
      <c r="S562" s="25" t="s">
        <v>15</v>
      </c>
      <c r="T562" s="25" t="s">
        <v>15</v>
      </c>
      <c r="U562" s="25" t="s">
        <v>15</v>
      </c>
      <c r="V562" s="24"/>
      <c r="W562" s="24" t="str">
        <f t="shared" si="50"/>
        <v>CALLE ALFONSO UGARTE 1001              _</v>
      </c>
      <c r="X562" s="24" t="str">
        <f t="shared" si="51"/>
        <v>('0101561', '1', '1', 'PAZ BENAVIDES RENZO OCTAVIO', 'PAZ BENAVIDES RENZO OCTAVIO', 'CALLE ALFONSO UGARTE 1001              _', '-', '-', '-', 'N', 'CALLE ALFONSO UGARTE 1001              _', '1', '-', '-', '-', 'A'),</v>
      </c>
      <c r="Y562" s="24" t="str">
        <f t="shared" si="52"/>
        <v>('0101561', '1', '41206146', 'A'),</v>
      </c>
      <c r="Z562" s="24" t="str">
        <f t="shared" si="53"/>
        <v>('0101561', '2', '', 'A'),</v>
      </c>
    </row>
    <row r="563" spans="1:26" x14ac:dyDescent="0.25">
      <c r="A563" s="15" t="s">
        <v>644</v>
      </c>
      <c r="B563" s="28">
        <f t="shared" si="48"/>
        <v>1</v>
      </c>
      <c r="C563" s="27">
        <f xml:space="preserve"> IFERROR(INDEX(DATOS_GENERALES!$L$16:$L$20,MATCH($D563,DATOS_GENERALES!$M$16:$M$20,0),1),"###")</f>
        <v>1</v>
      </c>
      <c r="D563" s="25" t="s">
        <v>1641</v>
      </c>
      <c r="E563" s="27">
        <f xml:space="preserve"> IFERROR(INDEX(DATOS_GENERALES!$A$16:$A$25,MATCH($F563,DATOS_GENERALES!$B$16:$B$25,0),1),"###")</f>
        <v>1</v>
      </c>
      <c r="F563" s="25" t="s">
        <v>18</v>
      </c>
      <c r="G563" s="25" t="s">
        <v>2206</v>
      </c>
      <c r="H563" s="15" t="s">
        <v>1419</v>
      </c>
      <c r="I563" s="15"/>
      <c r="J563" s="25" t="s">
        <v>2989</v>
      </c>
      <c r="K563" s="25">
        <f t="shared" si="49"/>
        <v>22</v>
      </c>
      <c r="L563" s="25" t="s">
        <v>15</v>
      </c>
      <c r="M563" s="25" t="s">
        <v>15</v>
      </c>
      <c r="N563" s="25" t="s">
        <v>15</v>
      </c>
      <c r="O563" s="4" t="str">
        <f>IFERROR(INDEX(DATOS_GENERALES!$F$11:$F$13,MATCH($P563,DATOS_GENERALES!$G$11:$G$13,0),1),"###")</f>
        <v>N</v>
      </c>
      <c r="P563" s="25" t="s">
        <v>40</v>
      </c>
      <c r="Q563" s="4">
        <f>IFERROR(INDEX(DATOS_GENERALES!$I$3:$I$7,MATCH($R563,DATOS_GENERALES!$J$3:$J$7,0),1),"###")</f>
        <v>1</v>
      </c>
      <c r="R563" s="25" t="s">
        <v>36</v>
      </c>
      <c r="S563" s="25" t="s">
        <v>15</v>
      </c>
      <c r="T563" s="25" t="s">
        <v>15</v>
      </c>
      <c r="U563" s="25" t="s">
        <v>15</v>
      </c>
      <c r="V563" s="24"/>
      <c r="W563" s="24" t="str">
        <f t="shared" si="50"/>
        <v>URB. VILLA JARDIN B-16                 _</v>
      </c>
      <c r="X563" s="24" t="str">
        <f t="shared" si="51"/>
        <v>('0101562', '1', '1', 'MOSCOSO SEJURO CAROLA STEPHANY', 'MOSCOSO SEJURO CAROLA STEPHANY', 'URB. VILLA JARDIN B-16                 _', '-', '-', '-', 'N', 'URB. VILLA JARDIN B-16                 _', '1', '-', '-', '-', 'A'),</v>
      </c>
      <c r="Y563" s="24" t="str">
        <f t="shared" si="52"/>
        <v>('0101562', '1', '41271066', 'A'),</v>
      </c>
      <c r="Z563" s="24" t="str">
        <f t="shared" si="53"/>
        <v>('0101562', '2', '', 'A'),</v>
      </c>
    </row>
    <row r="564" spans="1:26" x14ac:dyDescent="0.25">
      <c r="A564" s="15" t="s">
        <v>745</v>
      </c>
      <c r="B564" s="28">
        <f t="shared" si="48"/>
        <v>1</v>
      </c>
      <c r="C564" s="27">
        <f xml:space="preserve"> IFERROR(INDEX(DATOS_GENERALES!$L$16:$L$20,MATCH($D564,DATOS_GENERALES!$M$16:$M$20,0),1),"###")</f>
        <v>1</v>
      </c>
      <c r="D564" s="25" t="s">
        <v>1641</v>
      </c>
      <c r="E564" s="27">
        <f xml:space="preserve"> IFERROR(INDEX(DATOS_GENERALES!$A$16:$A$25,MATCH($F564,DATOS_GENERALES!$B$16:$B$25,0),1),"###")</f>
        <v>1</v>
      </c>
      <c r="F564" s="25" t="s">
        <v>18</v>
      </c>
      <c r="G564" s="25" t="s">
        <v>2207</v>
      </c>
      <c r="H564" s="15" t="s">
        <v>1420</v>
      </c>
      <c r="I564" s="15"/>
      <c r="J564" s="25" t="s">
        <v>2990</v>
      </c>
      <c r="K564" s="25">
        <f t="shared" si="49"/>
        <v>18</v>
      </c>
      <c r="L564" s="25" t="s">
        <v>15</v>
      </c>
      <c r="M564" s="25" t="s">
        <v>15</v>
      </c>
      <c r="N564" s="25" t="s">
        <v>15</v>
      </c>
      <c r="O564" s="4" t="str">
        <f>IFERROR(INDEX(DATOS_GENERALES!$F$11:$F$13,MATCH($P564,DATOS_GENERALES!$G$11:$G$13,0),1),"###")</f>
        <v>N</v>
      </c>
      <c r="P564" s="25" t="s">
        <v>40</v>
      </c>
      <c r="Q564" s="4">
        <f>IFERROR(INDEX(DATOS_GENERALES!$I$3:$I$7,MATCH($R564,DATOS_GENERALES!$J$3:$J$7,0),1),"###")</f>
        <v>1</v>
      </c>
      <c r="R564" s="25" t="s">
        <v>36</v>
      </c>
      <c r="S564" s="25" t="s">
        <v>15</v>
      </c>
      <c r="T564" s="25" t="s">
        <v>15</v>
      </c>
      <c r="U564" s="25" t="s">
        <v>15</v>
      </c>
      <c r="V564" s="24"/>
      <c r="W564" s="24" t="str">
        <f t="shared" si="50"/>
        <v>CALLE AMERICA  902                     _</v>
      </c>
      <c r="X564" s="24" t="str">
        <f t="shared" si="51"/>
        <v>('0101563', '1', '1', 'PAREDES TORRES OMAR', 'PAREDES TORRES OMAR', 'CALLE AMERICA  902                     _', '-', '-', '-', 'N', 'CALLE AMERICA  902                     _', '1', '-', '-', '-', 'A'),</v>
      </c>
      <c r="Y564" s="24" t="str">
        <f t="shared" si="52"/>
        <v>('0101563', '1', '41290227', 'A'),</v>
      </c>
      <c r="Z564" s="24" t="str">
        <f t="shared" si="53"/>
        <v>('0101563', '2', '', 'A'),</v>
      </c>
    </row>
    <row r="565" spans="1:26" x14ac:dyDescent="0.25">
      <c r="A565" s="15" t="s">
        <v>455</v>
      </c>
      <c r="B565" s="28">
        <f t="shared" si="48"/>
        <v>1</v>
      </c>
      <c r="C565" s="27">
        <f xml:space="preserve"> IFERROR(INDEX(DATOS_GENERALES!$L$16:$L$20,MATCH($D565,DATOS_GENERALES!$M$16:$M$20,0),1),"###")</f>
        <v>1</v>
      </c>
      <c r="D565" s="25" t="s">
        <v>1641</v>
      </c>
      <c r="E565" s="27">
        <f xml:space="preserve"> IFERROR(INDEX(DATOS_GENERALES!$A$16:$A$25,MATCH($F565,DATOS_GENERALES!$B$16:$B$25,0),1),"###")</f>
        <v>1</v>
      </c>
      <c r="F565" s="25" t="s">
        <v>18</v>
      </c>
      <c r="G565" s="25" t="s">
        <v>2208</v>
      </c>
      <c r="H565" s="15" t="s">
        <v>1421</v>
      </c>
      <c r="I565" s="15"/>
      <c r="J565" s="25" t="s">
        <v>2991</v>
      </c>
      <c r="K565" s="25">
        <f t="shared" si="49"/>
        <v>28</v>
      </c>
      <c r="L565" s="25" t="s">
        <v>15</v>
      </c>
      <c r="M565" s="25" t="s">
        <v>15</v>
      </c>
      <c r="N565" s="25" t="s">
        <v>15</v>
      </c>
      <c r="O565" s="4" t="str">
        <f>IFERROR(INDEX(DATOS_GENERALES!$F$11:$F$13,MATCH($P565,DATOS_GENERALES!$G$11:$G$13,0),1),"###")</f>
        <v>N</v>
      </c>
      <c r="P565" s="25" t="s">
        <v>40</v>
      </c>
      <c r="Q565" s="4">
        <f>IFERROR(INDEX(DATOS_GENERALES!$I$3:$I$7,MATCH($R565,DATOS_GENERALES!$J$3:$J$7,0),1),"###")</f>
        <v>1</v>
      </c>
      <c r="R565" s="25" t="s">
        <v>36</v>
      </c>
      <c r="S565" s="25" t="s">
        <v>15</v>
      </c>
      <c r="T565" s="25" t="s">
        <v>15</v>
      </c>
      <c r="U565" s="25" t="s">
        <v>15</v>
      </c>
      <c r="V565" s="24"/>
      <c r="W565" s="24" t="str">
        <f t="shared" si="50"/>
        <v>MALAGA  DRENET J-16 DPTO 302           _</v>
      </c>
      <c r="X565" s="24" t="str">
        <f t="shared" si="51"/>
        <v>('0101564', '1', '1', 'VIRTO CONCHA RAUL EFRAIN', 'VIRTO CONCHA RAUL EFRAIN', 'MALAGA  DRENET J-16 DPTO 302           _', '-', '-', '-', 'N', 'MALAGA  DRENET J-16 DPTO 302           _', '1', '-', '-', '-', 'A'),</v>
      </c>
      <c r="Y565" s="24" t="str">
        <f t="shared" si="52"/>
        <v>('0101564', '1', '41316558', 'A'),</v>
      </c>
      <c r="Z565" s="24" t="str">
        <f t="shared" si="53"/>
        <v>('0101564', '2', '', 'A'),</v>
      </c>
    </row>
    <row r="566" spans="1:26" x14ac:dyDescent="0.25">
      <c r="A566" s="15" t="s">
        <v>540</v>
      </c>
      <c r="B566" s="28">
        <f t="shared" si="48"/>
        <v>1</v>
      </c>
      <c r="C566" s="27">
        <f xml:space="preserve"> IFERROR(INDEX(DATOS_GENERALES!$L$16:$L$20,MATCH($D566,DATOS_GENERALES!$M$16:$M$20,0),1),"###")</f>
        <v>1</v>
      </c>
      <c r="D566" s="25" t="s">
        <v>1641</v>
      </c>
      <c r="E566" s="27">
        <f xml:space="preserve"> IFERROR(INDEX(DATOS_GENERALES!$A$16:$A$25,MATCH($F566,DATOS_GENERALES!$B$16:$B$25,0),1),"###")</f>
        <v>1</v>
      </c>
      <c r="F566" s="25" t="s">
        <v>18</v>
      </c>
      <c r="G566" s="25" t="s">
        <v>2209</v>
      </c>
      <c r="H566" s="15" t="s">
        <v>1422</v>
      </c>
      <c r="I566" s="15"/>
      <c r="J566" s="25" t="s">
        <v>2992</v>
      </c>
      <c r="K566" s="25">
        <f t="shared" si="49"/>
        <v>25</v>
      </c>
      <c r="L566" s="25" t="s">
        <v>15</v>
      </c>
      <c r="M566" s="25" t="s">
        <v>15</v>
      </c>
      <c r="N566" s="25" t="s">
        <v>15</v>
      </c>
      <c r="O566" s="4" t="str">
        <f>IFERROR(INDEX(DATOS_GENERALES!$F$11:$F$13,MATCH($P566,DATOS_GENERALES!$G$11:$G$13,0),1),"###")</f>
        <v>N</v>
      </c>
      <c r="P566" s="25" t="s">
        <v>40</v>
      </c>
      <c r="Q566" s="4">
        <f>IFERROR(INDEX(DATOS_GENERALES!$I$3:$I$7,MATCH($R566,DATOS_GENERALES!$J$3:$J$7,0),1),"###")</f>
        <v>1</v>
      </c>
      <c r="R566" s="25" t="s">
        <v>36</v>
      </c>
      <c r="S566" s="25" t="s">
        <v>15</v>
      </c>
      <c r="T566" s="25" t="s">
        <v>15</v>
      </c>
      <c r="U566" s="25" t="s">
        <v>15</v>
      </c>
      <c r="V566" s="24"/>
      <c r="W566" s="24" t="str">
        <f t="shared" si="50"/>
        <v>CALLE CHULLO 701 DPTO 506              _</v>
      </c>
      <c r="X566" s="24" t="str">
        <f t="shared" si="51"/>
        <v>('0101565', '1', '1', 'DEL RIO BERMUDEZ ADALI JULIA', 'DEL RIO BERMUDEZ ADALI JULIA', 'CALLE CHULLO 701 DPTO 506              _', '-', '-', '-', 'N', 'CALLE CHULLO 701 DPTO 506              _', '1', '-', '-', '-', 'A'),</v>
      </c>
      <c r="Y566" s="24" t="str">
        <f t="shared" si="52"/>
        <v>('0101565', '1', '41367201', 'A'),</v>
      </c>
      <c r="Z566" s="24" t="str">
        <f t="shared" si="53"/>
        <v>('0101565', '2', '', 'A'),</v>
      </c>
    </row>
    <row r="567" spans="1:26" x14ac:dyDescent="0.25">
      <c r="A567" s="15" t="s">
        <v>700</v>
      </c>
      <c r="B567" s="28">
        <f t="shared" si="48"/>
        <v>1</v>
      </c>
      <c r="C567" s="27">
        <f xml:space="preserve"> IFERROR(INDEX(DATOS_GENERALES!$L$16:$L$20,MATCH($D567,DATOS_GENERALES!$M$16:$M$20,0),1),"###")</f>
        <v>1</v>
      </c>
      <c r="D567" s="25" t="s">
        <v>1641</v>
      </c>
      <c r="E567" s="27">
        <f xml:space="preserve"> IFERROR(INDEX(DATOS_GENERALES!$A$16:$A$25,MATCH($F567,DATOS_GENERALES!$B$16:$B$25,0),1),"###")</f>
        <v>1</v>
      </c>
      <c r="F567" s="25" t="s">
        <v>18</v>
      </c>
      <c r="G567" s="25" t="s">
        <v>2210</v>
      </c>
      <c r="H567" s="15" t="s">
        <v>1423</v>
      </c>
      <c r="I567" s="15"/>
      <c r="J567" s="25" t="s">
        <v>2993</v>
      </c>
      <c r="K567" s="25">
        <f t="shared" si="49"/>
        <v>20</v>
      </c>
      <c r="L567" s="25" t="s">
        <v>15</v>
      </c>
      <c r="M567" s="25" t="s">
        <v>15</v>
      </c>
      <c r="N567" s="25" t="s">
        <v>15</v>
      </c>
      <c r="O567" s="4" t="str">
        <f>IFERROR(INDEX(DATOS_GENERALES!$F$11:$F$13,MATCH($P567,DATOS_GENERALES!$G$11:$G$13,0),1),"###")</f>
        <v>N</v>
      </c>
      <c r="P567" s="25" t="s">
        <v>40</v>
      </c>
      <c r="Q567" s="4">
        <f>IFERROR(INDEX(DATOS_GENERALES!$I$3:$I$7,MATCH($R567,DATOS_GENERALES!$J$3:$J$7,0),1),"###")</f>
        <v>1</v>
      </c>
      <c r="R567" s="25" t="s">
        <v>36</v>
      </c>
      <c r="S567" s="25" t="s">
        <v>15</v>
      </c>
      <c r="T567" s="25" t="s">
        <v>15</v>
      </c>
      <c r="U567" s="25" t="s">
        <v>15</v>
      </c>
      <c r="V567" s="24"/>
      <c r="W567" s="24" t="str">
        <f t="shared" si="50"/>
        <v>URB. LAS RETAMAS B-1                   _</v>
      </c>
      <c r="X567" s="24" t="str">
        <f t="shared" si="51"/>
        <v>('0101566', '1', '1', 'CANEPA LLOSA CARLOS CESAR', 'CANEPA LLOSA CARLOS CESAR', 'URB. LAS RETAMAS B-1                   _', '-', '-', '-', 'N', 'URB. LAS RETAMAS B-1                   _', '1', '-', '-', '-', 'A'),</v>
      </c>
      <c r="Y567" s="24" t="str">
        <f t="shared" si="52"/>
        <v>('0101566', '1', '41370057', 'A'),</v>
      </c>
      <c r="Z567" s="24" t="str">
        <f t="shared" si="53"/>
        <v>('0101566', '2', '', 'A'),</v>
      </c>
    </row>
    <row r="568" spans="1:26" x14ac:dyDescent="0.25">
      <c r="A568" s="15" t="s">
        <v>423</v>
      </c>
      <c r="B568" s="28">
        <f t="shared" si="48"/>
        <v>1</v>
      </c>
      <c r="C568" s="27">
        <f xml:space="preserve"> IFERROR(INDEX(DATOS_GENERALES!$L$16:$L$20,MATCH($D568,DATOS_GENERALES!$M$16:$M$20,0),1),"###")</f>
        <v>1</v>
      </c>
      <c r="D568" s="25" t="s">
        <v>1641</v>
      </c>
      <c r="E568" s="27">
        <f xml:space="preserve"> IFERROR(INDEX(DATOS_GENERALES!$A$16:$A$25,MATCH($F568,DATOS_GENERALES!$B$16:$B$25,0),1),"###")</f>
        <v>1</v>
      </c>
      <c r="F568" s="25" t="s">
        <v>18</v>
      </c>
      <c r="G568" s="25" t="s">
        <v>2211</v>
      </c>
      <c r="H568" s="15" t="s">
        <v>1424</v>
      </c>
      <c r="I568" s="15"/>
      <c r="J568" s="25" t="s">
        <v>2994</v>
      </c>
      <c r="K568" s="25">
        <f t="shared" si="49"/>
        <v>29</v>
      </c>
      <c r="L568" s="25" t="s">
        <v>15</v>
      </c>
      <c r="M568" s="25" t="s">
        <v>15</v>
      </c>
      <c r="N568" s="25" t="s">
        <v>15</v>
      </c>
      <c r="O568" s="4" t="str">
        <f>IFERROR(INDEX(DATOS_GENERALES!$F$11:$F$13,MATCH($P568,DATOS_GENERALES!$G$11:$G$13,0),1),"###")</f>
        <v>N</v>
      </c>
      <c r="P568" s="25" t="s">
        <v>40</v>
      </c>
      <c r="Q568" s="4">
        <f>IFERROR(INDEX(DATOS_GENERALES!$I$3:$I$7,MATCH($R568,DATOS_GENERALES!$J$3:$J$7,0),1),"###")</f>
        <v>1</v>
      </c>
      <c r="R568" s="25" t="s">
        <v>36</v>
      </c>
      <c r="S568" s="25" t="s">
        <v>15</v>
      </c>
      <c r="T568" s="25" t="s">
        <v>15</v>
      </c>
      <c r="U568" s="25" t="s">
        <v>15</v>
      </c>
      <c r="V568" s="24"/>
      <c r="W568" s="24" t="str">
        <f t="shared" si="50"/>
        <v>URB. SANTA ROSA DE LIMA 20-12          _</v>
      </c>
      <c r="X568" s="24" t="str">
        <f t="shared" si="51"/>
        <v>('0101567', '1', '1', 'HIDALGO CHACON ROBERT BRYAN', 'HIDALGO CHACON ROBERT BRYAN', 'URB. SANTA ROSA DE LIMA 20-12          _', '-', '-', '-', 'N', 'URB. SANTA ROSA DE LIMA 20-12          _', '1', '-', '-', '-', 'A'),</v>
      </c>
      <c r="Y568" s="24" t="str">
        <f t="shared" si="52"/>
        <v>('0101567', '1', '41373362', 'A'),</v>
      </c>
      <c r="Z568" s="24" t="str">
        <f t="shared" si="53"/>
        <v>('0101567', '2', '', 'A'),</v>
      </c>
    </row>
    <row r="569" spans="1:26" x14ac:dyDescent="0.25">
      <c r="A569" s="15" t="s">
        <v>353</v>
      </c>
      <c r="B569" s="28">
        <f t="shared" si="48"/>
        <v>1</v>
      </c>
      <c r="C569" s="27">
        <f xml:space="preserve"> IFERROR(INDEX(DATOS_GENERALES!$L$16:$L$20,MATCH($D569,DATOS_GENERALES!$M$16:$M$20,0),1),"###")</f>
        <v>1</v>
      </c>
      <c r="D569" s="25" t="s">
        <v>1641</v>
      </c>
      <c r="E569" s="27">
        <f xml:space="preserve"> IFERROR(INDEX(DATOS_GENERALES!$A$16:$A$25,MATCH($F569,DATOS_GENERALES!$B$16:$B$25,0),1),"###")</f>
        <v>1</v>
      </c>
      <c r="F569" s="25" t="s">
        <v>18</v>
      </c>
      <c r="G569" s="25" t="s">
        <v>2212</v>
      </c>
      <c r="H569" s="15" t="s">
        <v>1425</v>
      </c>
      <c r="I569" s="15"/>
      <c r="J569" s="25" t="s">
        <v>2995</v>
      </c>
      <c r="K569" s="25">
        <f t="shared" si="49"/>
        <v>31</v>
      </c>
      <c r="L569" s="25" t="s">
        <v>15</v>
      </c>
      <c r="M569" s="25" t="s">
        <v>15</v>
      </c>
      <c r="N569" s="25" t="s">
        <v>15</v>
      </c>
      <c r="O569" s="4" t="str">
        <f>IFERROR(INDEX(DATOS_GENERALES!$F$11:$F$13,MATCH($P569,DATOS_GENERALES!$G$11:$G$13,0),1),"###")</f>
        <v>N</v>
      </c>
      <c r="P569" s="25" t="s">
        <v>40</v>
      </c>
      <c r="Q569" s="4">
        <f>IFERROR(INDEX(DATOS_GENERALES!$I$3:$I$7,MATCH($R569,DATOS_GENERALES!$J$3:$J$7,0),1),"###")</f>
        <v>1</v>
      </c>
      <c r="R569" s="25" t="s">
        <v>36</v>
      </c>
      <c r="S569" s="25" t="s">
        <v>15</v>
      </c>
      <c r="T569" s="25" t="s">
        <v>15</v>
      </c>
      <c r="U569" s="25" t="s">
        <v>15</v>
      </c>
      <c r="V569" s="24"/>
      <c r="W569" s="24" t="str">
        <f t="shared" si="50"/>
        <v>JR. LOS FAISANES 151 DPTO 502 D        _</v>
      </c>
      <c r="X569" s="24" t="str">
        <f t="shared" si="51"/>
        <v>('0101568', '1', '1', 'COHEN RUIZ FRANK AXEL', 'COHEN RUIZ FRANK AXEL', 'JR. LOS FAISANES 151 DPTO 502 D        _', '-', '-', '-', 'N', 'JR. LOS FAISANES 151 DPTO 502 D        _', '1', '-', '-', '-', 'A'),</v>
      </c>
      <c r="Y569" s="24" t="str">
        <f t="shared" si="52"/>
        <v>('0101568', '1', '41378180', 'A'),</v>
      </c>
      <c r="Z569" s="24" t="str">
        <f t="shared" si="53"/>
        <v>('0101568', '2', '', 'A'),</v>
      </c>
    </row>
    <row r="570" spans="1:26" x14ac:dyDescent="0.25">
      <c r="A570" s="15" t="s">
        <v>176</v>
      </c>
      <c r="B570" s="28">
        <f t="shared" si="48"/>
        <v>1</v>
      </c>
      <c r="C570" s="27">
        <f xml:space="preserve"> IFERROR(INDEX(DATOS_GENERALES!$L$16:$L$20,MATCH($D570,DATOS_GENERALES!$M$16:$M$20,0),1),"###")</f>
        <v>1</v>
      </c>
      <c r="D570" s="25" t="s">
        <v>1641</v>
      </c>
      <c r="E570" s="27">
        <f xml:space="preserve"> IFERROR(INDEX(DATOS_GENERALES!$A$16:$A$25,MATCH($F570,DATOS_GENERALES!$B$16:$B$25,0),1),"###")</f>
        <v>1</v>
      </c>
      <c r="F570" s="25" t="s">
        <v>18</v>
      </c>
      <c r="G570" s="25" t="s">
        <v>2213</v>
      </c>
      <c r="H570" s="15" t="s">
        <v>1426</v>
      </c>
      <c r="I570" s="15"/>
      <c r="J570" s="25" t="s">
        <v>2996</v>
      </c>
      <c r="K570" s="25">
        <f t="shared" si="49"/>
        <v>39</v>
      </c>
      <c r="L570" s="25" t="s">
        <v>15</v>
      </c>
      <c r="M570" s="25" t="s">
        <v>15</v>
      </c>
      <c r="N570" s="25" t="s">
        <v>15</v>
      </c>
      <c r="O570" s="4" t="str">
        <f>IFERROR(INDEX(DATOS_GENERALES!$F$11:$F$13,MATCH($P570,DATOS_GENERALES!$G$11:$G$13,0),1),"###")</f>
        <v>N</v>
      </c>
      <c r="P570" s="25" t="s">
        <v>40</v>
      </c>
      <c r="Q570" s="4">
        <f>IFERROR(INDEX(DATOS_GENERALES!$I$3:$I$7,MATCH($R570,DATOS_GENERALES!$J$3:$J$7,0),1),"###")</f>
        <v>1</v>
      </c>
      <c r="R570" s="25" t="s">
        <v>36</v>
      </c>
      <c r="S570" s="25" t="s">
        <v>15</v>
      </c>
      <c r="T570" s="25" t="s">
        <v>15</v>
      </c>
      <c r="U570" s="25" t="s">
        <v>15</v>
      </c>
      <c r="V570" s="24"/>
      <c r="W570" s="24" t="str">
        <f t="shared" si="50"/>
        <v>AV 28 DE JULIO 1227 G5 LA TOMILLA CAYMA_</v>
      </c>
      <c r="X570" s="24" t="str">
        <f t="shared" si="51"/>
        <v>('0101569', '1', '1', 'CHULLO CAHUANA EDWIN', 'CHULLO CAHUANA EDWIN', 'AV 28 DE JULIO 1227 G5 LA TOMILLA CAYMA_', '-', '-', '-', 'N', 'AV 28 DE JULIO 1227 G5 LA TOMILLA CAYMA_', '1', '-', '-', '-', 'A'),</v>
      </c>
      <c r="Y570" s="24" t="str">
        <f t="shared" si="52"/>
        <v>('0101569', '1', '41402637', 'A'),</v>
      </c>
      <c r="Z570" s="24" t="str">
        <f t="shared" si="53"/>
        <v>('0101569', '2', '', 'A'),</v>
      </c>
    </row>
    <row r="571" spans="1:26" x14ac:dyDescent="0.25">
      <c r="A571" s="15" t="s">
        <v>193</v>
      </c>
      <c r="B571" s="28">
        <f t="shared" si="48"/>
        <v>1</v>
      </c>
      <c r="C571" s="27">
        <f xml:space="preserve"> IFERROR(INDEX(DATOS_GENERALES!$L$16:$L$20,MATCH($D571,DATOS_GENERALES!$M$16:$M$20,0),1),"###")</f>
        <v>1</v>
      </c>
      <c r="D571" s="25" t="s">
        <v>1641</v>
      </c>
      <c r="E571" s="27">
        <f xml:space="preserve"> IFERROR(INDEX(DATOS_GENERALES!$A$16:$A$25,MATCH($F571,DATOS_GENERALES!$B$16:$B$25,0),1),"###")</f>
        <v>1</v>
      </c>
      <c r="F571" s="25" t="s">
        <v>18</v>
      </c>
      <c r="G571" s="25" t="s">
        <v>2214</v>
      </c>
      <c r="H571" s="15" t="s">
        <v>1427</v>
      </c>
      <c r="I571" s="15"/>
      <c r="J571" s="25" t="s">
        <v>2997</v>
      </c>
      <c r="K571" s="25">
        <f t="shared" si="49"/>
        <v>38</v>
      </c>
      <c r="L571" s="25" t="s">
        <v>15</v>
      </c>
      <c r="M571" s="25" t="s">
        <v>15</v>
      </c>
      <c r="N571" s="25" t="s">
        <v>15</v>
      </c>
      <c r="O571" s="4" t="str">
        <f>IFERROR(INDEX(DATOS_GENERALES!$F$11:$F$13,MATCH($P571,DATOS_GENERALES!$G$11:$G$13,0),1),"###")</f>
        <v>N</v>
      </c>
      <c r="P571" s="25" t="s">
        <v>40</v>
      </c>
      <c r="Q571" s="4">
        <f>IFERROR(INDEX(DATOS_GENERALES!$I$3:$I$7,MATCH($R571,DATOS_GENERALES!$J$3:$J$7,0),1),"###")</f>
        <v>1</v>
      </c>
      <c r="R571" s="25" t="s">
        <v>36</v>
      </c>
      <c r="S571" s="25" t="s">
        <v>15</v>
      </c>
      <c r="T571" s="25" t="s">
        <v>15</v>
      </c>
      <c r="U571" s="25" t="s">
        <v>15</v>
      </c>
      <c r="V571" s="24"/>
      <c r="W571" s="24" t="str">
        <f t="shared" si="50"/>
        <v>URB.PUERTA VERDE C1-7 AJ.L.B.Y. RIVERO _</v>
      </c>
      <c r="X571" s="24" t="str">
        <f t="shared" si="51"/>
        <v>('0101570', '1', '1', 'CERVANTES VELASCO ALONSO', 'CERVANTES VELASCO ALONSO', 'URB.PUERTA VERDE C1-7 AJ.L.B.Y. RIVERO _', '-', '-', '-', 'N', 'URB.PUERTA VERDE C1-7 AJ.L.B.Y. RIVERO _', '1', '-', '-', '-', 'A'),</v>
      </c>
      <c r="Y571" s="24" t="str">
        <f t="shared" si="52"/>
        <v>('0101570', '1', '41417195', 'A'),</v>
      </c>
      <c r="Z571" s="24" t="str">
        <f t="shared" si="53"/>
        <v>('0101570', '2', '', 'A'),</v>
      </c>
    </row>
    <row r="572" spans="1:26" x14ac:dyDescent="0.25">
      <c r="A572" s="15" t="s">
        <v>614</v>
      </c>
      <c r="B572" s="28">
        <f t="shared" si="48"/>
        <v>1</v>
      </c>
      <c r="C572" s="27">
        <f xml:space="preserve"> IFERROR(INDEX(DATOS_GENERALES!$L$16:$L$20,MATCH($D572,DATOS_GENERALES!$M$16:$M$20,0),1),"###")</f>
        <v>1</v>
      </c>
      <c r="D572" s="25" t="s">
        <v>1641</v>
      </c>
      <c r="E572" s="27">
        <f xml:space="preserve"> IFERROR(INDEX(DATOS_GENERALES!$A$16:$A$25,MATCH($F572,DATOS_GENERALES!$B$16:$B$25,0),1),"###")</f>
        <v>1</v>
      </c>
      <c r="F572" s="25" t="s">
        <v>18</v>
      </c>
      <c r="G572" s="25" t="s">
        <v>2215</v>
      </c>
      <c r="H572" s="15" t="s">
        <v>1428</v>
      </c>
      <c r="I572" s="15"/>
      <c r="J572" s="25" t="s">
        <v>2998</v>
      </c>
      <c r="K572" s="25">
        <f t="shared" si="49"/>
        <v>23</v>
      </c>
      <c r="L572" s="25" t="s">
        <v>15</v>
      </c>
      <c r="M572" s="25" t="s">
        <v>15</v>
      </c>
      <c r="N572" s="25" t="s">
        <v>15</v>
      </c>
      <c r="O572" s="4" t="str">
        <f>IFERROR(INDEX(DATOS_GENERALES!$F$11:$F$13,MATCH($P572,DATOS_GENERALES!$G$11:$G$13,0),1),"###")</f>
        <v>N</v>
      </c>
      <c r="P572" s="25" t="s">
        <v>40</v>
      </c>
      <c r="Q572" s="4">
        <f>IFERROR(INDEX(DATOS_GENERALES!$I$3:$I$7,MATCH($R572,DATOS_GENERALES!$J$3:$J$7,0),1),"###")</f>
        <v>1</v>
      </c>
      <c r="R572" s="25" t="s">
        <v>36</v>
      </c>
      <c r="S572" s="25" t="s">
        <v>15</v>
      </c>
      <c r="T572" s="25" t="s">
        <v>15</v>
      </c>
      <c r="U572" s="25" t="s">
        <v>15</v>
      </c>
      <c r="V572" s="24"/>
      <c r="W572" s="24" t="str">
        <f t="shared" si="50"/>
        <v>URB. LAS BUGANVILAS D-8                _</v>
      </c>
      <c r="X572" s="24" t="str">
        <f t="shared" si="51"/>
        <v>('0101571', '1', '1', 'TORRES AMPUERO JOHANNA LIZETTE', 'TORRES AMPUERO JOHANNA LIZETTE', 'URB. LAS BUGANVILAS D-8                _', '-', '-', '-', 'N', 'URB. LAS BUGANVILAS D-8                _', '1', '-', '-', '-', 'A'),</v>
      </c>
      <c r="Y572" s="24" t="str">
        <f t="shared" si="52"/>
        <v>('0101571', '1', '41419756', 'A'),</v>
      </c>
      <c r="Z572" s="24" t="str">
        <f t="shared" si="53"/>
        <v>('0101571', '2', '', 'A'),</v>
      </c>
    </row>
    <row r="573" spans="1:26" x14ac:dyDescent="0.25">
      <c r="A573" s="15" t="s">
        <v>215</v>
      </c>
      <c r="B573" s="28">
        <f t="shared" si="48"/>
        <v>1</v>
      </c>
      <c r="C573" s="27">
        <f xml:space="preserve"> IFERROR(INDEX(DATOS_GENERALES!$L$16:$L$20,MATCH($D573,DATOS_GENERALES!$M$16:$M$20,0),1),"###")</f>
        <v>1</v>
      </c>
      <c r="D573" s="25" t="s">
        <v>1641</v>
      </c>
      <c r="E573" s="27">
        <f xml:space="preserve"> IFERROR(INDEX(DATOS_GENERALES!$A$16:$A$25,MATCH($F573,DATOS_GENERALES!$B$16:$B$25,0),1),"###")</f>
        <v>1</v>
      </c>
      <c r="F573" s="25" t="s">
        <v>18</v>
      </c>
      <c r="G573" s="25" t="s">
        <v>2216</v>
      </c>
      <c r="H573" s="15" t="s">
        <v>1429</v>
      </c>
      <c r="I573" s="15"/>
      <c r="J573" s="25" t="s">
        <v>2999</v>
      </c>
      <c r="K573" s="25">
        <f t="shared" si="49"/>
        <v>36</v>
      </c>
      <c r="L573" s="25" t="s">
        <v>15</v>
      </c>
      <c r="M573" s="25" t="s">
        <v>15</v>
      </c>
      <c r="N573" s="25" t="s">
        <v>15</v>
      </c>
      <c r="O573" s="4" t="str">
        <f>IFERROR(INDEX(DATOS_GENERALES!$F$11:$F$13,MATCH($P573,DATOS_GENERALES!$G$11:$G$13,0),1),"###")</f>
        <v>N</v>
      </c>
      <c r="P573" s="25" t="s">
        <v>40</v>
      </c>
      <c r="Q573" s="4">
        <f>IFERROR(INDEX(DATOS_GENERALES!$I$3:$I$7,MATCH($R573,DATOS_GENERALES!$J$3:$J$7,0),1),"###")</f>
        <v>1</v>
      </c>
      <c r="R573" s="25" t="s">
        <v>36</v>
      </c>
      <c r="S573" s="25" t="s">
        <v>15</v>
      </c>
      <c r="T573" s="25" t="s">
        <v>15</v>
      </c>
      <c r="U573" s="25" t="s">
        <v>15</v>
      </c>
      <c r="V573" s="24"/>
      <c r="W573" s="24" t="str">
        <f t="shared" si="50"/>
        <v>9 DE DICIEMBRE 103 CUARTO CENTENARIO   _</v>
      </c>
      <c r="X573" s="24" t="str">
        <f t="shared" si="51"/>
        <v>('0101572', '1', '1', 'GUZMAN BENAVENTE JOSE CARLOS', 'GUZMAN BENAVENTE JOSE CARLOS', '9 DE DICIEMBRE 103 CUARTO CENTENARIO   _', '-', '-', '-', 'N', '9 DE DICIEMBRE 103 CUARTO CENTENARIO   _', '1', '-', '-', '-', 'A'),</v>
      </c>
      <c r="Y573" s="24" t="str">
        <f t="shared" si="52"/>
        <v>('0101572', '1', '41421681', 'A'),</v>
      </c>
      <c r="Z573" s="24" t="str">
        <f t="shared" si="53"/>
        <v>('0101572', '2', '', 'A'),</v>
      </c>
    </row>
    <row r="574" spans="1:26" x14ac:dyDescent="0.25">
      <c r="A574" s="15" t="s">
        <v>678</v>
      </c>
      <c r="B574" s="28">
        <f t="shared" si="48"/>
        <v>1</v>
      </c>
      <c r="C574" s="27">
        <f xml:space="preserve"> IFERROR(INDEX(DATOS_GENERALES!$L$16:$L$20,MATCH($D574,DATOS_GENERALES!$M$16:$M$20,0),1),"###")</f>
        <v>1</v>
      </c>
      <c r="D574" s="25" t="s">
        <v>1641</v>
      </c>
      <c r="E574" s="27">
        <f xml:space="preserve"> IFERROR(INDEX(DATOS_GENERALES!$A$16:$A$25,MATCH($F574,DATOS_GENERALES!$B$16:$B$25,0),1),"###")</f>
        <v>1</v>
      </c>
      <c r="F574" s="25" t="s">
        <v>18</v>
      </c>
      <c r="G574" s="25" t="s">
        <v>2217</v>
      </c>
      <c r="H574" s="15" t="s">
        <v>1430</v>
      </c>
      <c r="I574" s="15"/>
      <c r="J574" s="25" t="s">
        <v>3000</v>
      </c>
      <c r="K574" s="25">
        <f t="shared" si="49"/>
        <v>21</v>
      </c>
      <c r="L574" s="25" t="s">
        <v>15</v>
      </c>
      <c r="M574" s="25" t="s">
        <v>15</v>
      </c>
      <c r="N574" s="25" t="s">
        <v>15</v>
      </c>
      <c r="O574" s="4" t="str">
        <f>IFERROR(INDEX(DATOS_GENERALES!$F$11:$F$13,MATCH($P574,DATOS_GENERALES!$G$11:$G$13,0),1),"###")</f>
        <v>N</v>
      </c>
      <c r="P574" s="25" t="s">
        <v>40</v>
      </c>
      <c r="Q574" s="4">
        <f>IFERROR(INDEX(DATOS_GENERALES!$I$3:$I$7,MATCH($R574,DATOS_GENERALES!$J$3:$J$7,0),1),"###")</f>
        <v>1</v>
      </c>
      <c r="R574" s="25" t="s">
        <v>36</v>
      </c>
      <c r="S574" s="25" t="s">
        <v>15</v>
      </c>
      <c r="T574" s="25" t="s">
        <v>15</v>
      </c>
      <c r="U574" s="25" t="s">
        <v>15</v>
      </c>
      <c r="V574" s="24"/>
      <c r="W574" s="24" t="str">
        <f t="shared" si="50"/>
        <v>URB. LOS ANDENES A-19                  _</v>
      </c>
      <c r="X574" s="24" t="str">
        <f t="shared" si="51"/>
        <v>('0101573', '1', '1', 'CASABONNE GUTIERREZ LUIS ERNESTO', 'CASABONNE GUTIERREZ LUIS ERNESTO', 'URB. LOS ANDENES A-19                  _', '-', '-', '-', 'N', 'URB. LOS ANDENES A-19                  _', '1', '-', '-', '-', 'A'),</v>
      </c>
      <c r="Y574" s="24" t="str">
        <f t="shared" si="52"/>
        <v>('0101573', '1', '41425700', 'A'),</v>
      </c>
      <c r="Z574" s="24" t="str">
        <f t="shared" si="53"/>
        <v>('0101573', '2', '', 'A'),</v>
      </c>
    </row>
    <row r="575" spans="1:26" x14ac:dyDescent="0.25">
      <c r="A575" s="15" t="s">
        <v>485</v>
      </c>
      <c r="B575" s="28">
        <f t="shared" si="48"/>
        <v>1</v>
      </c>
      <c r="C575" s="27">
        <f xml:space="preserve"> IFERROR(INDEX(DATOS_GENERALES!$L$16:$L$20,MATCH($D575,DATOS_GENERALES!$M$16:$M$20,0),1),"###")</f>
        <v>1</v>
      </c>
      <c r="D575" s="25" t="s">
        <v>1641</v>
      </c>
      <c r="E575" s="27">
        <f xml:space="preserve"> IFERROR(INDEX(DATOS_GENERALES!$A$16:$A$25,MATCH($F575,DATOS_GENERALES!$B$16:$B$25,0),1),"###")</f>
        <v>1</v>
      </c>
      <c r="F575" s="25" t="s">
        <v>18</v>
      </c>
      <c r="G575" s="25" t="s">
        <v>2218</v>
      </c>
      <c r="H575" s="15" t="s">
        <v>1431</v>
      </c>
      <c r="I575" s="15"/>
      <c r="J575" s="25" t="s">
        <v>3001</v>
      </c>
      <c r="K575" s="25">
        <f t="shared" si="49"/>
        <v>27</v>
      </c>
      <c r="L575" s="25" t="s">
        <v>15</v>
      </c>
      <c r="M575" s="25" t="s">
        <v>15</v>
      </c>
      <c r="N575" s="25" t="s">
        <v>15</v>
      </c>
      <c r="O575" s="4" t="str">
        <f>IFERROR(INDEX(DATOS_GENERALES!$F$11:$F$13,MATCH($P575,DATOS_GENERALES!$G$11:$G$13,0),1),"###")</f>
        <v>N</v>
      </c>
      <c r="P575" s="25" t="s">
        <v>40</v>
      </c>
      <c r="Q575" s="4">
        <f>IFERROR(INDEX(DATOS_GENERALES!$I$3:$I$7,MATCH($R575,DATOS_GENERALES!$J$3:$J$7,0),1),"###")</f>
        <v>1</v>
      </c>
      <c r="R575" s="25" t="s">
        <v>36</v>
      </c>
      <c r="S575" s="25" t="s">
        <v>15</v>
      </c>
      <c r="T575" s="25" t="s">
        <v>15</v>
      </c>
      <c r="U575" s="25" t="s">
        <v>15</v>
      </c>
      <c r="V575" s="24"/>
      <c r="W575" s="24" t="str">
        <f t="shared" si="50"/>
        <v>URB. TASAHUAYO MZ. C LT. 28            _</v>
      </c>
      <c r="X575" s="24" t="str">
        <f t="shared" si="51"/>
        <v>('0101574', '1', '1', 'PALOMINO YUPA LUIS FERNANDO', 'PALOMINO YUPA LUIS FERNANDO', 'URB. TASAHUAYO MZ. C LT. 28            _', '-', '-', '-', 'N', 'URB. TASAHUAYO MZ. C LT. 28            _', '1', '-', '-', '-', 'A'),</v>
      </c>
      <c r="Y575" s="24" t="str">
        <f t="shared" si="52"/>
        <v>('0101574', '1', '41429104', 'A'),</v>
      </c>
      <c r="Z575" s="24" t="str">
        <f t="shared" si="53"/>
        <v>('0101574', '2', '', 'A'),</v>
      </c>
    </row>
    <row r="576" spans="1:26" x14ac:dyDescent="0.25">
      <c r="A576" s="15" t="s">
        <v>456</v>
      </c>
      <c r="B576" s="28">
        <f t="shared" si="48"/>
        <v>1</v>
      </c>
      <c r="C576" s="27">
        <f xml:space="preserve"> IFERROR(INDEX(DATOS_GENERALES!$L$16:$L$20,MATCH($D576,DATOS_GENERALES!$M$16:$M$20,0),1),"###")</f>
        <v>1</v>
      </c>
      <c r="D576" s="25" t="s">
        <v>1641</v>
      </c>
      <c r="E576" s="27">
        <f xml:space="preserve"> IFERROR(INDEX(DATOS_GENERALES!$A$16:$A$25,MATCH($F576,DATOS_GENERALES!$B$16:$B$25,0),1),"###")</f>
        <v>1</v>
      </c>
      <c r="F576" s="25" t="s">
        <v>18</v>
      </c>
      <c r="G576" s="25" t="s">
        <v>2219</v>
      </c>
      <c r="H576" s="15" t="s">
        <v>1432</v>
      </c>
      <c r="I576" s="15"/>
      <c r="J576" s="25" t="s">
        <v>3002</v>
      </c>
      <c r="K576" s="25">
        <f t="shared" si="49"/>
        <v>28</v>
      </c>
      <c r="L576" s="25" t="s">
        <v>15</v>
      </c>
      <c r="M576" s="25" t="s">
        <v>15</v>
      </c>
      <c r="N576" s="25" t="s">
        <v>15</v>
      </c>
      <c r="O576" s="4" t="str">
        <f>IFERROR(INDEX(DATOS_GENERALES!$F$11:$F$13,MATCH($P576,DATOS_GENERALES!$G$11:$G$13,0),1),"###")</f>
        <v>N</v>
      </c>
      <c r="P576" s="25" t="s">
        <v>40</v>
      </c>
      <c r="Q576" s="4">
        <f>IFERROR(INDEX(DATOS_GENERALES!$I$3:$I$7,MATCH($R576,DATOS_GENERALES!$J$3:$J$7,0),1),"###")</f>
        <v>1</v>
      </c>
      <c r="R576" s="25" t="s">
        <v>36</v>
      </c>
      <c r="S576" s="25" t="s">
        <v>15</v>
      </c>
      <c r="T576" s="25" t="s">
        <v>15</v>
      </c>
      <c r="U576" s="25" t="s">
        <v>15</v>
      </c>
      <c r="V576" s="24"/>
      <c r="W576" s="24" t="str">
        <f t="shared" si="50"/>
        <v>ROSASPATA  710 MARIANO MEGAR           _</v>
      </c>
      <c r="X576" s="24" t="str">
        <f t="shared" si="51"/>
        <v>('0101575', '1', '1', 'SOLIS VEGA GIANMARCO ADOLFO', 'SOLIS VEGA GIANMARCO ADOLFO', 'ROSASPATA  710 MARIANO MEGAR           _', '-', '-', '-', 'N', 'ROSASPATA  710 MARIANO MEGAR           _', '1', '-', '-', '-', 'A'),</v>
      </c>
      <c r="Y576" s="24" t="str">
        <f t="shared" si="52"/>
        <v>('0101575', '1', '41481147', 'A'),</v>
      </c>
      <c r="Z576" s="24" t="str">
        <f t="shared" si="53"/>
        <v>('0101575', '2', '', 'A'),</v>
      </c>
    </row>
    <row r="577" spans="1:26" x14ac:dyDescent="0.25">
      <c r="A577" s="15" t="s">
        <v>795</v>
      </c>
      <c r="B577" s="28">
        <f t="shared" si="48"/>
        <v>1</v>
      </c>
      <c r="C577" s="27">
        <f xml:space="preserve"> IFERROR(INDEX(DATOS_GENERALES!$L$16:$L$20,MATCH($D577,DATOS_GENERALES!$M$16:$M$20,0),1),"###")</f>
        <v>1</v>
      </c>
      <c r="D577" s="25" t="s">
        <v>1641</v>
      </c>
      <c r="E577" s="27">
        <f xml:space="preserve"> IFERROR(INDEX(DATOS_GENERALES!$A$16:$A$25,MATCH($F577,DATOS_GENERALES!$B$16:$B$25,0),1),"###")</f>
        <v>1</v>
      </c>
      <c r="F577" s="25" t="s">
        <v>18</v>
      </c>
      <c r="G577" s="25" t="s">
        <v>2220</v>
      </c>
      <c r="H577" s="15" t="s">
        <v>1433</v>
      </c>
      <c r="I577" s="15"/>
      <c r="J577" s="25" t="s">
        <v>3003</v>
      </c>
      <c r="K577" s="25">
        <f t="shared" si="49"/>
        <v>16</v>
      </c>
      <c r="L577" s="25" t="s">
        <v>15</v>
      </c>
      <c r="M577" s="25" t="s">
        <v>15</v>
      </c>
      <c r="N577" s="25" t="s">
        <v>15</v>
      </c>
      <c r="O577" s="4" t="str">
        <f>IFERROR(INDEX(DATOS_GENERALES!$F$11:$F$13,MATCH($P577,DATOS_GENERALES!$G$11:$G$13,0),1),"###")</f>
        <v>N</v>
      </c>
      <c r="P577" s="25" t="s">
        <v>40</v>
      </c>
      <c r="Q577" s="4">
        <f>IFERROR(INDEX(DATOS_GENERALES!$I$3:$I$7,MATCH($R577,DATOS_GENERALES!$J$3:$J$7,0),1),"###")</f>
        <v>1</v>
      </c>
      <c r="R577" s="25" t="s">
        <v>36</v>
      </c>
      <c r="S577" s="25" t="s">
        <v>15</v>
      </c>
      <c r="T577" s="25" t="s">
        <v>15</v>
      </c>
      <c r="U577" s="25" t="s">
        <v>15</v>
      </c>
      <c r="V577" s="24"/>
      <c r="W577" s="24" t="str">
        <f t="shared" si="50"/>
        <v>URB.MONTEREY B19                       _</v>
      </c>
      <c r="X577" s="24" t="str">
        <f t="shared" si="51"/>
        <v>('0101576', '1', '1', 'PINTO CHIRE ARTURO', 'PINTO CHIRE ARTURO', 'URB.MONTEREY B19                       _', '-', '-', '-', 'N', 'URB.MONTEREY B19                       _', '1', '-', '-', '-', 'A'),</v>
      </c>
      <c r="Y577" s="24" t="str">
        <f t="shared" si="52"/>
        <v>('0101576', '1', '41485848', 'A'),</v>
      </c>
      <c r="Z577" s="24" t="str">
        <f t="shared" si="53"/>
        <v>('0101576', '2', '', 'A'),</v>
      </c>
    </row>
    <row r="578" spans="1:26" x14ac:dyDescent="0.25">
      <c r="A578" s="15" t="s">
        <v>511</v>
      </c>
      <c r="B578" s="28">
        <f t="shared" ref="B578:B641" si="54">COUNTIF($A$2:$A$800,A578)</f>
        <v>1</v>
      </c>
      <c r="C578" s="27">
        <f xml:space="preserve"> IFERROR(INDEX(DATOS_GENERALES!$L$16:$L$20,MATCH($D578,DATOS_GENERALES!$M$16:$M$20,0),1),"###")</f>
        <v>1</v>
      </c>
      <c r="D578" s="25" t="s">
        <v>1641</v>
      </c>
      <c r="E578" s="27">
        <f xml:space="preserve"> IFERROR(INDEX(DATOS_GENERALES!$A$16:$A$25,MATCH($F578,DATOS_GENERALES!$B$16:$B$25,0),1),"###")</f>
        <v>1</v>
      </c>
      <c r="F578" s="25" t="s">
        <v>18</v>
      </c>
      <c r="G578" s="25" t="s">
        <v>2221</v>
      </c>
      <c r="H578" s="15" t="s">
        <v>1434</v>
      </c>
      <c r="I578" s="15"/>
      <c r="J578" s="25" t="s">
        <v>3004</v>
      </c>
      <c r="K578" s="25">
        <f t="shared" ref="K578:K641" si="55">LEN(J578)</f>
        <v>26</v>
      </c>
      <c r="L578" s="25" t="s">
        <v>15</v>
      </c>
      <c r="M578" s="25" t="s">
        <v>15</v>
      </c>
      <c r="N578" s="25" t="s">
        <v>15</v>
      </c>
      <c r="O578" s="4" t="str">
        <f>IFERROR(INDEX(DATOS_GENERALES!$F$11:$F$13,MATCH($P578,DATOS_GENERALES!$G$11:$G$13,0),1),"###")</f>
        <v>N</v>
      </c>
      <c r="P578" s="25" t="s">
        <v>40</v>
      </c>
      <c r="Q578" s="4">
        <f>IFERROR(INDEX(DATOS_GENERALES!$I$3:$I$7,MATCH($R578,DATOS_GENERALES!$J$3:$J$7,0),1),"###")</f>
        <v>1</v>
      </c>
      <c r="R578" s="25" t="s">
        <v>36</v>
      </c>
      <c r="S578" s="25" t="s">
        <v>15</v>
      </c>
      <c r="T578" s="25" t="s">
        <v>15</v>
      </c>
      <c r="U578" s="25" t="s">
        <v>15</v>
      </c>
      <c r="V578" s="24"/>
      <c r="W578" s="24" t="str">
        <f t="shared" si="50"/>
        <v>AV.ALFONSO UGARTE 563 AQP.             _</v>
      </c>
      <c r="X578" s="24" t="str">
        <f t="shared" si="51"/>
        <v>('0101577', '1', '1', 'LAFONT FLORES SALIM', 'LAFONT FLORES SALIM', 'AV.ALFONSO UGARTE 563 AQP.             _', '-', '-', '-', 'N', 'AV.ALFONSO UGARTE 563 AQP.             _', '1', '-', '-', '-', 'A'),</v>
      </c>
      <c r="Y578" s="24" t="str">
        <f t="shared" si="52"/>
        <v>('0101577', '1', '41526602', 'A'),</v>
      </c>
      <c r="Z578" s="24" t="str">
        <f t="shared" si="53"/>
        <v>('0101577', '2', '', 'A'),</v>
      </c>
    </row>
    <row r="579" spans="1:26" x14ac:dyDescent="0.25">
      <c r="A579" s="15" t="s">
        <v>746</v>
      </c>
      <c r="B579" s="28">
        <f t="shared" si="54"/>
        <v>1</v>
      </c>
      <c r="C579" s="27">
        <f xml:space="preserve"> IFERROR(INDEX(DATOS_GENERALES!$L$16:$L$20,MATCH($D579,DATOS_GENERALES!$M$16:$M$20,0),1),"###")</f>
        <v>1</v>
      </c>
      <c r="D579" s="25" t="s">
        <v>1641</v>
      </c>
      <c r="E579" s="27">
        <f xml:space="preserve"> IFERROR(INDEX(DATOS_GENERALES!$A$16:$A$25,MATCH($F579,DATOS_GENERALES!$B$16:$B$25,0),1),"###")</f>
        <v>1</v>
      </c>
      <c r="F579" s="25" t="s">
        <v>18</v>
      </c>
      <c r="G579" s="25" t="s">
        <v>2222</v>
      </c>
      <c r="H579" s="15" t="s">
        <v>1435</v>
      </c>
      <c r="I579" s="15"/>
      <c r="J579" s="25" t="s">
        <v>3005</v>
      </c>
      <c r="K579" s="25">
        <f t="shared" si="55"/>
        <v>18</v>
      </c>
      <c r="L579" s="25" t="s">
        <v>15</v>
      </c>
      <c r="M579" s="25" t="s">
        <v>15</v>
      </c>
      <c r="N579" s="25" t="s">
        <v>15</v>
      </c>
      <c r="O579" s="4" t="str">
        <f>IFERROR(INDEX(DATOS_GENERALES!$F$11:$F$13,MATCH($P579,DATOS_GENERALES!$G$11:$G$13,0),1),"###")</f>
        <v>N</v>
      </c>
      <c r="P579" s="25" t="s">
        <v>40</v>
      </c>
      <c r="Q579" s="4">
        <f>IFERROR(INDEX(DATOS_GENERALES!$I$3:$I$7,MATCH($R579,DATOS_GENERALES!$J$3:$J$7,0),1),"###")</f>
        <v>1</v>
      </c>
      <c r="R579" s="25" t="s">
        <v>36</v>
      </c>
      <c r="S579" s="25" t="s">
        <v>15</v>
      </c>
      <c r="T579" s="25" t="s">
        <v>15</v>
      </c>
      <c r="U579" s="25" t="s">
        <v>15</v>
      </c>
      <c r="V579" s="24"/>
      <c r="W579" s="24" t="str">
        <f t="shared" ref="W579:W642" si="56">IF(K579&lt;40,J579 &amp; REPT(" ",40-K579-1) &amp; "_", J579)</f>
        <v>CALL.ROSASPATA 525                     _</v>
      </c>
      <c r="X579" s="24" t="str">
        <f t="shared" ref="X579:X642" si="57">"('"&amp;A579&amp;"', '"&amp;C579&amp;"', '"&amp;E579&amp;"', '"&amp;G579&amp;"', '"&amp;G579&amp;"', '"&amp;W579&amp;"', '"&amp;L579&amp;"', '"&amp;M579&amp;"', '"&amp;N579&amp;"', '"&amp;O579&amp;"', '"&amp;W579&amp;"', '"&amp;Q579&amp;"', '"&amp;S579&amp;"', '"&amp;T579&amp;"', '"&amp;U579&amp;"', 'A'),"</f>
        <v>('0101578', '1', '1', 'ROJAS MACEDO GUSTAVO', 'ROJAS MACEDO GUSTAVO', 'CALL.ROSASPATA 525                     _', '-', '-', '-', 'N', 'CALL.ROSASPATA 525                     _', '1', '-', '-', '-', 'A'),</v>
      </c>
      <c r="Y579" s="24" t="str">
        <f t="shared" ref="Y579:Y642" si="58">"('"&amp;A579&amp;"', '"&amp;1&amp;"', '"&amp;H579&amp;"', 'A'),"</f>
        <v>('0101578', '1', '41539927', 'A'),</v>
      </c>
      <c r="Z579" s="24" t="str">
        <f t="shared" ref="Z579:Z642" si="59">"('"&amp;A579&amp;"', '"&amp;2&amp;"', '"&amp;I579&amp;"', 'A'),"</f>
        <v>('0101578', '2', '', 'A'),</v>
      </c>
    </row>
    <row r="580" spans="1:26" x14ac:dyDescent="0.25">
      <c r="A580" s="15" t="s">
        <v>318</v>
      </c>
      <c r="B580" s="28">
        <f t="shared" si="54"/>
        <v>1</v>
      </c>
      <c r="C580" s="27">
        <f xml:space="preserve"> IFERROR(INDEX(DATOS_GENERALES!$L$16:$L$20,MATCH($D580,DATOS_GENERALES!$M$16:$M$20,0),1),"###")</f>
        <v>1</v>
      </c>
      <c r="D580" s="25" t="s">
        <v>1641</v>
      </c>
      <c r="E580" s="27">
        <f xml:space="preserve"> IFERROR(INDEX(DATOS_GENERALES!$A$16:$A$25,MATCH($F580,DATOS_GENERALES!$B$16:$B$25,0),1),"###")</f>
        <v>1</v>
      </c>
      <c r="F580" s="25" t="s">
        <v>18</v>
      </c>
      <c r="G580" s="25" t="s">
        <v>2223</v>
      </c>
      <c r="H580" s="15" t="s">
        <v>1436</v>
      </c>
      <c r="I580" s="15"/>
      <c r="J580" s="25" t="s">
        <v>3006</v>
      </c>
      <c r="K580" s="25">
        <f t="shared" si="55"/>
        <v>32</v>
      </c>
      <c r="L580" s="25" t="s">
        <v>15</v>
      </c>
      <c r="M580" s="25" t="s">
        <v>15</v>
      </c>
      <c r="N580" s="25" t="s">
        <v>15</v>
      </c>
      <c r="O580" s="4" t="str">
        <f>IFERROR(INDEX(DATOS_GENERALES!$F$11:$F$13,MATCH($P580,DATOS_GENERALES!$G$11:$G$13,0),1),"###")</f>
        <v>N</v>
      </c>
      <c r="P580" s="25" t="s">
        <v>40</v>
      </c>
      <c r="Q580" s="4">
        <f>IFERROR(INDEX(DATOS_GENERALES!$I$3:$I$7,MATCH($R580,DATOS_GENERALES!$J$3:$J$7,0),1),"###")</f>
        <v>1</v>
      </c>
      <c r="R580" s="25" t="s">
        <v>36</v>
      </c>
      <c r="S580" s="25" t="s">
        <v>15</v>
      </c>
      <c r="T580" s="25" t="s">
        <v>15</v>
      </c>
      <c r="U580" s="25" t="s">
        <v>15</v>
      </c>
      <c r="V580" s="24"/>
      <c r="W580" s="24" t="str">
        <f t="shared" si="56"/>
        <v>URB. LAS CASUARINAS E-3 UMACOLLO       _</v>
      </c>
      <c r="X580" s="24" t="str">
        <f t="shared" si="57"/>
        <v>('0101579', '1', '1', 'SANCHEZ VALLE JACK', 'SANCHEZ VALLE JACK', 'URB. LAS CASUARINAS E-3 UMACOLLO       _', '-', '-', '-', 'N', 'URB. LAS CASUARINAS E-3 UMACOLLO       _', '1', '-', '-', '-', 'A'),</v>
      </c>
      <c r="Y580" s="24" t="str">
        <f t="shared" si="58"/>
        <v>('0101579', '1', '41540431', 'A'),</v>
      </c>
      <c r="Z580" s="24" t="str">
        <f t="shared" si="59"/>
        <v>('0101579', '2', '', 'A'),</v>
      </c>
    </row>
    <row r="581" spans="1:26" x14ac:dyDescent="0.25">
      <c r="A581" s="15" t="s">
        <v>319</v>
      </c>
      <c r="B581" s="28">
        <f t="shared" si="54"/>
        <v>1</v>
      </c>
      <c r="C581" s="27">
        <f xml:space="preserve"> IFERROR(INDEX(DATOS_GENERALES!$L$16:$L$20,MATCH($D581,DATOS_GENERALES!$M$16:$M$20,0),1),"###")</f>
        <v>1</v>
      </c>
      <c r="D581" s="25" t="s">
        <v>1641</v>
      </c>
      <c r="E581" s="27">
        <f xml:space="preserve"> IFERROR(INDEX(DATOS_GENERALES!$A$16:$A$25,MATCH($F581,DATOS_GENERALES!$B$16:$B$25,0),1),"###")</f>
        <v>1</v>
      </c>
      <c r="F581" s="25" t="s">
        <v>18</v>
      </c>
      <c r="G581" s="25" t="s">
        <v>2224</v>
      </c>
      <c r="H581" s="15" t="s">
        <v>1437</v>
      </c>
      <c r="I581" s="15"/>
      <c r="J581" s="25" t="s">
        <v>3007</v>
      </c>
      <c r="K581" s="25">
        <f t="shared" si="55"/>
        <v>32</v>
      </c>
      <c r="L581" s="25" t="s">
        <v>15</v>
      </c>
      <c r="M581" s="25" t="s">
        <v>15</v>
      </c>
      <c r="N581" s="25" t="s">
        <v>15</v>
      </c>
      <c r="O581" s="4" t="str">
        <f>IFERROR(INDEX(DATOS_GENERALES!$F$11:$F$13,MATCH($P581,DATOS_GENERALES!$G$11:$G$13,0),1),"###")</f>
        <v>N</v>
      </c>
      <c r="P581" s="25" t="s">
        <v>40</v>
      </c>
      <c r="Q581" s="4">
        <f>IFERROR(INDEX(DATOS_GENERALES!$I$3:$I$7,MATCH($R581,DATOS_GENERALES!$J$3:$J$7,0),1),"###")</f>
        <v>1</v>
      </c>
      <c r="R581" s="25" t="s">
        <v>36</v>
      </c>
      <c r="S581" s="25" t="s">
        <v>15</v>
      </c>
      <c r="T581" s="25" t="s">
        <v>15</v>
      </c>
      <c r="U581" s="25" t="s">
        <v>15</v>
      </c>
      <c r="V581" s="24"/>
      <c r="W581" s="24" t="str">
        <f t="shared" si="56"/>
        <v>COOP. UNIVERSITARIA G-1 DPTO 3-B       _</v>
      </c>
      <c r="X581" s="24" t="str">
        <f t="shared" si="57"/>
        <v>('0101580', '1', '1', 'CARPIO SALAZAR PATRICIA', 'CARPIO SALAZAR PATRICIA', 'COOP. UNIVERSITARIA G-1 DPTO 3-B       _', '-', '-', '-', 'N', 'COOP. UNIVERSITARIA G-1 DPTO 3-B       _', '1', '-', '-', '-', 'A'),</v>
      </c>
      <c r="Y581" s="24" t="str">
        <f t="shared" si="58"/>
        <v>('0101580', '1', '41564358', 'A'),</v>
      </c>
      <c r="Z581" s="24" t="str">
        <f t="shared" si="59"/>
        <v>('0101580', '2', '', 'A'),</v>
      </c>
    </row>
    <row r="582" spans="1:26" x14ac:dyDescent="0.25">
      <c r="A582" s="15" t="s">
        <v>512</v>
      </c>
      <c r="B582" s="28">
        <f t="shared" si="54"/>
        <v>1</v>
      </c>
      <c r="C582" s="27">
        <f xml:space="preserve"> IFERROR(INDEX(DATOS_GENERALES!$L$16:$L$20,MATCH($D582,DATOS_GENERALES!$M$16:$M$20,0),1),"###")</f>
        <v>1</v>
      </c>
      <c r="D582" s="25" t="s">
        <v>1641</v>
      </c>
      <c r="E582" s="27">
        <f xml:space="preserve"> IFERROR(INDEX(DATOS_GENERALES!$A$16:$A$25,MATCH($F582,DATOS_GENERALES!$B$16:$B$25,0),1),"###")</f>
        <v>1</v>
      </c>
      <c r="F582" s="25" t="s">
        <v>18</v>
      </c>
      <c r="G582" s="25" t="s">
        <v>2225</v>
      </c>
      <c r="H582" s="15" t="s">
        <v>1438</v>
      </c>
      <c r="I582" s="15"/>
      <c r="J582" s="25" t="s">
        <v>3008</v>
      </c>
      <c r="K582" s="25">
        <f t="shared" si="55"/>
        <v>26</v>
      </c>
      <c r="L582" s="25" t="s">
        <v>15</v>
      </c>
      <c r="M582" s="25" t="s">
        <v>15</v>
      </c>
      <c r="N582" s="25" t="s">
        <v>15</v>
      </c>
      <c r="O582" s="4" t="str">
        <f>IFERROR(INDEX(DATOS_GENERALES!$F$11:$F$13,MATCH($P582,DATOS_GENERALES!$G$11:$G$13,0),1),"###")</f>
        <v>N</v>
      </c>
      <c r="P582" s="25" t="s">
        <v>40</v>
      </c>
      <c r="Q582" s="4">
        <f>IFERROR(INDEX(DATOS_GENERALES!$I$3:$I$7,MATCH($R582,DATOS_GENERALES!$J$3:$J$7,0),1),"###")</f>
        <v>1</v>
      </c>
      <c r="R582" s="25" t="s">
        <v>36</v>
      </c>
      <c r="S582" s="25" t="s">
        <v>15</v>
      </c>
      <c r="T582" s="25" t="s">
        <v>15</v>
      </c>
      <c r="U582" s="25" t="s">
        <v>15</v>
      </c>
      <c r="V582" s="24"/>
      <c r="W582" s="24" t="str">
        <f t="shared" si="56"/>
        <v>AV. ROSA TORO 827 DPTO 201             _</v>
      </c>
      <c r="X582" s="24" t="str">
        <f t="shared" si="57"/>
        <v>('0101581', '1', '1', 'HERRERA VERA RUBÉN', 'HERRERA VERA RUBÉN', 'AV. ROSA TORO 827 DPTO 201             _', '-', '-', '-', 'N', 'AV. ROSA TORO 827 DPTO 201             _', '1', '-', '-', '-', 'A'),</v>
      </c>
      <c r="Y582" s="24" t="str">
        <f t="shared" si="58"/>
        <v>('0101581', '1', '41590425', 'A'),</v>
      </c>
      <c r="Z582" s="24" t="str">
        <f t="shared" si="59"/>
        <v>('0101581', '2', '', 'A'),</v>
      </c>
    </row>
    <row r="583" spans="1:26" x14ac:dyDescent="0.25">
      <c r="A583" s="15" t="s">
        <v>126</v>
      </c>
      <c r="B583" s="28">
        <f t="shared" si="54"/>
        <v>1</v>
      </c>
      <c r="C583" s="27">
        <f xml:space="preserve"> IFERROR(INDEX(DATOS_GENERALES!$L$16:$L$20,MATCH($D583,DATOS_GENERALES!$M$16:$M$20,0),1),"###")</f>
        <v>1</v>
      </c>
      <c r="D583" s="25" t="s">
        <v>1641</v>
      </c>
      <c r="E583" s="27">
        <f xml:space="preserve"> IFERROR(INDEX(DATOS_GENERALES!$A$16:$A$25,MATCH($F583,DATOS_GENERALES!$B$16:$B$25,0),1),"###")</f>
        <v>1</v>
      </c>
      <c r="F583" s="25" t="s">
        <v>18</v>
      </c>
      <c r="G583" s="25" t="s">
        <v>2226</v>
      </c>
      <c r="H583" s="15" t="s">
        <v>1439</v>
      </c>
      <c r="I583" s="15"/>
      <c r="J583" s="25" t="s">
        <v>3009</v>
      </c>
      <c r="K583" s="25">
        <f t="shared" si="55"/>
        <v>40</v>
      </c>
      <c r="L583" s="25" t="s">
        <v>15</v>
      </c>
      <c r="M583" s="25" t="s">
        <v>15</v>
      </c>
      <c r="N583" s="25" t="s">
        <v>15</v>
      </c>
      <c r="O583" s="4" t="str">
        <f>IFERROR(INDEX(DATOS_GENERALES!$F$11:$F$13,MATCH($P583,DATOS_GENERALES!$G$11:$G$13,0),1),"###")</f>
        <v>N</v>
      </c>
      <c r="P583" s="25" t="s">
        <v>40</v>
      </c>
      <c r="Q583" s="4">
        <f>IFERROR(INDEX(DATOS_GENERALES!$I$3:$I$7,MATCH($R583,DATOS_GENERALES!$J$3:$J$7,0),1),"###")</f>
        <v>1</v>
      </c>
      <c r="R583" s="25" t="s">
        <v>36</v>
      </c>
      <c r="S583" s="25" t="s">
        <v>15</v>
      </c>
      <c r="T583" s="25" t="s">
        <v>15</v>
      </c>
      <c r="U583" s="25" t="s">
        <v>15</v>
      </c>
      <c r="V583" s="24"/>
      <c r="W583" s="24" t="str">
        <f t="shared" si="56"/>
        <v>CONDOMINIO MURANO DEP. 103-A COOP. INGEN</v>
      </c>
      <c r="X583" s="24" t="str">
        <f t="shared" si="57"/>
        <v>('0101582', '1', '1', 'ABRIL COLLADO ROBERT', 'ABRIL COLLADO ROBERT', 'CONDOMINIO MURANO DEP. 103-A COOP. INGEN', '-', '-', '-', 'N', 'CONDOMINIO MURANO DEP. 103-A COOP. INGEN', '1', '-', '-', '-', 'A'),</v>
      </c>
      <c r="Y583" s="24" t="str">
        <f t="shared" si="58"/>
        <v>('0101582', '1', '41596635', 'A'),</v>
      </c>
      <c r="Z583" s="24" t="str">
        <f t="shared" si="59"/>
        <v>('0101582', '2', '', 'A'),</v>
      </c>
    </row>
    <row r="584" spans="1:26" x14ac:dyDescent="0.25">
      <c r="A584" s="15" t="s">
        <v>582</v>
      </c>
      <c r="B584" s="28">
        <f t="shared" si="54"/>
        <v>1</v>
      </c>
      <c r="C584" s="27">
        <f xml:space="preserve"> IFERROR(INDEX(DATOS_GENERALES!$L$16:$L$20,MATCH($D584,DATOS_GENERALES!$M$16:$M$20,0),1),"###")</f>
        <v>1</v>
      </c>
      <c r="D584" s="25" t="s">
        <v>1641</v>
      </c>
      <c r="E584" s="27">
        <f xml:space="preserve"> IFERROR(INDEX(DATOS_GENERALES!$A$16:$A$25,MATCH($F584,DATOS_GENERALES!$B$16:$B$25,0),1),"###")</f>
        <v>1</v>
      </c>
      <c r="F584" s="25" t="s">
        <v>18</v>
      </c>
      <c r="G584" s="25" t="s">
        <v>2227</v>
      </c>
      <c r="H584" s="15" t="s">
        <v>1440</v>
      </c>
      <c r="I584" s="15"/>
      <c r="J584" s="25" t="s">
        <v>3010</v>
      </c>
      <c r="K584" s="25">
        <f t="shared" si="55"/>
        <v>24</v>
      </c>
      <c r="L584" s="25" t="s">
        <v>15</v>
      </c>
      <c r="M584" s="25" t="s">
        <v>15</v>
      </c>
      <c r="N584" s="25" t="s">
        <v>15</v>
      </c>
      <c r="O584" s="4" t="str">
        <f>IFERROR(INDEX(DATOS_GENERALES!$F$11:$F$13,MATCH($P584,DATOS_GENERALES!$G$11:$G$13,0),1),"###")</f>
        <v>N</v>
      </c>
      <c r="P584" s="25" t="s">
        <v>40</v>
      </c>
      <c r="Q584" s="4">
        <f>IFERROR(INDEX(DATOS_GENERALES!$I$3:$I$7,MATCH($R584,DATOS_GENERALES!$J$3:$J$7,0),1),"###")</f>
        <v>1</v>
      </c>
      <c r="R584" s="25" t="s">
        <v>36</v>
      </c>
      <c r="S584" s="25" t="s">
        <v>15</v>
      </c>
      <c r="T584" s="25" t="s">
        <v>15</v>
      </c>
      <c r="U584" s="25" t="s">
        <v>15</v>
      </c>
      <c r="V584" s="24"/>
      <c r="W584" s="24" t="str">
        <f t="shared" si="56"/>
        <v>CALLE ARICA 700 DTO. 204               _</v>
      </c>
      <c r="X584" s="24" t="str">
        <f t="shared" si="57"/>
        <v>('0101583', '1', '1', 'CHAVEZ ZUÑIGA JOSE ALFREDO', 'CHAVEZ ZUÑIGA JOSE ALFREDO', 'CALLE ARICA 700 DTO. 204               _', '-', '-', '-', 'N', 'CALLE ARICA 700 DTO. 204               _', '1', '-', '-', '-', 'A'),</v>
      </c>
      <c r="Y584" s="24" t="str">
        <f t="shared" si="58"/>
        <v>('0101583', '1', '41637029', 'A'),</v>
      </c>
      <c r="Z584" s="24" t="str">
        <f t="shared" si="59"/>
        <v>('0101583', '2', '', 'A'),</v>
      </c>
    </row>
    <row r="585" spans="1:26" x14ac:dyDescent="0.25">
      <c r="A585" s="15" t="s">
        <v>240</v>
      </c>
      <c r="B585" s="28">
        <f t="shared" si="54"/>
        <v>1</v>
      </c>
      <c r="C585" s="27">
        <f xml:space="preserve"> IFERROR(INDEX(DATOS_GENERALES!$L$16:$L$20,MATCH($D585,DATOS_GENERALES!$M$16:$M$20,0),1),"###")</f>
        <v>1</v>
      </c>
      <c r="D585" s="25" t="s">
        <v>1641</v>
      </c>
      <c r="E585" s="27">
        <f xml:space="preserve"> IFERROR(INDEX(DATOS_GENERALES!$A$16:$A$25,MATCH($F585,DATOS_GENERALES!$B$16:$B$25,0),1),"###")</f>
        <v>1</v>
      </c>
      <c r="F585" s="25" t="s">
        <v>18</v>
      </c>
      <c r="G585" s="25" t="s">
        <v>2228</v>
      </c>
      <c r="H585" s="15" t="s">
        <v>1441</v>
      </c>
      <c r="I585" s="15"/>
      <c r="J585" s="25" t="s">
        <v>3011</v>
      </c>
      <c r="K585" s="25">
        <f t="shared" si="55"/>
        <v>35</v>
      </c>
      <c r="L585" s="25" t="s">
        <v>15</v>
      </c>
      <c r="M585" s="25" t="s">
        <v>15</v>
      </c>
      <c r="N585" s="25" t="s">
        <v>15</v>
      </c>
      <c r="O585" s="4" t="str">
        <f>IFERROR(INDEX(DATOS_GENERALES!$F$11:$F$13,MATCH($P585,DATOS_GENERALES!$G$11:$G$13,0),1),"###")</f>
        <v>N</v>
      </c>
      <c r="P585" s="25" t="s">
        <v>40</v>
      </c>
      <c r="Q585" s="4">
        <f>IFERROR(INDEX(DATOS_GENERALES!$I$3:$I$7,MATCH($R585,DATOS_GENERALES!$J$3:$J$7,0),1),"###")</f>
        <v>1</v>
      </c>
      <c r="R585" s="25" t="s">
        <v>36</v>
      </c>
      <c r="S585" s="25" t="s">
        <v>15</v>
      </c>
      <c r="T585" s="25" t="s">
        <v>15</v>
      </c>
      <c r="U585" s="25" t="s">
        <v>15</v>
      </c>
      <c r="V585" s="24"/>
      <c r="W585" s="24" t="str">
        <f t="shared" si="56"/>
        <v>ASOC. VILLA SANTA MARIA MZ-A LOTE 5    _</v>
      </c>
      <c r="X585" s="24" t="str">
        <f t="shared" si="57"/>
        <v>('0101584', '1', '1', 'QUISPE QUISPE JORGE HERNAN', 'QUISPE QUISPE JORGE HERNAN', 'ASOC. VILLA SANTA MARIA MZ-A LOTE 5    _', '-', '-', '-', 'N', 'ASOC. VILLA SANTA MARIA MZ-A LOTE 5    _', '1', '-', '-', '-', 'A'),</v>
      </c>
      <c r="Y585" s="24" t="str">
        <f t="shared" si="58"/>
        <v>('0101584', '1', '41690938', 'A'),</v>
      </c>
      <c r="Z585" s="24" t="str">
        <f t="shared" si="59"/>
        <v>('0101584', '2', '', 'A'),</v>
      </c>
    </row>
    <row r="586" spans="1:26" x14ac:dyDescent="0.25">
      <c r="A586" s="15" t="s">
        <v>177</v>
      </c>
      <c r="B586" s="28">
        <f t="shared" si="54"/>
        <v>1</v>
      </c>
      <c r="C586" s="27">
        <f xml:space="preserve"> IFERROR(INDEX(DATOS_GENERALES!$L$16:$L$20,MATCH($D586,DATOS_GENERALES!$M$16:$M$20,0),1),"###")</f>
        <v>1</v>
      </c>
      <c r="D586" s="25" t="s">
        <v>1641</v>
      </c>
      <c r="E586" s="27">
        <f xml:space="preserve"> IFERROR(INDEX(DATOS_GENERALES!$A$16:$A$25,MATCH($F586,DATOS_GENERALES!$B$16:$B$25,0),1),"###")</f>
        <v>1</v>
      </c>
      <c r="F586" s="25" t="s">
        <v>18</v>
      </c>
      <c r="G586" s="25" t="s">
        <v>2229</v>
      </c>
      <c r="H586" s="15" t="s">
        <v>1442</v>
      </c>
      <c r="I586" s="15"/>
      <c r="J586" s="25" t="s">
        <v>3012</v>
      </c>
      <c r="K586" s="25">
        <f t="shared" si="55"/>
        <v>39</v>
      </c>
      <c r="L586" s="25" t="s">
        <v>15</v>
      </c>
      <c r="M586" s="25" t="s">
        <v>15</v>
      </c>
      <c r="N586" s="25" t="s">
        <v>15</v>
      </c>
      <c r="O586" s="4" t="str">
        <f>IFERROR(INDEX(DATOS_GENERALES!$F$11:$F$13,MATCH($P586,DATOS_GENERALES!$G$11:$G$13,0),1),"###")</f>
        <v>N</v>
      </c>
      <c r="P586" s="25" t="s">
        <v>40</v>
      </c>
      <c r="Q586" s="4">
        <f>IFERROR(INDEX(DATOS_GENERALES!$I$3:$I$7,MATCH($R586,DATOS_GENERALES!$J$3:$J$7,0),1),"###")</f>
        <v>1</v>
      </c>
      <c r="R586" s="25" t="s">
        <v>36</v>
      </c>
      <c r="S586" s="25" t="s">
        <v>15</v>
      </c>
      <c r="T586" s="25" t="s">
        <v>15</v>
      </c>
      <c r="U586" s="25" t="s">
        <v>15</v>
      </c>
      <c r="V586" s="24"/>
      <c r="W586" s="24" t="str">
        <f t="shared" si="56"/>
        <v>SOR ANA DE LOS ANGELES BLOCK F-DPTO 403_</v>
      </c>
      <c r="X586" s="24" t="str">
        <f t="shared" si="57"/>
        <v>('0101585', '1', '1', 'MORALES PEÑA GUILLERMO CHRISTOPHER', 'MORALES PEÑA GUILLERMO CHRISTOPHER', 'SOR ANA DE LOS ANGELES BLOCK F-DPTO 403_', '-', '-', '-', 'N', 'SOR ANA DE LOS ANGELES BLOCK F-DPTO 403_', '1', '-', '-', '-', 'A'),</v>
      </c>
      <c r="Y586" s="24" t="str">
        <f t="shared" si="58"/>
        <v>('0101585', '1', '41708169', 'A'),</v>
      </c>
      <c r="Z586" s="24" t="str">
        <f t="shared" si="59"/>
        <v>('0101585', '2', '', 'A'),</v>
      </c>
    </row>
    <row r="587" spans="1:26" x14ac:dyDescent="0.25">
      <c r="A587" s="15" t="s">
        <v>320</v>
      </c>
      <c r="B587" s="28">
        <f t="shared" si="54"/>
        <v>1</v>
      </c>
      <c r="C587" s="27">
        <f xml:space="preserve"> IFERROR(INDEX(DATOS_GENERALES!$L$16:$L$20,MATCH($D587,DATOS_GENERALES!$M$16:$M$20,0),1),"###")</f>
        <v>1</v>
      </c>
      <c r="D587" s="25" t="s">
        <v>1641</v>
      </c>
      <c r="E587" s="27">
        <f xml:space="preserve"> IFERROR(INDEX(DATOS_GENERALES!$A$16:$A$25,MATCH($F587,DATOS_GENERALES!$B$16:$B$25,0),1),"###")</f>
        <v>1</v>
      </c>
      <c r="F587" s="25" t="s">
        <v>18</v>
      </c>
      <c r="G587" s="25" t="s">
        <v>2230</v>
      </c>
      <c r="H587" s="15" t="s">
        <v>1443</v>
      </c>
      <c r="I587" s="15"/>
      <c r="J587" s="25" t="s">
        <v>3013</v>
      </c>
      <c r="K587" s="25">
        <f t="shared" si="55"/>
        <v>32</v>
      </c>
      <c r="L587" s="25" t="s">
        <v>15</v>
      </c>
      <c r="M587" s="25" t="s">
        <v>15</v>
      </c>
      <c r="N587" s="25" t="s">
        <v>15</v>
      </c>
      <c r="O587" s="4" t="str">
        <f>IFERROR(INDEX(DATOS_GENERALES!$F$11:$F$13,MATCH($P587,DATOS_GENERALES!$G$11:$G$13,0),1),"###")</f>
        <v>N</v>
      </c>
      <c r="P587" s="25" t="s">
        <v>40</v>
      </c>
      <c r="Q587" s="4">
        <f>IFERROR(INDEX(DATOS_GENERALES!$I$3:$I$7,MATCH($R587,DATOS_GENERALES!$J$3:$J$7,0),1),"###")</f>
        <v>1</v>
      </c>
      <c r="R587" s="25" t="s">
        <v>36</v>
      </c>
      <c r="S587" s="25" t="s">
        <v>15</v>
      </c>
      <c r="T587" s="25" t="s">
        <v>15</v>
      </c>
      <c r="U587" s="25" t="s">
        <v>15</v>
      </c>
      <c r="V587" s="24"/>
      <c r="W587" s="24" t="str">
        <f t="shared" si="56"/>
        <v>CALLE MARQUEZ DE GUADALCAZAR 153       _</v>
      </c>
      <c r="X587" s="24" t="str">
        <f t="shared" si="57"/>
        <v>('0101586', '1', '1', 'ALARCON RAMOS CESAR', 'ALARCON RAMOS CESAR', 'CALLE MARQUEZ DE GUADALCAZAR 153       _', '-', '-', '-', 'N', 'CALLE MARQUEZ DE GUADALCAZAR 153       _', '1', '-', '-', '-', 'A'),</v>
      </c>
      <c r="Y587" s="24" t="str">
        <f t="shared" si="58"/>
        <v>('0101586', '1', '41732026', 'A'),</v>
      </c>
      <c r="Z587" s="24" t="str">
        <f t="shared" si="59"/>
        <v>('0101586', '2', '', 'A'),</v>
      </c>
    </row>
    <row r="588" spans="1:26" x14ac:dyDescent="0.25">
      <c r="A588" s="15" t="s">
        <v>747</v>
      </c>
      <c r="B588" s="28">
        <f t="shared" si="54"/>
        <v>1</v>
      </c>
      <c r="C588" s="27">
        <f xml:space="preserve"> IFERROR(INDEX(DATOS_GENERALES!$L$16:$L$20,MATCH($D588,DATOS_GENERALES!$M$16:$M$20,0),1),"###")</f>
        <v>1</v>
      </c>
      <c r="D588" s="25" t="s">
        <v>1641</v>
      </c>
      <c r="E588" s="27">
        <f xml:space="preserve"> IFERROR(INDEX(DATOS_GENERALES!$A$16:$A$25,MATCH($F588,DATOS_GENERALES!$B$16:$B$25,0),1),"###")</f>
        <v>1</v>
      </c>
      <c r="F588" s="25" t="s">
        <v>18</v>
      </c>
      <c r="G588" s="25" t="s">
        <v>2231</v>
      </c>
      <c r="H588" s="15" t="s">
        <v>1444</v>
      </c>
      <c r="I588" s="15"/>
      <c r="J588" s="25" t="s">
        <v>3014</v>
      </c>
      <c r="K588" s="25">
        <f t="shared" si="55"/>
        <v>18</v>
      </c>
      <c r="L588" s="25" t="s">
        <v>15</v>
      </c>
      <c r="M588" s="25" t="s">
        <v>15</v>
      </c>
      <c r="N588" s="25" t="s">
        <v>15</v>
      </c>
      <c r="O588" s="4" t="str">
        <f>IFERROR(INDEX(DATOS_GENERALES!$F$11:$F$13,MATCH($P588,DATOS_GENERALES!$G$11:$G$13,0),1),"###")</f>
        <v>N</v>
      </c>
      <c r="P588" s="25" t="s">
        <v>40</v>
      </c>
      <c r="Q588" s="4">
        <f>IFERROR(INDEX(DATOS_GENERALES!$I$3:$I$7,MATCH($R588,DATOS_GENERALES!$J$3:$J$7,0),1),"###")</f>
        <v>1</v>
      </c>
      <c r="R588" s="25" t="s">
        <v>36</v>
      </c>
      <c r="S588" s="25" t="s">
        <v>15</v>
      </c>
      <c r="T588" s="25" t="s">
        <v>15</v>
      </c>
      <c r="U588" s="25" t="s">
        <v>15</v>
      </c>
      <c r="V588" s="24"/>
      <c r="W588" s="24" t="str">
        <f t="shared" si="56"/>
        <v>URB. 12 DE OCTUBRE                     _</v>
      </c>
      <c r="X588" s="24" t="str">
        <f t="shared" si="57"/>
        <v>('0101587', '1', '1', 'FERNANDEZ CORIMAYA PRESCILLA JULIETT', 'FERNANDEZ CORIMAYA PRESCILLA JULIETT', 'URB. 12 DE OCTUBRE                     _', '-', '-', '-', 'N', 'URB. 12 DE OCTUBRE                     _', '1', '-', '-', '-', 'A'),</v>
      </c>
      <c r="Y588" s="24" t="str">
        <f t="shared" si="58"/>
        <v>('0101587', '1', '41751910', 'A'),</v>
      </c>
      <c r="Z588" s="24" t="str">
        <f t="shared" si="59"/>
        <v>('0101587', '2', '', 'A'),</v>
      </c>
    </row>
    <row r="589" spans="1:26" x14ac:dyDescent="0.25">
      <c r="A589" s="15" t="s">
        <v>321</v>
      </c>
      <c r="B589" s="28">
        <f t="shared" si="54"/>
        <v>1</v>
      </c>
      <c r="C589" s="27">
        <f xml:space="preserve"> IFERROR(INDEX(DATOS_GENERALES!$L$16:$L$20,MATCH($D589,DATOS_GENERALES!$M$16:$M$20,0),1),"###")</f>
        <v>1</v>
      </c>
      <c r="D589" s="25" t="s">
        <v>1641</v>
      </c>
      <c r="E589" s="27">
        <f xml:space="preserve"> IFERROR(INDEX(DATOS_GENERALES!$A$16:$A$25,MATCH($F589,DATOS_GENERALES!$B$16:$B$25,0),1),"###")</f>
        <v>1</v>
      </c>
      <c r="F589" s="25" t="s">
        <v>18</v>
      </c>
      <c r="G589" s="25" t="s">
        <v>2232</v>
      </c>
      <c r="H589" s="15" t="s">
        <v>1445</v>
      </c>
      <c r="I589" s="15"/>
      <c r="J589" s="25" t="s">
        <v>3015</v>
      </c>
      <c r="K589" s="25">
        <f t="shared" si="55"/>
        <v>32</v>
      </c>
      <c r="L589" s="25" t="s">
        <v>15</v>
      </c>
      <c r="M589" s="25" t="s">
        <v>15</v>
      </c>
      <c r="N589" s="25" t="s">
        <v>15</v>
      </c>
      <c r="O589" s="4" t="str">
        <f>IFERROR(INDEX(DATOS_GENERALES!$F$11:$F$13,MATCH($P589,DATOS_GENERALES!$G$11:$G$13,0),1),"###")</f>
        <v>N</v>
      </c>
      <c r="P589" s="25" t="s">
        <v>40</v>
      </c>
      <c r="Q589" s="4">
        <f>IFERROR(INDEX(DATOS_GENERALES!$I$3:$I$7,MATCH($R589,DATOS_GENERALES!$J$3:$J$7,0),1),"###")</f>
        <v>1</v>
      </c>
      <c r="R589" s="25" t="s">
        <v>36</v>
      </c>
      <c r="S589" s="25" t="s">
        <v>15</v>
      </c>
      <c r="T589" s="25" t="s">
        <v>15</v>
      </c>
      <c r="U589" s="25" t="s">
        <v>15</v>
      </c>
      <c r="V589" s="24"/>
      <c r="W589" s="24" t="str">
        <f t="shared" si="56"/>
        <v>URB. JLBYR MZ. 3 LOTE 1 SECTOR 2       _</v>
      </c>
      <c r="X589" s="24" t="str">
        <f t="shared" si="57"/>
        <v>('0101588', '1', '1', 'ESPINOZA LLACHO JULIAN PABLO', 'ESPINOZA LLACHO JULIAN PABLO', 'URB. JLBYR MZ. 3 LOTE 1 SECTOR 2       _', '-', '-', '-', 'N', 'URB. JLBYR MZ. 3 LOTE 1 SECTOR 2       _', '1', '-', '-', '-', 'A'),</v>
      </c>
      <c r="Y589" s="24" t="str">
        <f t="shared" si="58"/>
        <v>('0101588', '1', '41780702', 'A'),</v>
      </c>
      <c r="Z589" s="24" t="str">
        <f t="shared" si="59"/>
        <v>('0101588', '2', '', 'A'),</v>
      </c>
    </row>
    <row r="590" spans="1:26" x14ac:dyDescent="0.25">
      <c r="A590" s="15" t="s">
        <v>127</v>
      </c>
      <c r="B590" s="28">
        <f t="shared" si="54"/>
        <v>1</v>
      </c>
      <c r="C590" s="27">
        <f xml:space="preserve"> IFERROR(INDEX(DATOS_GENERALES!$L$16:$L$20,MATCH($D590,DATOS_GENERALES!$M$16:$M$20,0),1),"###")</f>
        <v>1</v>
      </c>
      <c r="D590" s="25" t="s">
        <v>1641</v>
      </c>
      <c r="E590" s="27">
        <f xml:space="preserve"> IFERROR(INDEX(DATOS_GENERALES!$A$16:$A$25,MATCH($F590,DATOS_GENERALES!$B$16:$B$25,0),1),"###")</f>
        <v>1</v>
      </c>
      <c r="F590" s="25" t="s">
        <v>18</v>
      </c>
      <c r="G590" s="25" t="s">
        <v>2233</v>
      </c>
      <c r="H590" s="15" t="s">
        <v>1446</v>
      </c>
      <c r="I590" s="15"/>
      <c r="J590" s="25" t="s">
        <v>3016</v>
      </c>
      <c r="K590" s="25">
        <f t="shared" si="55"/>
        <v>40</v>
      </c>
      <c r="L590" s="25" t="s">
        <v>15</v>
      </c>
      <c r="M590" s="25" t="s">
        <v>15</v>
      </c>
      <c r="N590" s="25" t="s">
        <v>15</v>
      </c>
      <c r="O590" s="4" t="str">
        <f>IFERROR(INDEX(DATOS_GENERALES!$F$11:$F$13,MATCH($P590,DATOS_GENERALES!$G$11:$G$13,0),1),"###")</f>
        <v>N</v>
      </c>
      <c r="P590" s="25" t="s">
        <v>40</v>
      </c>
      <c r="Q590" s="4">
        <f>IFERROR(INDEX(DATOS_GENERALES!$I$3:$I$7,MATCH($R590,DATOS_GENERALES!$J$3:$J$7,0),1),"###")</f>
        <v>1</v>
      </c>
      <c r="R590" s="25" t="s">
        <v>36</v>
      </c>
      <c r="S590" s="25" t="s">
        <v>15</v>
      </c>
      <c r="T590" s="25" t="s">
        <v>15</v>
      </c>
      <c r="U590" s="25" t="s">
        <v>15</v>
      </c>
      <c r="V590" s="24"/>
      <c r="W590" s="24" t="str">
        <f t="shared" si="56"/>
        <v>AV. AVIACION 108-A URB. FRANCISCO BOLOGN</v>
      </c>
      <c r="X590" s="24" t="str">
        <f t="shared" si="57"/>
        <v>('0101589', '1', '1', 'MERMA OXSA EFRAIN EDWARD', 'MERMA OXSA EFRAIN EDWARD', 'AV. AVIACION 108-A URB. FRANCISCO BOLOGN', '-', '-', '-', 'N', 'AV. AVIACION 108-A URB. FRANCISCO BOLOGN', '1', '-', '-', '-', 'A'),</v>
      </c>
      <c r="Y590" s="24" t="str">
        <f t="shared" si="58"/>
        <v>('0101589', '1', '41826081', 'A'),</v>
      </c>
      <c r="Z590" s="24" t="str">
        <f t="shared" si="59"/>
        <v>('0101589', '2', '', 'A'),</v>
      </c>
    </row>
    <row r="591" spans="1:26" x14ac:dyDescent="0.25">
      <c r="A591" s="15" t="s">
        <v>128</v>
      </c>
      <c r="B591" s="28">
        <f t="shared" si="54"/>
        <v>1</v>
      </c>
      <c r="C591" s="27">
        <f xml:space="preserve"> IFERROR(INDEX(DATOS_GENERALES!$L$16:$L$20,MATCH($D591,DATOS_GENERALES!$M$16:$M$20,0),1),"###")</f>
        <v>1</v>
      </c>
      <c r="D591" s="25" t="s">
        <v>1641</v>
      </c>
      <c r="E591" s="27">
        <f xml:space="preserve"> IFERROR(INDEX(DATOS_GENERALES!$A$16:$A$25,MATCH($F591,DATOS_GENERALES!$B$16:$B$25,0),1),"###")</f>
        <v>1</v>
      </c>
      <c r="F591" s="25" t="s">
        <v>18</v>
      </c>
      <c r="G591" s="25" t="s">
        <v>2234</v>
      </c>
      <c r="H591" s="15" t="s">
        <v>1447</v>
      </c>
      <c r="I591" s="15"/>
      <c r="J591" s="25" t="s">
        <v>3017</v>
      </c>
      <c r="K591" s="25">
        <f t="shared" si="55"/>
        <v>40</v>
      </c>
      <c r="L591" s="25" t="s">
        <v>15</v>
      </c>
      <c r="M591" s="25" t="s">
        <v>15</v>
      </c>
      <c r="N591" s="25" t="s">
        <v>15</v>
      </c>
      <c r="O591" s="4" t="str">
        <f>IFERROR(INDEX(DATOS_GENERALES!$F$11:$F$13,MATCH($P591,DATOS_GENERALES!$G$11:$G$13,0),1),"###")</f>
        <v>N</v>
      </c>
      <c r="P591" s="25" t="s">
        <v>40</v>
      </c>
      <c r="Q591" s="4">
        <f>IFERROR(INDEX(DATOS_GENERALES!$I$3:$I$7,MATCH($R591,DATOS_GENERALES!$J$3:$J$7,0),1),"###")</f>
        <v>1</v>
      </c>
      <c r="R591" s="25" t="s">
        <v>36</v>
      </c>
      <c r="S591" s="25" t="s">
        <v>15</v>
      </c>
      <c r="T591" s="25" t="s">
        <v>15</v>
      </c>
      <c r="U591" s="25" t="s">
        <v>15</v>
      </c>
      <c r="V591" s="24"/>
      <c r="W591" s="24" t="str">
        <f t="shared" si="56"/>
        <v>MIRASOL DE CAYMA D-2 PRIMER PISO ANGELES</v>
      </c>
      <c r="X591" s="24" t="str">
        <f t="shared" si="57"/>
        <v>('0101590', '1', '1', 'CARRION BACA GEORGE ALBERT SEBASTIAN', 'CARRION BACA GEORGE ALBERT SEBASTIAN', 'MIRASOL DE CAYMA D-2 PRIMER PISO ANGELES', '-', '-', '-', 'N', 'MIRASOL DE CAYMA D-2 PRIMER PISO ANGELES', '1', '-', '-', '-', 'A'),</v>
      </c>
      <c r="Y591" s="24" t="str">
        <f t="shared" si="58"/>
        <v>('0101590', '1', '41830895', 'A'),</v>
      </c>
      <c r="Z591" s="24" t="str">
        <f t="shared" si="59"/>
        <v>('0101590', '2', '', 'A'),</v>
      </c>
    </row>
    <row r="592" spans="1:26" x14ac:dyDescent="0.25">
      <c r="A592" s="15" t="s">
        <v>129</v>
      </c>
      <c r="B592" s="28">
        <f t="shared" si="54"/>
        <v>1</v>
      </c>
      <c r="C592" s="27">
        <f xml:space="preserve"> IFERROR(INDEX(DATOS_GENERALES!$L$16:$L$20,MATCH($D592,DATOS_GENERALES!$M$16:$M$20,0),1),"###")</f>
        <v>1</v>
      </c>
      <c r="D592" s="25" t="s">
        <v>1641</v>
      </c>
      <c r="E592" s="27">
        <f xml:space="preserve"> IFERROR(INDEX(DATOS_GENERALES!$A$16:$A$25,MATCH($F592,DATOS_GENERALES!$B$16:$B$25,0),1),"###")</f>
        <v>1</v>
      </c>
      <c r="F592" s="25" t="s">
        <v>18</v>
      </c>
      <c r="G592" s="25" t="s">
        <v>2235</v>
      </c>
      <c r="H592" s="15" t="s">
        <v>1448</v>
      </c>
      <c r="I592" s="15"/>
      <c r="J592" s="25" t="s">
        <v>3018</v>
      </c>
      <c r="K592" s="25">
        <f t="shared" si="55"/>
        <v>40</v>
      </c>
      <c r="L592" s="25" t="s">
        <v>15</v>
      </c>
      <c r="M592" s="25" t="s">
        <v>15</v>
      </c>
      <c r="N592" s="25" t="s">
        <v>15</v>
      </c>
      <c r="O592" s="4" t="str">
        <f>IFERROR(INDEX(DATOS_GENERALES!$F$11:$F$13,MATCH($P592,DATOS_GENERALES!$G$11:$G$13,0),1),"###")</f>
        <v>N</v>
      </c>
      <c r="P592" s="25" t="s">
        <v>40</v>
      </c>
      <c r="Q592" s="4">
        <f>IFERROR(INDEX(DATOS_GENERALES!$I$3:$I$7,MATCH($R592,DATOS_GENERALES!$J$3:$J$7,0),1),"###")</f>
        <v>1</v>
      </c>
      <c r="R592" s="25" t="s">
        <v>36</v>
      </c>
      <c r="S592" s="25" t="s">
        <v>15</v>
      </c>
      <c r="T592" s="25" t="s">
        <v>15</v>
      </c>
      <c r="U592" s="25" t="s">
        <v>15</v>
      </c>
      <c r="V592" s="24"/>
      <c r="W592" s="24" t="str">
        <f t="shared" si="56"/>
        <v>COOP. LAMBRAMANI C-11 JOSE LUIS BUSTAMAN</v>
      </c>
      <c r="X592" s="24" t="str">
        <f t="shared" si="57"/>
        <v>('0101591', '1', '1', 'SALINAS DIAZ RANDOLL RAFAEL', 'SALINAS DIAZ RANDOLL RAFAEL', 'COOP. LAMBRAMANI C-11 JOSE LUIS BUSTAMAN', '-', '-', '-', 'N', 'COOP. LAMBRAMANI C-11 JOSE LUIS BUSTAMAN', '1', '-', '-', '-', 'A'),</v>
      </c>
      <c r="Y592" s="24" t="str">
        <f t="shared" si="58"/>
        <v>('0101591', '1', '41844506', 'A'),</v>
      </c>
      <c r="Z592" s="24" t="str">
        <f t="shared" si="59"/>
        <v>('0101591', '2', '', 'A'),</v>
      </c>
    </row>
    <row r="593" spans="1:26" x14ac:dyDescent="0.25">
      <c r="A593" s="15" t="s">
        <v>354</v>
      </c>
      <c r="B593" s="28">
        <f t="shared" si="54"/>
        <v>1</v>
      </c>
      <c r="C593" s="27">
        <f xml:space="preserve"> IFERROR(INDEX(DATOS_GENERALES!$L$16:$L$20,MATCH($D593,DATOS_GENERALES!$M$16:$M$20,0),1),"###")</f>
        <v>1</v>
      </c>
      <c r="D593" s="25" t="s">
        <v>1641</v>
      </c>
      <c r="E593" s="27">
        <f xml:space="preserve"> IFERROR(INDEX(DATOS_GENERALES!$A$16:$A$25,MATCH($F593,DATOS_GENERALES!$B$16:$B$25,0),1),"###")</f>
        <v>1</v>
      </c>
      <c r="F593" s="25" t="s">
        <v>18</v>
      </c>
      <c r="G593" s="25" t="s">
        <v>2236</v>
      </c>
      <c r="H593" s="15" t="s">
        <v>1449</v>
      </c>
      <c r="I593" s="15"/>
      <c r="J593" s="25" t="s">
        <v>3019</v>
      </c>
      <c r="K593" s="25">
        <f t="shared" si="55"/>
        <v>31</v>
      </c>
      <c r="L593" s="25" t="s">
        <v>15</v>
      </c>
      <c r="M593" s="25" t="s">
        <v>15</v>
      </c>
      <c r="N593" s="25" t="s">
        <v>15</v>
      </c>
      <c r="O593" s="4" t="str">
        <f>IFERROR(INDEX(DATOS_GENERALES!$F$11:$F$13,MATCH($P593,DATOS_GENERALES!$G$11:$G$13,0),1),"###")</f>
        <v>N</v>
      </c>
      <c r="P593" s="25" t="s">
        <v>40</v>
      </c>
      <c r="Q593" s="4">
        <f>IFERROR(INDEX(DATOS_GENERALES!$I$3:$I$7,MATCH($R593,DATOS_GENERALES!$J$3:$J$7,0),1),"###")</f>
        <v>1</v>
      </c>
      <c r="R593" s="25" t="s">
        <v>36</v>
      </c>
      <c r="S593" s="25" t="s">
        <v>15</v>
      </c>
      <c r="T593" s="25" t="s">
        <v>15</v>
      </c>
      <c r="U593" s="25" t="s">
        <v>15</v>
      </c>
      <c r="V593" s="24"/>
      <c r="W593" s="24" t="str">
        <f t="shared" si="56"/>
        <v>URB. PIEDRA SANTA 2DA ETAPA W-5        _</v>
      </c>
      <c r="X593" s="24" t="str">
        <f t="shared" si="57"/>
        <v>('0101592', '1', '1', 'ZAPATA GOMEZ CESAR OSWALDO', 'ZAPATA GOMEZ CESAR OSWALDO', 'URB. PIEDRA SANTA 2DA ETAPA W-5        _', '-', '-', '-', 'N', 'URB. PIEDRA SANTA 2DA ETAPA W-5        _', '1', '-', '-', '-', 'A'),</v>
      </c>
      <c r="Y593" s="24" t="str">
        <f t="shared" si="58"/>
        <v>('0101592', '1', '41877371', 'A'),</v>
      </c>
      <c r="Z593" s="24" t="str">
        <f t="shared" si="59"/>
        <v>('0101592', '2', '', 'A'),</v>
      </c>
    </row>
    <row r="594" spans="1:26" x14ac:dyDescent="0.25">
      <c r="A594" s="15" t="s">
        <v>259</v>
      </c>
      <c r="B594" s="28">
        <f t="shared" si="54"/>
        <v>1</v>
      </c>
      <c r="C594" s="27">
        <f xml:space="preserve"> IFERROR(INDEX(DATOS_GENERALES!$L$16:$L$20,MATCH($D594,DATOS_GENERALES!$M$16:$M$20,0),1),"###")</f>
        <v>1</v>
      </c>
      <c r="D594" s="25" t="s">
        <v>1641</v>
      </c>
      <c r="E594" s="27">
        <f xml:space="preserve"> IFERROR(INDEX(DATOS_GENERALES!$A$16:$A$25,MATCH($F594,DATOS_GENERALES!$B$16:$B$25,0),1),"###")</f>
        <v>1</v>
      </c>
      <c r="F594" s="25" t="s">
        <v>18</v>
      </c>
      <c r="G594" s="25" t="s">
        <v>2237</v>
      </c>
      <c r="H594" s="15" t="s">
        <v>1450</v>
      </c>
      <c r="I594" s="15"/>
      <c r="J594" s="25" t="s">
        <v>3020</v>
      </c>
      <c r="K594" s="25">
        <f t="shared" si="55"/>
        <v>34</v>
      </c>
      <c r="L594" s="25" t="s">
        <v>15</v>
      </c>
      <c r="M594" s="25" t="s">
        <v>15</v>
      </c>
      <c r="N594" s="25" t="s">
        <v>15</v>
      </c>
      <c r="O594" s="4" t="str">
        <f>IFERROR(INDEX(DATOS_GENERALES!$F$11:$F$13,MATCH($P594,DATOS_GENERALES!$G$11:$G$13,0),1),"###")</f>
        <v>N</v>
      </c>
      <c r="P594" s="25" t="s">
        <v>40</v>
      </c>
      <c r="Q594" s="4">
        <f>IFERROR(INDEX(DATOS_GENERALES!$I$3:$I$7,MATCH($R594,DATOS_GENERALES!$J$3:$J$7,0),1),"###")</f>
        <v>1</v>
      </c>
      <c r="R594" s="25" t="s">
        <v>36</v>
      </c>
      <c r="S594" s="25" t="s">
        <v>15</v>
      </c>
      <c r="T594" s="25" t="s">
        <v>15</v>
      </c>
      <c r="U594" s="25" t="s">
        <v>15</v>
      </c>
      <c r="V594" s="24"/>
      <c r="W594" s="24" t="str">
        <f t="shared" si="56"/>
        <v>GARCILAZO DE LA VEGA 308 DEPT. 301     _</v>
      </c>
      <c r="X594" s="24" t="str">
        <f t="shared" si="57"/>
        <v>('0101593', '1', '1', 'HIGA MORAN ROGELIO', 'HIGA MORAN ROGELIO', 'GARCILAZO DE LA VEGA 308 DEPT. 301     _', '-', '-', '-', 'N', 'GARCILAZO DE LA VEGA 308 DEPT. 301     _', '1', '-', '-', '-', 'A'),</v>
      </c>
      <c r="Y594" s="24" t="str">
        <f t="shared" si="58"/>
        <v>('0101593', '1', '41887561', 'A'),</v>
      </c>
      <c r="Z594" s="24" t="str">
        <f t="shared" si="59"/>
        <v>('0101593', '2', '', 'A'),</v>
      </c>
    </row>
    <row r="595" spans="1:26" x14ac:dyDescent="0.25">
      <c r="A595" s="15" t="s">
        <v>850</v>
      </c>
      <c r="B595" s="28">
        <f t="shared" si="54"/>
        <v>1</v>
      </c>
      <c r="C595" s="27">
        <f xml:space="preserve"> IFERROR(INDEX(DATOS_GENERALES!$L$16:$L$20,MATCH($D595,DATOS_GENERALES!$M$16:$M$20,0),1),"###")</f>
        <v>1</v>
      </c>
      <c r="D595" s="25" t="s">
        <v>1641</v>
      </c>
      <c r="E595" s="27">
        <f xml:space="preserve"> IFERROR(INDEX(DATOS_GENERALES!$A$16:$A$25,MATCH($F595,DATOS_GENERALES!$B$16:$B$25,0),1),"###")</f>
        <v>1</v>
      </c>
      <c r="F595" s="25" t="s">
        <v>18</v>
      </c>
      <c r="G595" s="25" t="s">
        <v>2238</v>
      </c>
      <c r="H595" s="15" t="s">
        <v>1451</v>
      </c>
      <c r="I595" s="15"/>
      <c r="J595" s="25" t="s">
        <v>2489</v>
      </c>
      <c r="K595" s="25">
        <f t="shared" si="55"/>
        <v>8</v>
      </c>
      <c r="L595" s="25" t="s">
        <v>15</v>
      </c>
      <c r="M595" s="25" t="s">
        <v>15</v>
      </c>
      <c r="N595" s="25" t="s">
        <v>15</v>
      </c>
      <c r="O595" s="4" t="str">
        <f>IFERROR(INDEX(DATOS_GENERALES!$F$11:$F$13,MATCH($P595,DATOS_GENERALES!$G$11:$G$13,0),1),"###")</f>
        <v>N</v>
      </c>
      <c r="P595" s="25" t="s">
        <v>40</v>
      </c>
      <c r="Q595" s="4">
        <f>IFERROR(INDEX(DATOS_GENERALES!$I$3:$I$7,MATCH($R595,DATOS_GENERALES!$J$3:$J$7,0),1),"###")</f>
        <v>1</v>
      </c>
      <c r="R595" s="25" t="s">
        <v>36</v>
      </c>
      <c r="S595" s="25" t="s">
        <v>15</v>
      </c>
      <c r="T595" s="25" t="s">
        <v>15</v>
      </c>
      <c r="U595" s="25" t="s">
        <v>15</v>
      </c>
      <c r="V595" s="24"/>
      <c r="W595" s="24" t="str">
        <f t="shared" si="56"/>
        <v>AREQUIPA                               _</v>
      </c>
      <c r="X595" s="24" t="str">
        <f t="shared" si="57"/>
        <v>('0101594', '1', '1', 'ZEGARRA RODRIGUEZ ALEXANDER', 'ZEGARRA RODRIGUEZ ALEXANDER', 'AREQUIPA                               _', '-', '-', '-', 'N', 'AREQUIPA                               _', '1', '-', '-', '-', 'A'),</v>
      </c>
      <c r="Y595" s="24" t="str">
        <f t="shared" si="58"/>
        <v>('0101594', '1', '41914331', 'A'),</v>
      </c>
      <c r="Z595" s="24" t="str">
        <f t="shared" si="59"/>
        <v>('0101594', '2', '', 'A'),</v>
      </c>
    </row>
    <row r="596" spans="1:26" x14ac:dyDescent="0.25">
      <c r="A596" s="15" t="s">
        <v>424</v>
      </c>
      <c r="B596" s="28">
        <f t="shared" si="54"/>
        <v>1</v>
      </c>
      <c r="C596" s="27">
        <f xml:space="preserve"> IFERROR(INDEX(DATOS_GENERALES!$L$16:$L$20,MATCH($D596,DATOS_GENERALES!$M$16:$M$20,0),1),"###")</f>
        <v>1</v>
      </c>
      <c r="D596" s="25" t="s">
        <v>1641</v>
      </c>
      <c r="E596" s="27">
        <f xml:space="preserve"> IFERROR(INDEX(DATOS_GENERALES!$A$16:$A$25,MATCH($F596,DATOS_GENERALES!$B$16:$B$25,0),1),"###")</f>
        <v>1</v>
      </c>
      <c r="F596" s="25" t="s">
        <v>18</v>
      </c>
      <c r="G596" s="25" t="s">
        <v>2239</v>
      </c>
      <c r="H596" s="15" t="s">
        <v>1452</v>
      </c>
      <c r="I596" s="15"/>
      <c r="J596" s="25" t="s">
        <v>3021</v>
      </c>
      <c r="K596" s="25">
        <f t="shared" si="55"/>
        <v>29</v>
      </c>
      <c r="L596" s="25" t="s">
        <v>15</v>
      </c>
      <c r="M596" s="25" t="s">
        <v>15</v>
      </c>
      <c r="N596" s="25" t="s">
        <v>15</v>
      </c>
      <c r="O596" s="4" t="str">
        <f>IFERROR(INDEX(DATOS_GENERALES!$F$11:$F$13,MATCH($P596,DATOS_GENERALES!$G$11:$G$13,0),1),"###")</f>
        <v>N</v>
      </c>
      <c r="P596" s="25" t="s">
        <v>40</v>
      </c>
      <c r="Q596" s="4">
        <f>IFERROR(INDEX(DATOS_GENERALES!$I$3:$I$7,MATCH($R596,DATOS_GENERALES!$J$3:$J$7,0),1),"###")</f>
        <v>1</v>
      </c>
      <c r="R596" s="25" t="s">
        <v>36</v>
      </c>
      <c r="S596" s="25" t="s">
        <v>15</v>
      </c>
      <c r="T596" s="25" t="s">
        <v>15</v>
      </c>
      <c r="U596" s="25" t="s">
        <v>15</v>
      </c>
      <c r="V596" s="24"/>
      <c r="W596" s="24" t="str">
        <f t="shared" si="56"/>
        <v>CALLE ABRAHAM VALDELOMAR C-19          _</v>
      </c>
      <c r="X596" s="24" t="str">
        <f t="shared" si="57"/>
        <v>('0101595', '1', '1', 'PERALTA CALCINA DAVID', 'PERALTA CALCINA DAVID', 'CALLE ABRAHAM VALDELOMAR C-19          _', '-', '-', '-', 'N', 'CALLE ABRAHAM VALDELOMAR C-19          _', '1', '-', '-', '-', 'A'),</v>
      </c>
      <c r="Y596" s="24" t="str">
        <f t="shared" si="58"/>
        <v>('0101595', '1', '41919376', 'A'),</v>
      </c>
      <c r="Z596" s="24" t="str">
        <f t="shared" si="59"/>
        <v>('0101595', '2', '', 'A'),</v>
      </c>
    </row>
    <row r="597" spans="1:26" x14ac:dyDescent="0.25">
      <c r="A597" s="15" t="s">
        <v>513</v>
      </c>
      <c r="B597" s="28">
        <f t="shared" si="54"/>
        <v>1</v>
      </c>
      <c r="C597" s="27">
        <f xml:space="preserve"> IFERROR(INDEX(DATOS_GENERALES!$L$16:$L$20,MATCH($D597,DATOS_GENERALES!$M$16:$M$20,0),1),"###")</f>
        <v>1</v>
      </c>
      <c r="D597" s="25" t="s">
        <v>1641</v>
      </c>
      <c r="E597" s="27">
        <f xml:space="preserve"> IFERROR(INDEX(DATOS_GENERALES!$A$16:$A$25,MATCH($F597,DATOS_GENERALES!$B$16:$B$25,0),1),"###")</f>
        <v>1</v>
      </c>
      <c r="F597" s="25" t="s">
        <v>18</v>
      </c>
      <c r="G597" s="25" t="s">
        <v>2240</v>
      </c>
      <c r="H597" s="15" t="s">
        <v>1453</v>
      </c>
      <c r="I597" s="15"/>
      <c r="J597" s="25" t="s">
        <v>3022</v>
      </c>
      <c r="K597" s="25">
        <f t="shared" si="55"/>
        <v>26</v>
      </c>
      <c r="L597" s="25" t="s">
        <v>15</v>
      </c>
      <c r="M597" s="25" t="s">
        <v>15</v>
      </c>
      <c r="N597" s="25" t="s">
        <v>15</v>
      </c>
      <c r="O597" s="4" t="str">
        <f>IFERROR(INDEX(DATOS_GENERALES!$F$11:$F$13,MATCH($P597,DATOS_GENERALES!$G$11:$G$13,0),1),"###")</f>
        <v>N</v>
      </c>
      <c r="P597" s="25" t="s">
        <v>40</v>
      </c>
      <c r="Q597" s="4">
        <f>IFERROR(INDEX(DATOS_GENERALES!$I$3:$I$7,MATCH($R597,DATOS_GENERALES!$J$3:$J$7,0),1),"###")</f>
        <v>1</v>
      </c>
      <c r="R597" s="25" t="s">
        <v>36</v>
      </c>
      <c r="S597" s="25" t="s">
        <v>15</v>
      </c>
      <c r="T597" s="25" t="s">
        <v>15</v>
      </c>
      <c r="U597" s="25" t="s">
        <v>15</v>
      </c>
      <c r="V597" s="24"/>
      <c r="W597" s="24" t="str">
        <f t="shared" si="56"/>
        <v>URB. JOSE OLAYA A-15 CAYMA             _</v>
      </c>
      <c r="X597" s="24" t="str">
        <f t="shared" si="57"/>
        <v>('0101596', '1', '1', 'RAMOS QUISPE JAVIER PEDRO', 'RAMOS QUISPE JAVIER PEDRO', 'URB. JOSE OLAYA A-15 CAYMA             _', '-', '-', '-', 'N', 'URB. JOSE OLAYA A-15 CAYMA             _', '1', '-', '-', '-', 'A'),</v>
      </c>
      <c r="Y597" s="24" t="str">
        <f t="shared" si="58"/>
        <v>('0101596', '1', '41952546', 'A'),</v>
      </c>
      <c r="Z597" s="24" t="str">
        <f t="shared" si="59"/>
        <v>('0101596', '2', '', 'A'),</v>
      </c>
    </row>
    <row r="598" spans="1:26" x14ac:dyDescent="0.25">
      <c r="A598" s="15" t="s">
        <v>130</v>
      </c>
      <c r="B598" s="28">
        <f t="shared" si="54"/>
        <v>1</v>
      </c>
      <c r="C598" s="27">
        <f xml:space="preserve"> IFERROR(INDEX(DATOS_GENERALES!$L$16:$L$20,MATCH($D598,DATOS_GENERALES!$M$16:$M$20,0),1),"###")</f>
        <v>1</v>
      </c>
      <c r="D598" s="25" t="s">
        <v>1641</v>
      </c>
      <c r="E598" s="27">
        <f xml:space="preserve"> IFERROR(INDEX(DATOS_GENERALES!$A$16:$A$25,MATCH($F598,DATOS_GENERALES!$B$16:$B$25,0),1),"###")</f>
        <v>1</v>
      </c>
      <c r="F598" s="25" t="s">
        <v>18</v>
      </c>
      <c r="G598" s="25" t="s">
        <v>2241</v>
      </c>
      <c r="H598" s="15" t="s">
        <v>1454</v>
      </c>
      <c r="I598" s="15"/>
      <c r="J598" s="25" t="s">
        <v>3023</v>
      </c>
      <c r="K598" s="25">
        <f t="shared" si="55"/>
        <v>40</v>
      </c>
      <c r="L598" s="25" t="s">
        <v>15</v>
      </c>
      <c r="M598" s="25" t="s">
        <v>15</v>
      </c>
      <c r="N598" s="25" t="s">
        <v>15</v>
      </c>
      <c r="O598" s="4" t="str">
        <f>IFERROR(INDEX(DATOS_GENERALES!$F$11:$F$13,MATCH($P598,DATOS_GENERALES!$G$11:$G$13,0),1),"###")</f>
        <v>N</v>
      </c>
      <c r="P598" s="25" t="s">
        <v>40</v>
      </c>
      <c r="Q598" s="4">
        <f>IFERROR(INDEX(DATOS_GENERALES!$I$3:$I$7,MATCH($R598,DATOS_GENERALES!$J$3:$J$7,0),1),"###")</f>
        <v>1</v>
      </c>
      <c r="R598" s="25" t="s">
        <v>36</v>
      </c>
      <c r="S598" s="25" t="s">
        <v>15</v>
      </c>
      <c r="T598" s="25" t="s">
        <v>15</v>
      </c>
      <c r="U598" s="25" t="s">
        <v>15</v>
      </c>
      <c r="V598" s="24"/>
      <c r="W598" s="24" t="str">
        <f t="shared" si="56"/>
        <v>URB. TORRES DE SAN CARLOS EDIF. N° 12 DP</v>
      </c>
      <c r="X598" s="24" t="str">
        <f t="shared" si="57"/>
        <v>('0101597', '1', '1', 'MENDOZA BONILLA CARLOS', 'MENDOZA BONILLA CARLOS', 'URB. TORRES DE SAN CARLOS EDIF. N° 12 DP', '-', '-', '-', 'N', 'URB. TORRES DE SAN CARLOS EDIF. N° 12 DP', '1', '-', '-', '-', 'A'),</v>
      </c>
      <c r="Y598" s="24" t="str">
        <f t="shared" si="58"/>
        <v>('0101597', '1', '41966783', 'A'),</v>
      </c>
      <c r="Z598" s="24" t="str">
        <f t="shared" si="59"/>
        <v>('0101597', '2', '', 'A'),</v>
      </c>
    </row>
    <row r="599" spans="1:26" x14ac:dyDescent="0.25">
      <c r="A599" s="15" t="s">
        <v>355</v>
      </c>
      <c r="B599" s="28">
        <f t="shared" si="54"/>
        <v>1</v>
      </c>
      <c r="C599" s="27">
        <f xml:space="preserve"> IFERROR(INDEX(DATOS_GENERALES!$L$16:$L$20,MATCH($D599,DATOS_GENERALES!$M$16:$M$20,0),1),"###")</f>
        <v>1</v>
      </c>
      <c r="D599" s="25" t="s">
        <v>1641</v>
      </c>
      <c r="E599" s="27">
        <f xml:space="preserve"> IFERROR(INDEX(DATOS_GENERALES!$A$16:$A$25,MATCH($F599,DATOS_GENERALES!$B$16:$B$25,0),1),"###")</f>
        <v>1</v>
      </c>
      <c r="F599" s="25" t="s">
        <v>18</v>
      </c>
      <c r="G599" s="25" t="s">
        <v>2242</v>
      </c>
      <c r="H599" s="15" t="s">
        <v>1455</v>
      </c>
      <c r="I599" s="15"/>
      <c r="J599" s="25" t="s">
        <v>3024</v>
      </c>
      <c r="K599" s="25">
        <f t="shared" si="55"/>
        <v>31</v>
      </c>
      <c r="L599" s="25" t="s">
        <v>15</v>
      </c>
      <c r="M599" s="25" t="s">
        <v>15</v>
      </c>
      <c r="N599" s="25" t="s">
        <v>15</v>
      </c>
      <c r="O599" s="4" t="str">
        <f>IFERROR(INDEX(DATOS_GENERALES!$F$11:$F$13,MATCH($P599,DATOS_GENERALES!$G$11:$G$13,0),1),"###")</f>
        <v>N</v>
      </c>
      <c r="P599" s="25" t="s">
        <v>40</v>
      </c>
      <c r="Q599" s="4">
        <f>IFERROR(INDEX(DATOS_GENERALES!$I$3:$I$7,MATCH($R599,DATOS_GENERALES!$J$3:$J$7,0),1),"###")</f>
        <v>1</v>
      </c>
      <c r="R599" s="25" t="s">
        <v>36</v>
      </c>
      <c r="S599" s="25" t="s">
        <v>15</v>
      </c>
      <c r="T599" s="25" t="s">
        <v>15</v>
      </c>
      <c r="U599" s="25" t="s">
        <v>15</v>
      </c>
      <c r="V599" s="24"/>
      <c r="W599" s="24" t="str">
        <f t="shared" si="56"/>
        <v>CIUDAD MUNICIPAL ZONA 9 LOT - 2        _</v>
      </c>
      <c r="X599" s="24" t="str">
        <f t="shared" si="57"/>
        <v>('0101598', '1', '1', 'CHALLCO CHICATA BENIGNO', 'CHALLCO CHICATA BENIGNO', 'CIUDAD MUNICIPAL ZONA 9 LOT - 2        _', '-', '-', '-', 'N', 'CIUDAD MUNICIPAL ZONA 9 LOT - 2        _', '1', '-', '-', '-', 'A'),</v>
      </c>
      <c r="Y599" s="24" t="str">
        <f t="shared" si="58"/>
        <v>('0101598', '1', '42009793', 'A'),</v>
      </c>
      <c r="Z599" s="24" t="str">
        <f t="shared" si="59"/>
        <v>('0101598', '2', '', 'A'),</v>
      </c>
    </row>
    <row r="600" spans="1:26" x14ac:dyDescent="0.25">
      <c r="A600" s="15" t="s">
        <v>514</v>
      </c>
      <c r="B600" s="28">
        <f t="shared" si="54"/>
        <v>1</v>
      </c>
      <c r="C600" s="27">
        <f xml:space="preserve"> IFERROR(INDEX(DATOS_GENERALES!$L$16:$L$20,MATCH($D600,DATOS_GENERALES!$M$16:$M$20,0),1),"###")</f>
        <v>1</v>
      </c>
      <c r="D600" s="25" t="s">
        <v>1641</v>
      </c>
      <c r="E600" s="27">
        <f xml:space="preserve"> IFERROR(INDEX(DATOS_GENERALES!$A$16:$A$25,MATCH($F600,DATOS_GENERALES!$B$16:$B$25,0),1),"###")</f>
        <v>1</v>
      </c>
      <c r="F600" s="25" t="s">
        <v>18</v>
      </c>
      <c r="G600" s="25" t="s">
        <v>2243</v>
      </c>
      <c r="H600" s="15" t="s">
        <v>1456</v>
      </c>
      <c r="I600" s="15"/>
      <c r="J600" s="25" t="s">
        <v>3025</v>
      </c>
      <c r="K600" s="25">
        <f t="shared" si="55"/>
        <v>26</v>
      </c>
      <c r="L600" s="25" t="s">
        <v>15</v>
      </c>
      <c r="M600" s="25" t="s">
        <v>15</v>
      </c>
      <c r="N600" s="25" t="s">
        <v>15</v>
      </c>
      <c r="O600" s="4" t="str">
        <f>IFERROR(INDEX(DATOS_GENERALES!$F$11:$F$13,MATCH($P600,DATOS_GENERALES!$G$11:$G$13,0),1),"###")</f>
        <v>N</v>
      </c>
      <c r="P600" s="25" t="s">
        <v>40</v>
      </c>
      <c r="Q600" s="4">
        <f>IFERROR(INDEX(DATOS_GENERALES!$I$3:$I$7,MATCH($R600,DATOS_GENERALES!$J$3:$J$7,0),1),"###")</f>
        <v>1</v>
      </c>
      <c r="R600" s="25" t="s">
        <v>36</v>
      </c>
      <c r="S600" s="25" t="s">
        <v>15</v>
      </c>
      <c r="T600" s="25" t="s">
        <v>15</v>
      </c>
      <c r="U600" s="25" t="s">
        <v>15</v>
      </c>
      <c r="V600" s="24"/>
      <c r="W600" s="24" t="str">
        <f t="shared" si="56"/>
        <v>MIGUEL GRAU N.570 DPTO.304             _</v>
      </c>
      <c r="X600" s="24" t="str">
        <f t="shared" si="57"/>
        <v>('0101599', '1', '1', 'BEGAZO TALAVERA BRUNO', 'BEGAZO TALAVERA BRUNO', 'MIGUEL GRAU N.570 DPTO.304             _', '-', '-', '-', 'N', 'MIGUEL GRAU N.570 DPTO.304             _', '1', '-', '-', '-', 'A'),</v>
      </c>
      <c r="Y600" s="24" t="str">
        <f t="shared" si="58"/>
        <v>('0101599', '1', '42010144', 'A'),</v>
      </c>
      <c r="Z600" s="24" t="str">
        <f t="shared" si="59"/>
        <v>('0101599', '2', '', 'A'),</v>
      </c>
    </row>
    <row r="601" spans="1:26" x14ac:dyDescent="0.25">
      <c r="A601" s="15" t="s">
        <v>241</v>
      </c>
      <c r="B601" s="28">
        <f t="shared" si="54"/>
        <v>1</v>
      </c>
      <c r="C601" s="27">
        <f xml:space="preserve"> IFERROR(INDEX(DATOS_GENERALES!$L$16:$L$20,MATCH($D601,DATOS_GENERALES!$M$16:$M$20,0),1),"###")</f>
        <v>1</v>
      </c>
      <c r="D601" s="25" t="s">
        <v>1641</v>
      </c>
      <c r="E601" s="27">
        <f xml:space="preserve"> IFERROR(INDEX(DATOS_GENERALES!$A$16:$A$25,MATCH($F601,DATOS_GENERALES!$B$16:$B$25,0),1),"###")</f>
        <v>1</v>
      </c>
      <c r="F601" s="25" t="s">
        <v>18</v>
      </c>
      <c r="G601" s="25" t="s">
        <v>2244</v>
      </c>
      <c r="H601" s="15" t="s">
        <v>1457</v>
      </c>
      <c r="I601" s="15"/>
      <c r="J601" s="25" t="s">
        <v>3026</v>
      </c>
      <c r="K601" s="25">
        <f t="shared" si="55"/>
        <v>35</v>
      </c>
      <c r="L601" s="25" t="s">
        <v>15</v>
      </c>
      <c r="M601" s="25" t="s">
        <v>15</v>
      </c>
      <c r="N601" s="25" t="s">
        <v>15</v>
      </c>
      <c r="O601" s="4" t="str">
        <f>IFERROR(INDEX(DATOS_GENERALES!$F$11:$F$13,MATCH($P601,DATOS_GENERALES!$G$11:$G$13,0),1),"###")</f>
        <v>N</v>
      </c>
      <c r="P601" s="25" t="s">
        <v>40</v>
      </c>
      <c r="Q601" s="4">
        <f>IFERROR(INDEX(DATOS_GENERALES!$I$3:$I$7,MATCH($R601,DATOS_GENERALES!$J$3:$J$7,0),1),"###")</f>
        <v>1</v>
      </c>
      <c r="R601" s="25" t="s">
        <v>36</v>
      </c>
      <c r="S601" s="25" t="s">
        <v>15</v>
      </c>
      <c r="T601" s="25" t="s">
        <v>15</v>
      </c>
      <c r="U601" s="25" t="s">
        <v>15</v>
      </c>
      <c r="V601" s="24"/>
      <c r="W601" s="24" t="str">
        <f t="shared" si="56"/>
        <v>CALLE GABRIELA MISTRAL 132 DPTO 402    _</v>
      </c>
      <c r="X601" s="24" t="str">
        <f t="shared" si="57"/>
        <v>('0101600', '1', '1', 'CONTRERAS FARFAN MICHAEL', 'CONTRERAS FARFAN MICHAEL', 'CALLE GABRIELA MISTRAL 132 DPTO 402    _', '-', '-', '-', 'N', 'CALLE GABRIELA MISTRAL 132 DPTO 402    _', '1', '-', '-', '-', 'A'),</v>
      </c>
      <c r="Y601" s="24" t="str">
        <f t="shared" si="58"/>
        <v>('0101600', '1', '42018137', 'A'),</v>
      </c>
      <c r="Z601" s="24" t="str">
        <f t="shared" si="59"/>
        <v>('0101600', '2', '', 'A'),</v>
      </c>
    </row>
    <row r="602" spans="1:26" x14ac:dyDescent="0.25">
      <c r="A602" s="15" t="s">
        <v>486</v>
      </c>
      <c r="B602" s="28">
        <f t="shared" si="54"/>
        <v>1</v>
      </c>
      <c r="C602" s="27">
        <f xml:space="preserve"> IFERROR(INDEX(DATOS_GENERALES!$L$16:$L$20,MATCH($D602,DATOS_GENERALES!$M$16:$M$20,0),1),"###")</f>
        <v>1</v>
      </c>
      <c r="D602" s="25" t="s">
        <v>1641</v>
      </c>
      <c r="E602" s="27">
        <f xml:space="preserve"> IFERROR(INDEX(DATOS_GENERALES!$A$16:$A$25,MATCH($F602,DATOS_GENERALES!$B$16:$B$25,0),1),"###")</f>
        <v>1</v>
      </c>
      <c r="F602" s="25" t="s">
        <v>18</v>
      </c>
      <c r="G602" s="25" t="s">
        <v>2245</v>
      </c>
      <c r="H602" s="15" t="s">
        <v>1458</v>
      </c>
      <c r="I602" s="15"/>
      <c r="J602" s="25" t="s">
        <v>3027</v>
      </c>
      <c r="K602" s="25">
        <f t="shared" si="55"/>
        <v>27</v>
      </c>
      <c r="L602" s="25" t="s">
        <v>15</v>
      </c>
      <c r="M602" s="25" t="s">
        <v>15</v>
      </c>
      <c r="N602" s="25" t="s">
        <v>15</v>
      </c>
      <c r="O602" s="4" t="str">
        <f>IFERROR(INDEX(DATOS_GENERALES!$F$11:$F$13,MATCH($P602,DATOS_GENERALES!$G$11:$G$13,0),1),"###")</f>
        <v>N</v>
      </c>
      <c r="P602" s="25" t="s">
        <v>40</v>
      </c>
      <c r="Q602" s="4">
        <f>IFERROR(INDEX(DATOS_GENERALES!$I$3:$I$7,MATCH($R602,DATOS_GENERALES!$J$3:$J$7,0),1),"###")</f>
        <v>1</v>
      </c>
      <c r="R602" s="25" t="s">
        <v>36</v>
      </c>
      <c r="S602" s="25" t="s">
        <v>15</v>
      </c>
      <c r="T602" s="25" t="s">
        <v>15</v>
      </c>
      <c r="U602" s="25" t="s">
        <v>15</v>
      </c>
      <c r="V602" s="24"/>
      <c r="W602" s="24" t="str">
        <f t="shared" si="56"/>
        <v>URB. SANTA ROSA DE LIMA N-5            _</v>
      </c>
      <c r="X602" s="24" t="str">
        <f t="shared" si="57"/>
        <v>('0101601', '1', '1', 'PALOMINO PINTO NOELIA PATRICIA', 'PALOMINO PINTO NOELIA PATRICIA', 'URB. SANTA ROSA DE LIMA N-5            _', '-', '-', '-', 'N', 'URB. SANTA ROSA DE LIMA N-5            _', '1', '-', '-', '-', 'A'),</v>
      </c>
      <c r="Y602" s="24" t="str">
        <f t="shared" si="58"/>
        <v>('0101601', '1', '42030963', 'A'),</v>
      </c>
      <c r="Z602" s="24" t="str">
        <f t="shared" si="59"/>
        <v>('0101601', '2', '', 'A'),</v>
      </c>
    </row>
    <row r="603" spans="1:26" x14ac:dyDescent="0.25">
      <c r="A603" s="15" t="s">
        <v>583</v>
      </c>
      <c r="B603" s="28">
        <f t="shared" si="54"/>
        <v>1</v>
      </c>
      <c r="C603" s="27">
        <f xml:space="preserve"> IFERROR(INDEX(DATOS_GENERALES!$L$16:$L$20,MATCH($D603,DATOS_GENERALES!$M$16:$M$20,0),1),"###")</f>
        <v>1</v>
      </c>
      <c r="D603" s="25" t="s">
        <v>1641</v>
      </c>
      <c r="E603" s="27">
        <f xml:space="preserve"> IFERROR(INDEX(DATOS_GENERALES!$A$16:$A$25,MATCH($F603,DATOS_GENERALES!$B$16:$B$25,0),1),"###")</f>
        <v>1</v>
      </c>
      <c r="F603" s="25" t="s">
        <v>18</v>
      </c>
      <c r="G603" s="25" t="s">
        <v>2246</v>
      </c>
      <c r="H603" s="15" t="s">
        <v>1459</v>
      </c>
      <c r="I603" s="15"/>
      <c r="J603" s="25" t="s">
        <v>3028</v>
      </c>
      <c r="K603" s="25">
        <f t="shared" si="55"/>
        <v>24</v>
      </c>
      <c r="L603" s="25" t="s">
        <v>15</v>
      </c>
      <c r="M603" s="25" t="s">
        <v>15</v>
      </c>
      <c r="N603" s="25" t="s">
        <v>15</v>
      </c>
      <c r="O603" s="4" t="str">
        <f>IFERROR(INDEX(DATOS_GENERALES!$F$11:$F$13,MATCH($P603,DATOS_GENERALES!$G$11:$G$13,0),1),"###")</f>
        <v>N</v>
      </c>
      <c r="P603" s="25" t="s">
        <v>40</v>
      </c>
      <c r="Q603" s="4">
        <f>IFERROR(INDEX(DATOS_GENERALES!$I$3:$I$7,MATCH($R603,DATOS_GENERALES!$J$3:$J$7,0),1),"###")</f>
        <v>1</v>
      </c>
      <c r="R603" s="25" t="s">
        <v>36</v>
      </c>
      <c r="S603" s="25" t="s">
        <v>15</v>
      </c>
      <c r="T603" s="25" t="s">
        <v>15</v>
      </c>
      <c r="U603" s="25" t="s">
        <v>15</v>
      </c>
      <c r="V603" s="24"/>
      <c r="W603" s="24" t="str">
        <f t="shared" si="56"/>
        <v>CALLE BENITO BONIFAZ 303               _</v>
      </c>
      <c r="X603" s="24" t="str">
        <f t="shared" si="57"/>
        <v>('0101602', '1', '1', 'IBAÑEZ COAYLA MANUEL ALFREDO', 'IBAÑEZ COAYLA MANUEL ALFREDO', 'CALLE BENITO BONIFAZ 303               _', '-', '-', '-', 'N', 'CALLE BENITO BONIFAZ 303               _', '1', '-', '-', '-', 'A'),</v>
      </c>
      <c r="Y603" s="24" t="str">
        <f t="shared" si="58"/>
        <v>('0101602', '1', '42033305', 'A'),</v>
      </c>
      <c r="Z603" s="24" t="str">
        <f t="shared" si="59"/>
        <v>('0101602', '2', '', 'A'),</v>
      </c>
    </row>
    <row r="604" spans="1:26" x14ac:dyDescent="0.25">
      <c r="A604" s="15" t="s">
        <v>679</v>
      </c>
      <c r="B604" s="28">
        <f t="shared" si="54"/>
        <v>1</v>
      </c>
      <c r="C604" s="27">
        <f xml:space="preserve"> IFERROR(INDEX(DATOS_GENERALES!$L$16:$L$20,MATCH($D604,DATOS_GENERALES!$M$16:$M$20,0),1),"###")</f>
        <v>1</v>
      </c>
      <c r="D604" s="25" t="s">
        <v>1641</v>
      </c>
      <c r="E604" s="27">
        <f xml:space="preserve"> IFERROR(INDEX(DATOS_GENERALES!$A$16:$A$25,MATCH($F604,DATOS_GENERALES!$B$16:$B$25,0),1),"###")</f>
        <v>1</v>
      </c>
      <c r="F604" s="25" t="s">
        <v>18</v>
      </c>
      <c r="G604" s="25" t="s">
        <v>2247</v>
      </c>
      <c r="H604" s="15" t="s">
        <v>1460</v>
      </c>
      <c r="I604" s="15"/>
      <c r="J604" s="25" t="s">
        <v>3029</v>
      </c>
      <c r="K604" s="25">
        <f t="shared" si="55"/>
        <v>21</v>
      </c>
      <c r="L604" s="25" t="s">
        <v>15</v>
      </c>
      <c r="M604" s="25" t="s">
        <v>15</v>
      </c>
      <c r="N604" s="25" t="s">
        <v>15</v>
      </c>
      <c r="O604" s="4" t="str">
        <f>IFERROR(INDEX(DATOS_GENERALES!$F$11:$F$13,MATCH($P604,DATOS_GENERALES!$G$11:$G$13,0),1),"###")</f>
        <v>N</v>
      </c>
      <c r="P604" s="25" t="s">
        <v>40</v>
      </c>
      <c r="Q604" s="4">
        <f>IFERROR(INDEX(DATOS_GENERALES!$I$3:$I$7,MATCH($R604,DATOS_GENERALES!$J$3:$J$7,0),1),"###")</f>
        <v>1</v>
      </c>
      <c r="R604" s="25" t="s">
        <v>36</v>
      </c>
      <c r="S604" s="25" t="s">
        <v>15</v>
      </c>
      <c r="T604" s="25" t="s">
        <v>15</v>
      </c>
      <c r="U604" s="25" t="s">
        <v>15</v>
      </c>
      <c r="V604" s="24"/>
      <c r="W604" s="24" t="str">
        <f t="shared" si="56"/>
        <v>URB.V.A.BELAUNDE W-31                  _</v>
      </c>
      <c r="X604" s="24" t="str">
        <f t="shared" si="57"/>
        <v>('0101603', '1', '1', 'GARCIA AVILES LUIS MIGUEL', 'GARCIA AVILES LUIS MIGUEL', 'URB.V.A.BELAUNDE W-31                  _', '-', '-', '-', 'N', 'URB.V.A.BELAUNDE W-31                  _', '1', '-', '-', '-', 'A'),</v>
      </c>
      <c r="Y604" s="24" t="str">
        <f t="shared" si="58"/>
        <v>('0101603', '1', '42043492', 'A'),</v>
      </c>
      <c r="Z604" s="24" t="str">
        <f t="shared" si="59"/>
        <v>('0101603', '2', '', 'A'),</v>
      </c>
    </row>
    <row r="605" spans="1:26" x14ac:dyDescent="0.25">
      <c r="A605" s="15" t="s">
        <v>285</v>
      </c>
      <c r="B605" s="28">
        <f t="shared" si="54"/>
        <v>1</v>
      </c>
      <c r="C605" s="27">
        <f xml:space="preserve"> IFERROR(INDEX(DATOS_GENERALES!$L$16:$L$20,MATCH($D605,DATOS_GENERALES!$M$16:$M$20,0),1),"###")</f>
        <v>1</v>
      </c>
      <c r="D605" s="25" t="s">
        <v>1641</v>
      </c>
      <c r="E605" s="27">
        <f xml:space="preserve"> IFERROR(INDEX(DATOS_GENERALES!$A$16:$A$25,MATCH($F605,DATOS_GENERALES!$B$16:$B$25,0),1),"###")</f>
        <v>1</v>
      </c>
      <c r="F605" s="25" t="s">
        <v>18</v>
      </c>
      <c r="G605" s="25" t="s">
        <v>2248</v>
      </c>
      <c r="H605" s="15" t="s">
        <v>1461</v>
      </c>
      <c r="I605" s="15"/>
      <c r="J605" s="25" t="s">
        <v>3030</v>
      </c>
      <c r="K605" s="25">
        <f t="shared" si="55"/>
        <v>33</v>
      </c>
      <c r="L605" s="25" t="s">
        <v>15</v>
      </c>
      <c r="M605" s="25" t="s">
        <v>15</v>
      </c>
      <c r="N605" s="25" t="s">
        <v>15</v>
      </c>
      <c r="O605" s="4" t="str">
        <f>IFERROR(INDEX(DATOS_GENERALES!$F$11:$F$13,MATCH($P605,DATOS_GENERALES!$G$11:$G$13,0),1),"###")</f>
        <v>N</v>
      </c>
      <c r="P605" s="25" t="s">
        <v>40</v>
      </c>
      <c r="Q605" s="4">
        <f>IFERROR(INDEX(DATOS_GENERALES!$I$3:$I$7,MATCH($R605,DATOS_GENERALES!$J$3:$J$7,0),1),"###")</f>
        <v>1</v>
      </c>
      <c r="R605" s="25" t="s">
        <v>36</v>
      </c>
      <c r="S605" s="25" t="s">
        <v>15</v>
      </c>
      <c r="T605" s="25" t="s">
        <v>15</v>
      </c>
      <c r="U605" s="25" t="s">
        <v>15</v>
      </c>
      <c r="V605" s="24"/>
      <c r="W605" s="24" t="str">
        <f t="shared" si="56"/>
        <v>ASOC VILLA CONTINENTAL LL-4 CAYMA      _</v>
      </c>
      <c r="X605" s="24" t="str">
        <f t="shared" si="57"/>
        <v>('0101604', '1', '1', 'CALLINAPA ARAGON LEONEL DERLY', 'CALLINAPA ARAGON LEONEL DERLY', 'ASOC VILLA CONTINENTAL LL-4 CAYMA      _', '-', '-', '-', 'N', 'ASOC VILLA CONTINENTAL LL-4 CAYMA      _', '1', '-', '-', '-', 'A'),</v>
      </c>
      <c r="Y605" s="24" t="str">
        <f t="shared" si="58"/>
        <v>('0101604', '1', '42075486', 'A'),</v>
      </c>
      <c r="Z605" s="24" t="str">
        <f t="shared" si="59"/>
        <v>('0101604', '2', '', 'A'),</v>
      </c>
    </row>
    <row r="606" spans="1:26" x14ac:dyDescent="0.25">
      <c r="A606" s="15" t="s">
        <v>541</v>
      </c>
      <c r="B606" s="28">
        <f t="shared" si="54"/>
        <v>1</v>
      </c>
      <c r="C606" s="27">
        <f xml:space="preserve"> IFERROR(INDEX(DATOS_GENERALES!$L$16:$L$20,MATCH($D606,DATOS_GENERALES!$M$16:$M$20,0),1),"###")</f>
        <v>1</v>
      </c>
      <c r="D606" s="25" t="s">
        <v>1641</v>
      </c>
      <c r="E606" s="27">
        <f xml:space="preserve"> IFERROR(INDEX(DATOS_GENERALES!$A$16:$A$25,MATCH($F606,DATOS_GENERALES!$B$16:$B$25,0),1),"###")</f>
        <v>1</v>
      </c>
      <c r="F606" s="25" t="s">
        <v>18</v>
      </c>
      <c r="G606" s="25" t="s">
        <v>2249</v>
      </c>
      <c r="H606" s="15" t="s">
        <v>1462</v>
      </c>
      <c r="I606" s="15"/>
      <c r="J606" s="25" t="s">
        <v>3031</v>
      </c>
      <c r="K606" s="25">
        <f t="shared" si="55"/>
        <v>25</v>
      </c>
      <c r="L606" s="25" t="s">
        <v>15</v>
      </c>
      <c r="M606" s="25" t="s">
        <v>15</v>
      </c>
      <c r="N606" s="25" t="s">
        <v>15</v>
      </c>
      <c r="O606" s="4" t="str">
        <f>IFERROR(INDEX(DATOS_GENERALES!$F$11:$F$13,MATCH($P606,DATOS_GENERALES!$G$11:$G$13,0),1),"###")</f>
        <v>N</v>
      </c>
      <c r="P606" s="25" t="s">
        <v>40</v>
      </c>
      <c r="Q606" s="4">
        <f>IFERROR(INDEX(DATOS_GENERALES!$I$3:$I$7,MATCH($R606,DATOS_GENERALES!$J$3:$J$7,0),1),"###")</f>
        <v>1</v>
      </c>
      <c r="R606" s="25" t="s">
        <v>36</v>
      </c>
      <c r="S606" s="25" t="s">
        <v>15</v>
      </c>
      <c r="T606" s="25" t="s">
        <v>15</v>
      </c>
      <c r="U606" s="25" t="s">
        <v>15</v>
      </c>
      <c r="V606" s="24"/>
      <c r="W606" s="24" t="str">
        <f t="shared" si="56"/>
        <v>EL CORREJIDOR 1-D DEP 104              _</v>
      </c>
      <c r="X606" s="24" t="str">
        <f t="shared" si="57"/>
        <v>('0101605', '1', '1', 'CHOIS MOSTAJO RICARDO', 'CHOIS MOSTAJO RICARDO', 'EL CORREJIDOR 1-D DEP 104              _', '-', '-', '-', 'N', 'EL CORREJIDOR 1-D DEP 104              _', '1', '-', '-', '-', 'A'),</v>
      </c>
      <c r="Y606" s="24" t="str">
        <f t="shared" si="58"/>
        <v>('0101605', '1', '42085663', 'A'),</v>
      </c>
      <c r="Z606" s="24" t="str">
        <f t="shared" si="59"/>
        <v>('0101605', '2', '', 'A'),</v>
      </c>
    </row>
    <row r="607" spans="1:26" x14ac:dyDescent="0.25">
      <c r="A607" s="15" t="s">
        <v>286</v>
      </c>
      <c r="B607" s="28">
        <f t="shared" si="54"/>
        <v>1</v>
      </c>
      <c r="C607" s="27">
        <f xml:space="preserve"> IFERROR(INDEX(DATOS_GENERALES!$L$16:$L$20,MATCH($D607,DATOS_GENERALES!$M$16:$M$20,0),1),"###")</f>
        <v>1</v>
      </c>
      <c r="D607" s="25" t="s">
        <v>1641</v>
      </c>
      <c r="E607" s="27">
        <f xml:space="preserve"> IFERROR(INDEX(DATOS_GENERALES!$A$16:$A$25,MATCH($F607,DATOS_GENERALES!$B$16:$B$25,0),1),"###")</f>
        <v>1</v>
      </c>
      <c r="F607" s="25" t="s">
        <v>18</v>
      </c>
      <c r="G607" s="25" t="s">
        <v>2250</v>
      </c>
      <c r="H607" s="15" t="s">
        <v>1463</v>
      </c>
      <c r="I607" s="15"/>
      <c r="J607" s="25" t="s">
        <v>3032</v>
      </c>
      <c r="K607" s="25">
        <f t="shared" si="55"/>
        <v>33</v>
      </c>
      <c r="L607" s="25" t="s">
        <v>15</v>
      </c>
      <c r="M607" s="25" t="s">
        <v>15</v>
      </c>
      <c r="N607" s="25" t="s">
        <v>15</v>
      </c>
      <c r="O607" s="4" t="str">
        <f>IFERROR(INDEX(DATOS_GENERALES!$F$11:$F$13,MATCH($P607,DATOS_GENERALES!$G$11:$G$13,0),1),"###")</f>
        <v>N</v>
      </c>
      <c r="P607" s="25" t="s">
        <v>40</v>
      </c>
      <c r="Q607" s="4">
        <f>IFERROR(INDEX(DATOS_GENERALES!$I$3:$I$7,MATCH($R607,DATOS_GENERALES!$J$3:$J$7,0),1),"###")</f>
        <v>1</v>
      </c>
      <c r="R607" s="25" t="s">
        <v>36</v>
      </c>
      <c r="S607" s="25" t="s">
        <v>15</v>
      </c>
      <c r="T607" s="25" t="s">
        <v>15</v>
      </c>
      <c r="U607" s="25" t="s">
        <v>15</v>
      </c>
      <c r="V607" s="24"/>
      <c r="W607" s="24" t="str">
        <f t="shared" si="56"/>
        <v>COOP. DANIEL ALCIDES CARRION E-22      _</v>
      </c>
      <c r="X607" s="24" t="str">
        <f t="shared" si="57"/>
        <v>('0101606', '1', '1', 'JIMENEZ CORNEJO MARIANELA', 'JIMENEZ CORNEJO MARIANELA', 'COOP. DANIEL ALCIDES CARRION E-22      _', '-', '-', '-', 'N', 'COOP. DANIEL ALCIDES CARRION E-22      _', '1', '-', '-', '-', 'A'),</v>
      </c>
      <c r="Y607" s="24" t="str">
        <f t="shared" si="58"/>
        <v>('0101606', '1', '42088407', 'A'),</v>
      </c>
      <c r="Z607" s="24" t="str">
        <f t="shared" si="59"/>
        <v>('0101606', '2', '', 'A'),</v>
      </c>
    </row>
    <row r="608" spans="1:26" x14ac:dyDescent="0.25">
      <c r="A608" s="15" t="s">
        <v>645</v>
      </c>
      <c r="B608" s="28">
        <f t="shared" si="54"/>
        <v>1</v>
      </c>
      <c r="C608" s="27">
        <f xml:space="preserve"> IFERROR(INDEX(DATOS_GENERALES!$L$16:$L$20,MATCH($D608,DATOS_GENERALES!$M$16:$M$20,0),1),"###")</f>
        <v>1</v>
      </c>
      <c r="D608" s="25" t="s">
        <v>1641</v>
      </c>
      <c r="E608" s="27">
        <f xml:space="preserve"> IFERROR(INDEX(DATOS_GENERALES!$A$16:$A$25,MATCH($F608,DATOS_GENERALES!$B$16:$B$25,0),1),"###")</f>
        <v>1</v>
      </c>
      <c r="F608" s="25" t="s">
        <v>18</v>
      </c>
      <c r="G608" s="25" t="s">
        <v>2251</v>
      </c>
      <c r="H608" s="15" t="s">
        <v>1464</v>
      </c>
      <c r="I608" s="15"/>
      <c r="J608" s="25" t="s">
        <v>3033</v>
      </c>
      <c r="K608" s="25">
        <f t="shared" si="55"/>
        <v>22</v>
      </c>
      <c r="L608" s="25" t="s">
        <v>15</v>
      </c>
      <c r="M608" s="25" t="s">
        <v>15</v>
      </c>
      <c r="N608" s="25" t="s">
        <v>15</v>
      </c>
      <c r="O608" s="4" t="str">
        <f>IFERROR(INDEX(DATOS_GENERALES!$F$11:$F$13,MATCH($P608,DATOS_GENERALES!$G$11:$G$13,0),1),"###")</f>
        <v>N</v>
      </c>
      <c r="P608" s="25" t="s">
        <v>40</v>
      </c>
      <c r="Q608" s="4">
        <f>IFERROR(INDEX(DATOS_GENERALES!$I$3:$I$7,MATCH($R608,DATOS_GENERALES!$J$3:$J$7,0),1),"###")</f>
        <v>1</v>
      </c>
      <c r="R608" s="25" t="s">
        <v>36</v>
      </c>
      <c r="S608" s="25" t="s">
        <v>15</v>
      </c>
      <c r="T608" s="25" t="s">
        <v>15</v>
      </c>
      <c r="U608" s="25" t="s">
        <v>15</v>
      </c>
      <c r="V608" s="24"/>
      <c r="W608" s="24" t="str">
        <f t="shared" si="56"/>
        <v>URB.VILLA AREQUIPA C-3                 _</v>
      </c>
      <c r="X608" s="24" t="str">
        <f t="shared" si="57"/>
        <v>('0101607', '1', '1', 'FERNADEZ SARMIENTO JOSE MANUEL', 'FERNADEZ SARMIENTO JOSE MANUEL', 'URB.VILLA AREQUIPA C-3                 _', '-', '-', '-', 'N', 'URB.VILLA AREQUIPA C-3                 _', '1', '-', '-', '-', 'A'),</v>
      </c>
      <c r="Y608" s="24" t="str">
        <f t="shared" si="58"/>
        <v>('0101607', '1', '42092250', 'A'),</v>
      </c>
      <c r="Z608" s="24" t="str">
        <f t="shared" si="59"/>
        <v>('0101607', '2', '', 'A'),</v>
      </c>
    </row>
    <row r="609" spans="1:26" x14ac:dyDescent="0.25">
      <c r="A609" s="15" t="s">
        <v>646</v>
      </c>
      <c r="B609" s="28">
        <f t="shared" si="54"/>
        <v>1</v>
      </c>
      <c r="C609" s="27">
        <f xml:space="preserve"> IFERROR(INDEX(DATOS_GENERALES!$L$16:$L$20,MATCH($D609,DATOS_GENERALES!$M$16:$M$20,0),1),"###")</f>
        <v>1</v>
      </c>
      <c r="D609" s="25" t="s">
        <v>1641</v>
      </c>
      <c r="E609" s="27">
        <f xml:space="preserve"> IFERROR(INDEX(DATOS_GENERALES!$A$16:$A$25,MATCH($F609,DATOS_GENERALES!$B$16:$B$25,0),1),"###")</f>
        <v>1</v>
      </c>
      <c r="F609" s="25" t="s">
        <v>18</v>
      </c>
      <c r="G609" s="25" t="s">
        <v>2252</v>
      </c>
      <c r="H609" s="15" t="s">
        <v>1465</v>
      </c>
      <c r="I609" s="15"/>
      <c r="J609" s="25" t="s">
        <v>3034</v>
      </c>
      <c r="K609" s="25">
        <f t="shared" si="55"/>
        <v>22</v>
      </c>
      <c r="L609" s="25" t="s">
        <v>15</v>
      </c>
      <c r="M609" s="25" t="s">
        <v>15</v>
      </c>
      <c r="N609" s="25" t="s">
        <v>15</v>
      </c>
      <c r="O609" s="4" t="str">
        <f>IFERROR(INDEX(DATOS_GENERALES!$F$11:$F$13,MATCH($P609,DATOS_GENERALES!$G$11:$G$13,0),1),"###")</f>
        <v>N</v>
      </c>
      <c r="P609" s="25" t="s">
        <v>40</v>
      </c>
      <c r="Q609" s="4">
        <f>IFERROR(INDEX(DATOS_GENERALES!$I$3:$I$7,MATCH($R609,DATOS_GENERALES!$J$3:$J$7,0),1),"###")</f>
        <v>1</v>
      </c>
      <c r="R609" s="25" t="s">
        <v>36</v>
      </c>
      <c r="S609" s="25" t="s">
        <v>15</v>
      </c>
      <c r="T609" s="25" t="s">
        <v>15</v>
      </c>
      <c r="U609" s="25" t="s">
        <v>15</v>
      </c>
      <c r="V609" s="24"/>
      <c r="W609" s="24" t="str">
        <f t="shared" si="56"/>
        <v>URB. JORGE BASADRE C-1                 _</v>
      </c>
      <c r="X609" s="24" t="str">
        <f t="shared" si="57"/>
        <v>('0101608', '1', '1', 'CRUZ HUAMANI LUIS ALBERTO', 'CRUZ HUAMANI LUIS ALBERTO', 'URB. JORGE BASADRE C-1                 _', '-', '-', '-', 'N', 'URB. JORGE BASADRE C-1                 _', '1', '-', '-', '-', 'A'),</v>
      </c>
      <c r="Y609" s="24" t="str">
        <f t="shared" si="58"/>
        <v>('0101608', '1', '42098899', 'A'),</v>
      </c>
      <c r="Z609" s="24" t="str">
        <f t="shared" si="59"/>
        <v>('0101608', '2', '', 'A'),</v>
      </c>
    </row>
    <row r="610" spans="1:26" x14ac:dyDescent="0.25">
      <c r="A610" s="15" t="s">
        <v>425</v>
      </c>
      <c r="B610" s="28">
        <f t="shared" si="54"/>
        <v>1</v>
      </c>
      <c r="C610" s="27">
        <f xml:space="preserve"> IFERROR(INDEX(DATOS_GENERALES!$L$16:$L$20,MATCH($D610,DATOS_GENERALES!$M$16:$M$20,0),1),"###")</f>
        <v>1</v>
      </c>
      <c r="D610" s="25" t="s">
        <v>1641</v>
      </c>
      <c r="E610" s="27">
        <f xml:space="preserve"> IFERROR(INDEX(DATOS_GENERALES!$A$16:$A$25,MATCH($F610,DATOS_GENERALES!$B$16:$B$25,0),1),"###")</f>
        <v>1</v>
      </c>
      <c r="F610" s="25" t="s">
        <v>18</v>
      </c>
      <c r="G610" s="25" t="s">
        <v>2253</v>
      </c>
      <c r="H610" s="15" t="s">
        <v>1466</v>
      </c>
      <c r="I610" s="15"/>
      <c r="J610" s="25" t="s">
        <v>3035</v>
      </c>
      <c r="K610" s="25">
        <f t="shared" si="55"/>
        <v>29</v>
      </c>
      <c r="L610" s="25" t="s">
        <v>15</v>
      </c>
      <c r="M610" s="25" t="s">
        <v>15</v>
      </c>
      <c r="N610" s="25" t="s">
        <v>15</v>
      </c>
      <c r="O610" s="4" t="str">
        <f>IFERROR(INDEX(DATOS_GENERALES!$F$11:$F$13,MATCH($P610,DATOS_GENERALES!$G$11:$G$13,0),1),"###")</f>
        <v>N</v>
      </c>
      <c r="P610" s="25" t="s">
        <v>40</v>
      </c>
      <c r="Q610" s="4">
        <f>IFERROR(INDEX(DATOS_GENERALES!$I$3:$I$7,MATCH($R610,DATOS_GENERALES!$J$3:$J$7,0),1),"###")</f>
        <v>1</v>
      </c>
      <c r="R610" s="25" t="s">
        <v>36</v>
      </c>
      <c r="S610" s="25" t="s">
        <v>15</v>
      </c>
      <c r="T610" s="25" t="s">
        <v>15</v>
      </c>
      <c r="U610" s="25" t="s">
        <v>15</v>
      </c>
      <c r="V610" s="24"/>
      <c r="W610" s="24" t="str">
        <f t="shared" si="56"/>
        <v>HOYOS RUBIO Z-22 SELVA ALEGRE          _</v>
      </c>
      <c r="X610" s="24" t="str">
        <f t="shared" si="57"/>
        <v>('0101609', '1', '1', 'NEYRA ARAOZ JORGE HOMERO', 'NEYRA ARAOZ JORGE HOMERO', 'HOYOS RUBIO Z-22 SELVA ALEGRE          _', '-', '-', '-', 'N', 'HOYOS RUBIO Z-22 SELVA ALEGRE          _', '1', '-', '-', '-', 'A'),</v>
      </c>
      <c r="Y610" s="24" t="str">
        <f t="shared" si="58"/>
        <v>('0101609', '1', '42103921', 'A'),</v>
      </c>
      <c r="Z610" s="24" t="str">
        <f t="shared" si="59"/>
        <v>('0101609', '2', '', 'A'),</v>
      </c>
    </row>
    <row r="611" spans="1:26" x14ac:dyDescent="0.25">
      <c r="A611" s="15" t="s">
        <v>542</v>
      </c>
      <c r="B611" s="28">
        <f t="shared" si="54"/>
        <v>1</v>
      </c>
      <c r="C611" s="27">
        <f xml:space="preserve"> IFERROR(INDEX(DATOS_GENERALES!$L$16:$L$20,MATCH($D611,DATOS_GENERALES!$M$16:$M$20,0),1),"###")</f>
        <v>1</v>
      </c>
      <c r="D611" s="25" t="s">
        <v>1641</v>
      </c>
      <c r="E611" s="27">
        <f xml:space="preserve"> IFERROR(INDEX(DATOS_GENERALES!$A$16:$A$25,MATCH($F611,DATOS_GENERALES!$B$16:$B$25,0),1),"###")</f>
        <v>1</v>
      </c>
      <c r="F611" s="25" t="s">
        <v>18</v>
      </c>
      <c r="G611" s="25" t="s">
        <v>2254</v>
      </c>
      <c r="H611" s="15" t="s">
        <v>1467</v>
      </c>
      <c r="I611" s="15"/>
      <c r="J611" s="25" t="s">
        <v>3036</v>
      </c>
      <c r="K611" s="25">
        <f t="shared" si="55"/>
        <v>25</v>
      </c>
      <c r="L611" s="25" t="s">
        <v>15</v>
      </c>
      <c r="M611" s="25" t="s">
        <v>15</v>
      </c>
      <c r="N611" s="25" t="s">
        <v>15</v>
      </c>
      <c r="O611" s="4" t="str">
        <f>IFERROR(INDEX(DATOS_GENERALES!$F$11:$F$13,MATCH($P611,DATOS_GENERALES!$G$11:$G$13,0),1),"###")</f>
        <v>N</v>
      </c>
      <c r="P611" s="25" t="s">
        <v>40</v>
      </c>
      <c r="Q611" s="4">
        <f>IFERROR(INDEX(DATOS_GENERALES!$I$3:$I$7,MATCH($R611,DATOS_GENERALES!$J$3:$J$7,0),1),"###")</f>
        <v>1</v>
      </c>
      <c r="R611" s="25" t="s">
        <v>36</v>
      </c>
      <c r="S611" s="25" t="s">
        <v>15</v>
      </c>
      <c r="T611" s="25" t="s">
        <v>15</v>
      </c>
      <c r="U611" s="25" t="s">
        <v>15</v>
      </c>
      <c r="V611" s="24"/>
      <c r="W611" s="24" t="str">
        <f t="shared" si="56"/>
        <v>CALLE ROMA 347 SANTA ROSA              _</v>
      </c>
      <c r="X611" s="24" t="str">
        <f t="shared" si="57"/>
        <v>('0101610', '1', '1', 'HUANCA MAYTA ALFREDO', 'HUANCA MAYTA ALFREDO', 'CALLE ROMA 347 SANTA ROSA              _', '-', '-', '-', 'N', 'CALLE ROMA 347 SANTA ROSA              _', '1', '-', '-', '-', 'A'),</v>
      </c>
      <c r="Y611" s="24" t="str">
        <f t="shared" si="58"/>
        <v>('0101610', '1', '42142859', 'A'),</v>
      </c>
      <c r="Z611" s="24" t="str">
        <f t="shared" si="59"/>
        <v>('0101610', '2', '', 'A'),</v>
      </c>
    </row>
    <row r="612" spans="1:26" x14ac:dyDescent="0.25">
      <c r="A612" s="15" t="s">
        <v>796</v>
      </c>
      <c r="B612" s="28">
        <f t="shared" si="54"/>
        <v>1</v>
      </c>
      <c r="C612" s="27">
        <f xml:space="preserve"> IFERROR(INDEX(DATOS_GENERALES!$L$16:$L$20,MATCH($D612,DATOS_GENERALES!$M$16:$M$20,0),1),"###")</f>
        <v>1</v>
      </c>
      <c r="D612" s="25" t="s">
        <v>1641</v>
      </c>
      <c r="E612" s="27">
        <f xml:space="preserve"> IFERROR(INDEX(DATOS_GENERALES!$A$16:$A$25,MATCH($F612,DATOS_GENERALES!$B$16:$B$25,0),1),"###")</f>
        <v>1</v>
      </c>
      <c r="F612" s="25" t="s">
        <v>18</v>
      </c>
      <c r="G612" s="25" t="s">
        <v>2255</v>
      </c>
      <c r="H612" s="15" t="s">
        <v>1468</v>
      </c>
      <c r="I612" s="15"/>
      <c r="J612" s="25" t="s">
        <v>3037</v>
      </c>
      <c r="K612" s="25">
        <f t="shared" si="55"/>
        <v>16</v>
      </c>
      <c r="L612" s="25" t="s">
        <v>15</v>
      </c>
      <c r="M612" s="25" t="s">
        <v>15</v>
      </c>
      <c r="N612" s="25" t="s">
        <v>15</v>
      </c>
      <c r="O612" s="4" t="str">
        <f>IFERROR(INDEX(DATOS_GENERALES!$F$11:$F$13,MATCH($P612,DATOS_GENERALES!$G$11:$G$13,0),1),"###")</f>
        <v>N</v>
      </c>
      <c r="P612" s="25" t="s">
        <v>40</v>
      </c>
      <c r="Q612" s="4">
        <f>IFERROR(INDEX(DATOS_GENERALES!$I$3:$I$7,MATCH($R612,DATOS_GENERALES!$J$3:$J$7,0),1),"###")</f>
        <v>1</v>
      </c>
      <c r="R612" s="25" t="s">
        <v>36</v>
      </c>
      <c r="S612" s="25" t="s">
        <v>15</v>
      </c>
      <c r="T612" s="25" t="s">
        <v>15</v>
      </c>
      <c r="U612" s="25" t="s">
        <v>15</v>
      </c>
      <c r="V612" s="24"/>
      <c r="W612" s="24" t="str">
        <f t="shared" si="56"/>
        <v>CALLE FILTRO 407                       _</v>
      </c>
      <c r="X612" s="24" t="str">
        <f t="shared" si="57"/>
        <v>('0101611', '1', '1', 'ASTORGA ARENAS DARIO ISVAN', 'ASTORGA ARENAS DARIO ISVAN', 'CALLE FILTRO 407                       _', '-', '-', '-', 'N', 'CALLE FILTRO 407                       _', '1', '-', '-', '-', 'A'),</v>
      </c>
      <c r="Y612" s="24" t="str">
        <f t="shared" si="58"/>
        <v>('0101611', '1', '42154551', 'A'),</v>
      </c>
      <c r="Z612" s="24" t="str">
        <f t="shared" si="59"/>
        <v>('0101611', '2', '', 'A'),</v>
      </c>
    </row>
    <row r="613" spans="1:26" x14ac:dyDescent="0.25">
      <c r="A613" s="15" t="s">
        <v>797</v>
      </c>
      <c r="B613" s="28">
        <f t="shared" si="54"/>
        <v>1</v>
      </c>
      <c r="C613" s="27">
        <f xml:space="preserve"> IFERROR(INDEX(DATOS_GENERALES!$L$16:$L$20,MATCH($D613,DATOS_GENERALES!$M$16:$M$20,0),1),"###")</f>
        <v>1</v>
      </c>
      <c r="D613" s="25" t="s">
        <v>1641</v>
      </c>
      <c r="E613" s="27">
        <f xml:space="preserve"> IFERROR(INDEX(DATOS_GENERALES!$A$16:$A$25,MATCH($F613,DATOS_GENERALES!$B$16:$B$25,0),1),"###")</f>
        <v>1</v>
      </c>
      <c r="F613" s="25" t="s">
        <v>18</v>
      </c>
      <c r="G613" s="25" t="s">
        <v>2256</v>
      </c>
      <c r="H613" s="15" t="s">
        <v>1469</v>
      </c>
      <c r="I613" s="15"/>
      <c r="J613" s="25" t="s">
        <v>3038</v>
      </c>
      <c r="K613" s="25">
        <f t="shared" si="55"/>
        <v>16</v>
      </c>
      <c r="L613" s="25" t="s">
        <v>15</v>
      </c>
      <c r="M613" s="25" t="s">
        <v>15</v>
      </c>
      <c r="N613" s="25" t="s">
        <v>15</v>
      </c>
      <c r="O613" s="4" t="str">
        <f>IFERROR(INDEX(DATOS_GENERALES!$F$11:$F$13,MATCH($P613,DATOS_GENERALES!$G$11:$G$13,0),1),"###")</f>
        <v>N</v>
      </c>
      <c r="P613" s="25" t="s">
        <v>40</v>
      </c>
      <c r="Q613" s="4">
        <f>IFERROR(INDEX(DATOS_GENERALES!$I$3:$I$7,MATCH($R613,DATOS_GENERALES!$J$3:$J$7,0),1),"###")</f>
        <v>1</v>
      </c>
      <c r="R613" s="25" t="s">
        <v>36</v>
      </c>
      <c r="S613" s="25" t="s">
        <v>15</v>
      </c>
      <c r="T613" s="25" t="s">
        <v>15</v>
      </c>
      <c r="U613" s="25" t="s">
        <v>15</v>
      </c>
      <c r="V613" s="24"/>
      <c r="W613" s="24" t="str">
        <f t="shared" si="56"/>
        <v>AV GOYENECHE 900                       _</v>
      </c>
      <c r="X613" s="24" t="str">
        <f t="shared" si="57"/>
        <v>('0101612', '1', '1', 'PAREDES MUÑOZ ROMINA PATRICIA', 'PAREDES MUÑOZ ROMINA PATRICIA', 'AV GOYENECHE 900                       _', '-', '-', '-', 'N', 'AV GOYENECHE 900                       _', '1', '-', '-', '-', 'A'),</v>
      </c>
      <c r="Y613" s="24" t="str">
        <f t="shared" si="58"/>
        <v>('0101612', '1', '42155673', 'A'),</v>
      </c>
      <c r="Z613" s="24" t="str">
        <f t="shared" si="59"/>
        <v>('0101612', '2', '', 'A'),</v>
      </c>
    </row>
    <row r="614" spans="1:26" x14ac:dyDescent="0.25">
      <c r="A614" s="15" t="s">
        <v>131</v>
      </c>
      <c r="B614" s="28">
        <f t="shared" si="54"/>
        <v>1</v>
      </c>
      <c r="C614" s="27">
        <f xml:space="preserve"> IFERROR(INDEX(DATOS_GENERALES!$L$16:$L$20,MATCH($D614,DATOS_GENERALES!$M$16:$M$20,0),1),"###")</f>
        <v>1</v>
      </c>
      <c r="D614" s="25" t="s">
        <v>1641</v>
      </c>
      <c r="E614" s="27">
        <f xml:space="preserve"> IFERROR(INDEX(DATOS_GENERALES!$A$16:$A$25,MATCH($F614,DATOS_GENERALES!$B$16:$B$25,0),1),"###")</f>
        <v>1</v>
      </c>
      <c r="F614" s="25" t="s">
        <v>18</v>
      </c>
      <c r="G614" s="25" t="s">
        <v>2257</v>
      </c>
      <c r="H614" s="15" t="s">
        <v>1470</v>
      </c>
      <c r="I614" s="15"/>
      <c r="J614" s="25" t="s">
        <v>3039</v>
      </c>
      <c r="K614" s="25">
        <f t="shared" si="55"/>
        <v>40</v>
      </c>
      <c r="L614" s="25" t="s">
        <v>15</v>
      </c>
      <c r="M614" s="25" t="s">
        <v>15</v>
      </c>
      <c r="N614" s="25" t="s">
        <v>15</v>
      </c>
      <c r="O614" s="4" t="str">
        <f>IFERROR(INDEX(DATOS_GENERALES!$F$11:$F$13,MATCH($P614,DATOS_GENERALES!$G$11:$G$13,0),1),"###")</f>
        <v>N</v>
      </c>
      <c r="P614" s="25" t="s">
        <v>40</v>
      </c>
      <c r="Q614" s="4">
        <f>IFERROR(INDEX(DATOS_GENERALES!$I$3:$I$7,MATCH($R614,DATOS_GENERALES!$J$3:$J$7,0),1),"###")</f>
        <v>1</v>
      </c>
      <c r="R614" s="25" t="s">
        <v>36</v>
      </c>
      <c r="S614" s="25" t="s">
        <v>15</v>
      </c>
      <c r="T614" s="25" t="s">
        <v>15</v>
      </c>
      <c r="U614" s="25" t="s">
        <v>15</v>
      </c>
      <c r="V614" s="24"/>
      <c r="W614" s="24" t="str">
        <f t="shared" si="56"/>
        <v>CALLE LA OROYA 205 URB. SAN MARTIN DE SO</v>
      </c>
      <c r="X614" s="24" t="str">
        <f t="shared" si="57"/>
        <v>('0101613', '1', '1', 'MAMANI BALDARRAGO DARWIN CARLOS', 'MAMANI BALDARRAGO DARWIN CARLOS', 'CALLE LA OROYA 205 URB. SAN MARTIN DE SO', '-', '-', '-', 'N', 'CALLE LA OROYA 205 URB. SAN MARTIN DE SO', '1', '-', '-', '-', 'A'),</v>
      </c>
      <c r="Y614" s="24" t="str">
        <f t="shared" si="58"/>
        <v>('0101613', '1', '42191460', 'A'),</v>
      </c>
      <c r="Z614" s="24" t="str">
        <f t="shared" si="59"/>
        <v>('0101613', '2', '', 'A'),</v>
      </c>
    </row>
    <row r="615" spans="1:26" x14ac:dyDescent="0.25">
      <c r="A615" s="15" t="s">
        <v>132</v>
      </c>
      <c r="B615" s="28">
        <f t="shared" si="54"/>
        <v>1</v>
      </c>
      <c r="C615" s="27">
        <f xml:space="preserve"> IFERROR(INDEX(DATOS_GENERALES!$L$16:$L$20,MATCH($D615,DATOS_GENERALES!$M$16:$M$20,0),1),"###")</f>
        <v>1</v>
      </c>
      <c r="D615" s="25" t="s">
        <v>1641</v>
      </c>
      <c r="E615" s="27">
        <f xml:space="preserve"> IFERROR(INDEX(DATOS_GENERALES!$A$16:$A$25,MATCH($F615,DATOS_GENERALES!$B$16:$B$25,0),1),"###")</f>
        <v>1</v>
      </c>
      <c r="F615" s="25" t="s">
        <v>18</v>
      </c>
      <c r="G615" s="25" t="s">
        <v>2258</v>
      </c>
      <c r="H615" s="15" t="s">
        <v>1471</v>
      </c>
      <c r="I615" s="15"/>
      <c r="J615" s="25" t="s">
        <v>3040</v>
      </c>
      <c r="K615" s="25">
        <f t="shared" si="55"/>
        <v>40</v>
      </c>
      <c r="L615" s="25" t="s">
        <v>15</v>
      </c>
      <c r="M615" s="25" t="s">
        <v>15</v>
      </c>
      <c r="N615" s="25" t="s">
        <v>15</v>
      </c>
      <c r="O615" s="4" t="str">
        <f>IFERROR(INDEX(DATOS_GENERALES!$F$11:$F$13,MATCH($P615,DATOS_GENERALES!$G$11:$G$13,0),1),"###")</f>
        <v>N</v>
      </c>
      <c r="P615" s="25" t="s">
        <v>40</v>
      </c>
      <c r="Q615" s="4">
        <f>IFERROR(INDEX(DATOS_GENERALES!$I$3:$I$7,MATCH($R615,DATOS_GENERALES!$J$3:$J$7,0),1),"###")</f>
        <v>1</v>
      </c>
      <c r="R615" s="25" t="s">
        <v>36</v>
      </c>
      <c r="S615" s="25" t="s">
        <v>15</v>
      </c>
      <c r="T615" s="25" t="s">
        <v>15</v>
      </c>
      <c r="U615" s="25" t="s">
        <v>15</v>
      </c>
      <c r="V615" s="24"/>
      <c r="W615" s="24" t="str">
        <f t="shared" si="56"/>
        <v>ASC. URB. JLBYR SECTOR VIII SUPERMZ 18 M</v>
      </c>
      <c r="X615" s="24" t="str">
        <f t="shared" si="57"/>
        <v>('0101614', '1', '1', 'TRAVERSO CHUMIOQUE MILTON RIVELINO', 'TRAVERSO CHUMIOQUE MILTON RIVELINO', 'ASC. URB. JLBYR SECTOR VIII SUPERMZ 18 M', '-', '-', '-', 'N', 'ASC. URB. JLBYR SECTOR VIII SUPERMZ 18 M', '1', '-', '-', '-', 'A'),</v>
      </c>
      <c r="Y615" s="24" t="str">
        <f t="shared" si="58"/>
        <v>('0101614', '1', '42197367', 'A'),</v>
      </c>
      <c r="Z615" s="24" t="str">
        <f t="shared" si="59"/>
        <v>('0101614', '2', '', 'A'),</v>
      </c>
    </row>
    <row r="616" spans="1:26" x14ac:dyDescent="0.25">
      <c r="A616" s="15" t="s">
        <v>426</v>
      </c>
      <c r="B616" s="28">
        <f t="shared" si="54"/>
        <v>1</v>
      </c>
      <c r="C616" s="27">
        <f xml:space="preserve"> IFERROR(INDEX(DATOS_GENERALES!$L$16:$L$20,MATCH($D616,DATOS_GENERALES!$M$16:$M$20,0),1),"###")</f>
        <v>1</v>
      </c>
      <c r="D616" s="25" t="s">
        <v>1641</v>
      </c>
      <c r="E616" s="27">
        <f xml:space="preserve"> IFERROR(INDEX(DATOS_GENERALES!$A$16:$A$25,MATCH($F616,DATOS_GENERALES!$B$16:$B$25,0),1),"###")</f>
        <v>1</v>
      </c>
      <c r="F616" s="25" t="s">
        <v>18</v>
      </c>
      <c r="G616" s="25" t="s">
        <v>2259</v>
      </c>
      <c r="H616" s="15" t="s">
        <v>1472</v>
      </c>
      <c r="I616" s="15"/>
      <c r="J616" s="25" t="s">
        <v>3041</v>
      </c>
      <c r="K616" s="25">
        <f t="shared" si="55"/>
        <v>29</v>
      </c>
      <c r="L616" s="25" t="s">
        <v>15</v>
      </c>
      <c r="M616" s="25" t="s">
        <v>15</v>
      </c>
      <c r="N616" s="25" t="s">
        <v>15</v>
      </c>
      <c r="O616" s="4" t="str">
        <f>IFERROR(INDEX(DATOS_GENERALES!$F$11:$F$13,MATCH($P616,DATOS_GENERALES!$G$11:$G$13,0),1),"###")</f>
        <v>N</v>
      </c>
      <c r="P616" s="25" t="s">
        <v>40</v>
      </c>
      <c r="Q616" s="4">
        <f>IFERROR(INDEX(DATOS_GENERALES!$I$3:$I$7,MATCH($R616,DATOS_GENERALES!$J$3:$J$7,0),1),"###")</f>
        <v>1</v>
      </c>
      <c r="R616" s="25" t="s">
        <v>36</v>
      </c>
      <c r="S616" s="25" t="s">
        <v>15</v>
      </c>
      <c r="T616" s="25" t="s">
        <v>15</v>
      </c>
      <c r="U616" s="25" t="s">
        <v>15</v>
      </c>
      <c r="V616" s="24"/>
      <c r="W616" s="24" t="str">
        <f t="shared" si="56"/>
        <v>CASIMIRO CUADROS 2 G-37 CAYMA          _</v>
      </c>
      <c r="X616" s="24" t="str">
        <f t="shared" si="57"/>
        <v>('0101615', '1', '1', 'ACHAHUANCO MOLINA GUILLERMO', 'ACHAHUANCO MOLINA GUILLERMO', 'CASIMIRO CUADROS 2 G-37 CAYMA          _', '-', '-', '-', 'N', 'CASIMIRO CUADROS 2 G-37 CAYMA          _', '1', '-', '-', '-', 'A'),</v>
      </c>
      <c r="Y616" s="24" t="str">
        <f t="shared" si="58"/>
        <v>('0101615', '1', '42225412', 'A'),</v>
      </c>
      <c r="Z616" s="24" t="str">
        <f t="shared" si="59"/>
        <v>('0101615', '2', '', 'A'),</v>
      </c>
    </row>
    <row r="617" spans="1:26" x14ac:dyDescent="0.25">
      <c r="A617" s="15" t="s">
        <v>216</v>
      </c>
      <c r="B617" s="28">
        <f t="shared" si="54"/>
        <v>1</v>
      </c>
      <c r="C617" s="27">
        <f xml:space="preserve"> IFERROR(INDEX(DATOS_GENERALES!$L$16:$L$20,MATCH($D617,DATOS_GENERALES!$M$16:$M$20,0),1),"###")</f>
        <v>1</v>
      </c>
      <c r="D617" s="25" t="s">
        <v>1641</v>
      </c>
      <c r="E617" s="27">
        <f xml:space="preserve"> IFERROR(INDEX(DATOS_GENERALES!$A$16:$A$25,MATCH($F617,DATOS_GENERALES!$B$16:$B$25,0),1),"###")</f>
        <v>1</v>
      </c>
      <c r="F617" s="25" t="s">
        <v>18</v>
      </c>
      <c r="G617" s="25" t="s">
        <v>2260</v>
      </c>
      <c r="H617" s="15" t="s">
        <v>1473</v>
      </c>
      <c r="I617" s="15"/>
      <c r="J617" s="25" t="s">
        <v>3042</v>
      </c>
      <c r="K617" s="25">
        <f t="shared" si="55"/>
        <v>36</v>
      </c>
      <c r="L617" s="25" t="s">
        <v>15</v>
      </c>
      <c r="M617" s="25" t="s">
        <v>15</v>
      </c>
      <c r="N617" s="25" t="s">
        <v>15</v>
      </c>
      <c r="O617" s="4" t="str">
        <f>IFERROR(INDEX(DATOS_GENERALES!$F$11:$F$13,MATCH($P617,DATOS_GENERALES!$G$11:$G$13,0),1),"###")</f>
        <v>N</v>
      </c>
      <c r="P617" s="25" t="s">
        <v>40</v>
      </c>
      <c r="Q617" s="4">
        <f>IFERROR(INDEX(DATOS_GENERALES!$I$3:$I$7,MATCH($R617,DATOS_GENERALES!$J$3:$J$7,0),1),"###")</f>
        <v>1</v>
      </c>
      <c r="R617" s="25" t="s">
        <v>36</v>
      </c>
      <c r="S617" s="25" t="s">
        <v>15</v>
      </c>
      <c r="T617" s="25" t="s">
        <v>15</v>
      </c>
      <c r="U617" s="25" t="s">
        <v>15</v>
      </c>
      <c r="V617" s="24"/>
      <c r="W617" s="24" t="str">
        <f t="shared" si="56"/>
        <v>AV.PUMACAHUA 310 B DPTO 4 C.COLORADO   _</v>
      </c>
      <c r="X617" s="24" t="str">
        <f t="shared" si="57"/>
        <v>('0101616', '1', '1', 'ORTIZ SANCHEZ YANINA', 'ORTIZ SANCHEZ YANINA', 'AV.PUMACAHUA 310 B DPTO 4 C.COLORADO   _', '-', '-', '-', 'N', 'AV.PUMACAHUA 310 B DPTO 4 C.COLORADO   _', '1', '-', '-', '-', 'A'),</v>
      </c>
      <c r="Y617" s="24" t="str">
        <f t="shared" si="58"/>
        <v>('0101616', '1', '42226623', 'A'),</v>
      </c>
      <c r="Z617" s="24" t="str">
        <f t="shared" si="59"/>
        <v>('0101616', '2', '', 'A'),</v>
      </c>
    </row>
    <row r="618" spans="1:26" x14ac:dyDescent="0.25">
      <c r="A618" s="15" t="s">
        <v>615</v>
      </c>
      <c r="B618" s="28">
        <f t="shared" si="54"/>
        <v>1</v>
      </c>
      <c r="C618" s="27">
        <f xml:space="preserve"> IFERROR(INDEX(DATOS_GENERALES!$L$16:$L$20,MATCH($D618,DATOS_GENERALES!$M$16:$M$20,0),1),"###")</f>
        <v>1</v>
      </c>
      <c r="D618" s="25" t="s">
        <v>1641</v>
      </c>
      <c r="E618" s="27">
        <f xml:space="preserve"> IFERROR(INDEX(DATOS_GENERALES!$A$16:$A$25,MATCH($F618,DATOS_GENERALES!$B$16:$B$25,0),1),"###")</f>
        <v>1</v>
      </c>
      <c r="F618" s="25" t="s">
        <v>18</v>
      </c>
      <c r="G618" s="25" t="s">
        <v>2261</v>
      </c>
      <c r="H618" s="15" t="s">
        <v>1474</v>
      </c>
      <c r="I618" s="15"/>
      <c r="J618" s="25" t="s">
        <v>3043</v>
      </c>
      <c r="K618" s="25">
        <f t="shared" si="55"/>
        <v>23</v>
      </c>
      <c r="L618" s="25" t="s">
        <v>15</v>
      </c>
      <c r="M618" s="25" t="s">
        <v>15</v>
      </c>
      <c r="N618" s="25" t="s">
        <v>15</v>
      </c>
      <c r="O618" s="4" t="str">
        <f>IFERROR(INDEX(DATOS_GENERALES!$F$11:$F$13,MATCH($P618,DATOS_GENERALES!$G$11:$G$13,0),1),"###")</f>
        <v>N</v>
      </c>
      <c r="P618" s="25" t="s">
        <v>40</v>
      </c>
      <c r="Q618" s="4">
        <f>IFERROR(INDEX(DATOS_GENERALES!$I$3:$I$7,MATCH($R618,DATOS_GENERALES!$J$3:$J$7,0),1),"###")</f>
        <v>1</v>
      </c>
      <c r="R618" s="25" t="s">
        <v>36</v>
      </c>
      <c r="S618" s="25" t="s">
        <v>15</v>
      </c>
      <c r="T618" s="25" t="s">
        <v>15</v>
      </c>
      <c r="U618" s="25" t="s">
        <v>15</v>
      </c>
      <c r="V618" s="24"/>
      <c r="W618" s="24" t="str">
        <f t="shared" si="56"/>
        <v>URB. LOS GLADIOLOS  B-3                _</v>
      </c>
      <c r="X618" s="24" t="str">
        <f t="shared" si="57"/>
        <v>('0101617', '1', '1', 'PAREDES MUJICA RICHARD ALONSO', 'PAREDES MUJICA RICHARD ALONSO', 'URB. LOS GLADIOLOS  B-3                _', '-', '-', '-', 'N', 'URB. LOS GLADIOLOS  B-3                _', '1', '-', '-', '-', 'A'),</v>
      </c>
      <c r="Y618" s="24" t="str">
        <f t="shared" si="58"/>
        <v>('0101617', '1', '42241385', 'A'),</v>
      </c>
      <c r="Z618" s="24" t="str">
        <f t="shared" si="59"/>
        <v>('0101617', '2', '', 'A'),</v>
      </c>
    </row>
    <row r="619" spans="1:26" x14ac:dyDescent="0.25">
      <c r="A619" s="15" t="s">
        <v>322</v>
      </c>
      <c r="B619" s="28">
        <f t="shared" si="54"/>
        <v>1</v>
      </c>
      <c r="C619" s="27">
        <f xml:space="preserve"> IFERROR(INDEX(DATOS_GENERALES!$L$16:$L$20,MATCH($D619,DATOS_GENERALES!$M$16:$M$20,0),1),"###")</f>
        <v>1</v>
      </c>
      <c r="D619" s="25" t="s">
        <v>1641</v>
      </c>
      <c r="E619" s="27">
        <f xml:space="preserve"> IFERROR(INDEX(DATOS_GENERALES!$A$16:$A$25,MATCH($F619,DATOS_GENERALES!$B$16:$B$25,0),1),"###")</f>
        <v>1</v>
      </c>
      <c r="F619" s="25" t="s">
        <v>18</v>
      </c>
      <c r="G619" s="25" t="s">
        <v>2262</v>
      </c>
      <c r="H619" s="15" t="s">
        <v>1475</v>
      </c>
      <c r="I619" s="15"/>
      <c r="J619" s="25" t="s">
        <v>3044</v>
      </c>
      <c r="K619" s="25">
        <f t="shared" si="55"/>
        <v>32</v>
      </c>
      <c r="L619" s="25" t="s">
        <v>15</v>
      </c>
      <c r="M619" s="25" t="s">
        <v>15</v>
      </c>
      <c r="N619" s="25" t="s">
        <v>15</v>
      </c>
      <c r="O619" s="4" t="str">
        <f>IFERROR(INDEX(DATOS_GENERALES!$F$11:$F$13,MATCH($P619,DATOS_GENERALES!$G$11:$G$13,0),1),"###")</f>
        <v>N</v>
      </c>
      <c r="P619" s="25" t="s">
        <v>40</v>
      </c>
      <c r="Q619" s="4">
        <f>IFERROR(INDEX(DATOS_GENERALES!$I$3:$I$7,MATCH($R619,DATOS_GENERALES!$J$3:$J$7,0),1),"###")</f>
        <v>1</v>
      </c>
      <c r="R619" s="25" t="s">
        <v>36</v>
      </c>
      <c r="S619" s="25" t="s">
        <v>15</v>
      </c>
      <c r="T619" s="25" t="s">
        <v>15</v>
      </c>
      <c r="U619" s="25" t="s">
        <v>15</v>
      </c>
      <c r="V619" s="24"/>
      <c r="W619" s="24" t="str">
        <f t="shared" si="56"/>
        <v>VALLE BLANCO 85 TORRE 1 DPTO 301       _</v>
      </c>
      <c r="X619" s="24" t="str">
        <f t="shared" si="57"/>
        <v>('0101618', '1', '1', 'ELCORROBARRUTIA SOTO JOSE MANUEL', 'ELCORROBARRUTIA SOTO JOSE MANUEL', 'VALLE BLANCO 85 TORRE 1 DPTO 301       _', '-', '-', '-', 'N', 'VALLE BLANCO 85 TORRE 1 DPTO 301       _', '1', '-', '-', '-', 'A'),</v>
      </c>
      <c r="Y619" s="24" t="str">
        <f t="shared" si="58"/>
        <v>('0101618', '1', '42245160', 'A'),</v>
      </c>
      <c r="Z619" s="24" t="str">
        <f t="shared" si="59"/>
        <v>('0101618', '2', '', 'A'),</v>
      </c>
    </row>
    <row r="620" spans="1:26" x14ac:dyDescent="0.25">
      <c r="A620" s="15" t="s">
        <v>133</v>
      </c>
      <c r="B620" s="28">
        <f t="shared" si="54"/>
        <v>1</v>
      </c>
      <c r="C620" s="27">
        <f xml:space="preserve"> IFERROR(INDEX(DATOS_GENERALES!$L$16:$L$20,MATCH($D620,DATOS_GENERALES!$M$16:$M$20,0),1),"###")</f>
        <v>1</v>
      </c>
      <c r="D620" s="25" t="s">
        <v>1641</v>
      </c>
      <c r="E620" s="27">
        <f xml:space="preserve"> IFERROR(INDEX(DATOS_GENERALES!$A$16:$A$25,MATCH($F620,DATOS_GENERALES!$B$16:$B$25,0),1),"###")</f>
        <v>1</v>
      </c>
      <c r="F620" s="25" t="s">
        <v>18</v>
      </c>
      <c r="G620" s="25" t="s">
        <v>2263</v>
      </c>
      <c r="H620" s="15" t="s">
        <v>1476</v>
      </c>
      <c r="I620" s="15"/>
      <c r="J620" s="25" t="s">
        <v>3045</v>
      </c>
      <c r="K620" s="25">
        <f t="shared" si="55"/>
        <v>40</v>
      </c>
      <c r="L620" s="25" t="s">
        <v>15</v>
      </c>
      <c r="M620" s="25" t="s">
        <v>15</v>
      </c>
      <c r="N620" s="25" t="s">
        <v>15</v>
      </c>
      <c r="O620" s="4" t="str">
        <f>IFERROR(INDEX(DATOS_GENERALES!$F$11:$F$13,MATCH($P620,DATOS_GENERALES!$G$11:$G$13,0),1),"###")</f>
        <v>N</v>
      </c>
      <c r="P620" s="25" t="s">
        <v>40</v>
      </c>
      <c r="Q620" s="4">
        <f>IFERROR(INDEX(DATOS_GENERALES!$I$3:$I$7,MATCH($R620,DATOS_GENERALES!$J$3:$J$7,0),1),"###")</f>
        <v>1</v>
      </c>
      <c r="R620" s="25" t="s">
        <v>36</v>
      </c>
      <c r="S620" s="25" t="s">
        <v>15</v>
      </c>
      <c r="T620" s="25" t="s">
        <v>15</v>
      </c>
      <c r="U620" s="25" t="s">
        <v>15</v>
      </c>
      <c r="V620" s="24"/>
      <c r="W620" s="24" t="str">
        <f t="shared" si="56"/>
        <v>URB. LOS ALAMOS 3ra ETAPA A-10 PAUCARPAT</v>
      </c>
      <c r="X620" s="24" t="str">
        <f t="shared" si="57"/>
        <v>('0101619', '1', '1', 'ROZAS MEDINA MARCO ANTONIO', 'ROZAS MEDINA MARCO ANTONIO', 'URB. LOS ALAMOS 3ra ETAPA A-10 PAUCARPAT', '-', '-', '-', 'N', 'URB. LOS ALAMOS 3ra ETAPA A-10 PAUCARPAT', '1', '-', '-', '-', 'A'),</v>
      </c>
      <c r="Y620" s="24" t="str">
        <f t="shared" si="58"/>
        <v>('0101619', '1', '42253952', 'A'),</v>
      </c>
      <c r="Z620" s="24" t="str">
        <f t="shared" si="59"/>
        <v>('0101619', '2', '', 'A'),</v>
      </c>
    </row>
    <row r="621" spans="1:26" x14ac:dyDescent="0.25">
      <c r="A621" s="15" t="s">
        <v>823</v>
      </c>
      <c r="B621" s="28">
        <f t="shared" si="54"/>
        <v>1</v>
      </c>
      <c r="C621" s="27">
        <f xml:space="preserve"> IFERROR(INDEX(DATOS_GENERALES!$L$16:$L$20,MATCH($D621,DATOS_GENERALES!$M$16:$M$20,0),1),"###")</f>
        <v>1</v>
      </c>
      <c r="D621" s="25" t="s">
        <v>1641</v>
      </c>
      <c r="E621" s="27">
        <f xml:space="preserve"> IFERROR(INDEX(DATOS_GENERALES!$A$16:$A$25,MATCH($F621,DATOS_GENERALES!$B$16:$B$25,0),1),"###")</f>
        <v>1</v>
      </c>
      <c r="F621" s="25" t="s">
        <v>18</v>
      </c>
      <c r="G621" s="25" t="s">
        <v>2264</v>
      </c>
      <c r="H621" s="15" t="s">
        <v>1477</v>
      </c>
      <c r="I621" s="15"/>
      <c r="J621" s="25" t="s">
        <v>3046</v>
      </c>
      <c r="K621" s="25">
        <f t="shared" si="55"/>
        <v>14</v>
      </c>
      <c r="L621" s="25" t="s">
        <v>15</v>
      </c>
      <c r="M621" s="25" t="s">
        <v>15</v>
      </c>
      <c r="N621" s="25" t="s">
        <v>15</v>
      </c>
      <c r="O621" s="4" t="str">
        <f>IFERROR(INDEX(DATOS_GENERALES!$F$11:$F$13,MATCH($P621,DATOS_GENERALES!$G$11:$G$13,0),1),"###")</f>
        <v>N</v>
      </c>
      <c r="P621" s="25" t="s">
        <v>40</v>
      </c>
      <c r="Q621" s="4">
        <f>IFERROR(INDEX(DATOS_GENERALES!$I$3:$I$7,MATCH($R621,DATOS_GENERALES!$J$3:$J$7,0),1),"###")</f>
        <v>1</v>
      </c>
      <c r="R621" s="25" t="s">
        <v>36</v>
      </c>
      <c r="S621" s="25" t="s">
        <v>15</v>
      </c>
      <c r="T621" s="25" t="s">
        <v>15</v>
      </c>
      <c r="U621" s="25" t="s">
        <v>15</v>
      </c>
      <c r="V621" s="24"/>
      <c r="W621" s="24" t="str">
        <f t="shared" si="56"/>
        <v>PSJE OROYA 204                         _</v>
      </c>
      <c r="X621" s="24" t="str">
        <f t="shared" si="57"/>
        <v>('0101620', '1', '1', 'PEÑA ALVAREZ RENZO', 'PEÑA ALVAREZ RENZO', 'PSJE OROYA 204                         _', '-', '-', '-', 'N', 'PSJE OROYA 204                         _', '1', '-', '-', '-', 'A'),</v>
      </c>
      <c r="Y621" s="24" t="str">
        <f t="shared" si="58"/>
        <v>('0101620', '1', '42289306', 'A'),</v>
      </c>
      <c r="Z621" s="24" t="str">
        <f t="shared" si="59"/>
        <v>('0101620', '2', '', 'A'),</v>
      </c>
    </row>
    <row r="622" spans="1:26" x14ac:dyDescent="0.25">
      <c r="A622" s="15" t="s">
        <v>204</v>
      </c>
      <c r="B622" s="28">
        <f t="shared" si="54"/>
        <v>1</v>
      </c>
      <c r="C622" s="27">
        <f xml:space="preserve"> IFERROR(INDEX(DATOS_GENERALES!$L$16:$L$20,MATCH($D622,DATOS_GENERALES!$M$16:$M$20,0),1),"###")</f>
        <v>1</v>
      </c>
      <c r="D622" s="25" t="s">
        <v>1641</v>
      </c>
      <c r="E622" s="27">
        <f xml:space="preserve"> IFERROR(INDEX(DATOS_GENERALES!$A$16:$A$25,MATCH($F622,DATOS_GENERALES!$B$16:$B$25,0),1),"###")</f>
        <v>1</v>
      </c>
      <c r="F622" s="25" t="s">
        <v>18</v>
      </c>
      <c r="G622" s="25" t="s">
        <v>2265</v>
      </c>
      <c r="H622" s="15" t="s">
        <v>1478</v>
      </c>
      <c r="I622" s="15"/>
      <c r="J622" s="25" t="s">
        <v>3047</v>
      </c>
      <c r="K622" s="25">
        <f t="shared" si="55"/>
        <v>37</v>
      </c>
      <c r="L622" s="25" t="s">
        <v>15</v>
      </c>
      <c r="M622" s="25" t="s">
        <v>15</v>
      </c>
      <c r="N622" s="25" t="s">
        <v>15</v>
      </c>
      <c r="O622" s="4" t="str">
        <f>IFERROR(INDEX(DATOS_GENERALES!$F$11:$F$13,MATCH($P622,DATOS_GENERALES!$G$11:$G$13,0),1),"###")</f>
        <v>N</v>
      </c>
      <c r="P622" s="25" t="s">
        <v>40</v>
      </c>
      <c r="Q622" s="4">
        <f>IFERROR(INDEX(DATOS_GENERALES!$I$3:$I$7,MATCH($R622,DATOS_GENERALES!$J$3:$J$7,0),1),"###")</f>
        <v>1</v>
      </c>
      <c r="R622" s="25" t="s">
        <v>36</v>
      </c>
      <c r="S622" s="25" t="s">
        <v>15</v>
      </c>
      <c r="T622" s="25" t="s">
        <v>15</v>
      </c>
      <c r="U622" s="25" t="s">
        <v>15</v>
      </c>
      <c r="V622" s="24"/>
      <c r="W622" s="24" t="str">
        <f t="shared" si="56"/>
        <v>URB. PAISAJISTA CHILINA D-6  DPTO 101  _</v>
      </c>
      <c r="X622" s="24" t="str">
        <f t="shared" si="57"/>
        <v>('0101621', '1', '1', 'MEDINA URETA ALBERTO MARTIN', 'MEDINA URETA ALBERTO MARTIN', 'URB. PAISAJISTA CHILINA D-6  DPTO 101  _', '-', '-', '-', 'N', 'URB. PAISAJISTA CHILINA D-6  DPTO 101  _', '1', '-', '-', '-', 'A'),</v>
      </c>
      <c r="Y622" s="24" t="str">
        <f t="shared" si="58"/>
        <v>('0101621', '1', '42289918', 'A'),</v>
      </c>
      <c r="Z622" s="24" t="str">
        <f t="shared" si="59"/>
        <v>('0101621', '2', '', 'A'),</v>
      </c>
    </row>
    <row r="623" spans="1:26" x14ac:dyDescent="0.25">
      <c r="A623" s="15" t="s">
        <v>134</v>
      </c>
      <c r="B623" s="28">
        <f t="shared" si="54"/>
        <v>1</v>
      </c>
      <c r="C623" s="27">
        <f xml:space="preserve"> IFERROR(INDEX(DATOS_GENERALES!$L$16:$L$20,MATCH($D623,DATOS_GENERALES!$M$16:$M$20,0),1),"###")</f>
        <v>1</v>
      </c>
      <c r="D623" s="25" t="s">
        <v>1641</v>
      </c>
      <c r="E623" s="27">
        <f xml:space="preserve"> IFERROR(INDEX(DATOS_GENERALES!$A$16:$A$25,MATCH($F623,DATOS_GENERALES!$B$16:$B$25,0),1),"###")</f>
        <v>1</v>
      </c>
      <c r="F623" s="25" t="s">
        <v>18</v>
      </c>
      <c r="G623" s="25" t="s">
        <v>2266</v>
      </c>
      <c r="H623" s="15" t="s">
        <v>1479</v>
      </c>
      <c r="I623" s="15"/>
      <c r="J623" s="25" t="s">
        <v>3048</v>
      </c>
      <c r="K623" s="25">
        <f t="shared" si="55"/>
        <v>40</v>
      </c>
      <c r="L623" s="25" t="s">
        <v>15</v>
      </c>
      <c r="M623" s="25" t="s">
        <v>15</v>
      </c>
      <c r="N623" s="25" t="s">
        <v>15</v>
      </c>
      <c r="O623" s="4" t="str">
        <f>IFERROR(INDEX(DATOS_GENERALES!$F$11:$F$13,MATCH($P623,DATOS_GENERALES!$G$11:$G$13,0),1),"###")</f>
        <v>N</v>
      </c>
      <c r="P623" s="25" t="s">
        <v>40</v>
      </c>
      <c r="Q623" s="4">
        <f>IFERROR(INDEX(DATOS_GENERALES!$I$3:$I$7,MATCH($R623,DATOS_GENERALES!$J$3:$J$7,0),1),"###")</f>
        <v>1</v>
      </c>
      <c r="R623" s="25" t="s">
        <v>36</v>
      </c>
      <c r="S623" s="25" t="s">
        <v>15</v>
      </c>
      <c r="T623" s="25" t="s">
        <v>15</v>
      </c>
      <c r="U623" s="25" t="s">
        <v>15</v>
      </c>
      <c r="V623" s="24"/>
      <c r="W623" s="24" t="str">
        <f t="shared" si="56"/>
        <v>URB. PIEDRA SANTA SEGUNDA ETAPA T-18 DPT</v>
      </c>
      <c r="X623" s="24" t="str">
        <f t="shared" si="57"/>
        <v>('0101622', '1', '1', 'CORNEJO ARAGON JOSE FRANCISCO', 'CORNEJO ARAGON JOSE FRANCISCO', 'URB. PIEDRA SANTA SEGUNDA ETAPA T-18 DPT', '-', '-', '-', 'N', 'URB. PIEDRA SANTA SEGUNDA ETAPA T-18 DPT', '1', '-', '-', '-', 'A'),</v>
      </c>
      <c r="Y623" s="24" t="str">
        <f t="shared" si="58"/>
        <v>('0101622', '1', '42303386', 'A'),</v>
      </c>
      <c r="Z623" s="24" t="str">
        <f t="shared" si="59"/>
        <v>('0101622', '2', '', 'A'),</v>
      </c>
    </row>
    <row r="624" spans="1:26" x14ac:dyDescent="0.25">
      <c r="A624" s="15" t="s">
        <v>584</v>
      </c>
      <c r="B624" s="28">
        <f t="shared" si="54"/>
        <v>1</v>
      </c>
      <c r="C624" s="27">
        <f xml:space="preserve"> IFERROR(INDEX(DATOS_GENERALES!$L$16:$L$20,MATCH($D624,DATOS_GENERALES!$M$16:$M$20,0),1),"###")</f>
        <v>1</v>
      </c>
      <c r="D624" s="25" t="s">
        <v>1641</v>
      </c>
      <c r="E624" s="27">
        <f xml:space="preserve"> IFERROR(INDEX(DATOS_GENERALES!$A$16:$A$25,MATCH($F624,DATOS_GENERALES!$B$16:$B$25,0),1),"###")</f>
        <v>1</v>
      </c>
      <c r="F624" s="25" t="s">
        <v>18</v>
      </c>
      <c r="G624" s="25" t="s">
        <v>2267</v>
      </c>
      <c r="H624" s="15" t="s">
        <v>1480</v>
      </c>
      <c r="I624" s="15"/>
      <c r="J624" s="25" t="s">
        <v>3049</v>
      </c>
      <c r="K624" s="25">
        <f t="shared" si="55"/>
        <v>24</v>
      </c>
      <c r="L624" s="25" t="s">
        <v>15</v>
      </c>
      <c r="M624" s="25" t="s">
        <v>15</v>
      </c>
      <c r="N624" s="25" t="s">
        <v>15</v>
      </c>
      <c r="O624" s="4" t="str">
        <f>IFERROR(INDEX(DATOS_GENERALES!$F$11:$F$13,MATCH($P624,DATOS_GENERALES!$G$11:$G$13,0),1),"###")</f>
        <v>N</v>
      </c>
      <c r="P624" s="25" t="s">
        <v>40</v>
      </c>
      <c r="Q624" s="4">
        <f>IFERROR(INDEX(DATOS_GENERALES!$I$3:$I$7,MATCH($R624,DATOS_GENERALES!$J$3:$J$7,0),1),"###")</f>
        <v>1</v>
      </c>
      <c r="R624" s="25" t="s">
        <v>36</v>
      </c>
      <c r="S624" s="25" t="s">
        <v>15</v>
      </c>
      <c r="T624" s="25" t="s">
        <v>15</v>
      </c>
      <c r="U624" s="25" t="s">
        <v>15</v>
      </c>
      <c r="V624" s="24"/>
      <c r="W624" s="24" t="str">
        <f t="shared" si="56"/>
        <v>URB. SEÑORIAL I-1A CAYMA               _</v>
      </c>
      <c r="X624" s="24" t="str">
        <f t="shared" si="57"/>
        <v>('0101623', '1', '1', 'QUINTANILLA RODRIGUEZ DIEGO', 'QUINTANILLA RODRIGUEZ DIEGO', 'URB. SEÑORIAL I-1A CAYMA               _', '-', '-', '-', 'N', 'URB. SEÑORIAL I-1A CAYMA               _', '1', '-', '-', '-', 'A'),</v>
      </c>
      <c r="Y624" s="24" t="str">
        <f t="shared" si="58"/>
        <v>('0101623', '1', '42338216', 'A'),</v>
      </c>
      <c r="Z624" s="24" t="str">
        <f t="shared" si="59"/>
        <v>('0101623', '2', '', 'A'),</v>
      </c>
    </row>
    <row r="625" spans="1:26" x14ac:dyDescent="0.25">
      <c r="A625" s="15" t="s">
        <v>860</v>
      </c>
      <c r="B625" s="28">
        <f t="shared" si="54"/>
        <v>1</v>
      </c>
      <c r="C625" s="27">
        <f xml:space="preserve"> IFERROR(INDEX(DATOS_GENERALES!$L$16:$L$20,MATCH($D625,DATOS_GENERALES!$M$16:$M$20,0),1),"###")</f>
        <v>1</v>
      </c>
      <c r="D625" s="25" t="s">
        <v>1641</v>
      </c>
      <c r="E625" s="27">
        <f xml:space="preserve"> IFERROR(INDEX(DATOS_GENERALES!$A$16:$A$25,MATCH($F625,DATOS_GENERALES!$B$16:$B$25,0),1),"###")</f>
        <v>1</v>
      </c>
      <c r="F625" s="25" t="s">
        <v>18</v>
      </c>
      <c r="G625" s="25" t="s">
        <v>2268</v>
      </c>
      <c r="H625" s="15" t="s">
        <v>1481</v>
      </c>
      <c r="I625" s="15"/>
      <c r="J625" s="25" t="s">
        <v>2598</v>
      </c>
      <c r="K625" s="25">
        <f t="shared" si="55"/>
        <v>3</v>
      </c>
      <c r="L625" s="25" t="s">
        <v>15</v>
      </c>
      <c r="M625" s="25" t="s">
        <v>15</v>
      </c>
      <c r="N625" s="25" t="s">
        <v>15</v>
      </c>
      <c r="O625" s="4" t="str">
        <f>IFERROR(INDEX(DATOS_GENERALES!$F$11:$F$13,MATCH($P625,DATOS_GENERALES!$G$11:$G$13,0),1),"###")</f>
        <v>N</v>
      </c>
      <c r="P625" s="25" t="s">
        <v>40</v>
      </c>
      <c r="Q625" s="4">
        <f>IFERROR(INDEX(DATOS_GENERALES!$I$3:$I$7,MATCH($R625,DATOS_GENERALES!$J$3:$J$7,0),1),"###")</f>
        <v>1</v>
      </c>
      <c r="R625" s="25" t="s">
        <v>36</v>
      </c>
      <c r="S625" s="25" t="s">
        <v>15</v>
      </c>
      <c r="T625" s="25" t="s">
        <v>15</v>
      </c>
      <c r="U625" s="25" t="s">
        <v>15</v>
      </c>
      <c r="V625" s="24"/>
      <c r="W625" s="24" t="str">
        <f t="shared" si="56"/>
        <v>AQP                                    _</v>
      </c>
      <c r="X625" s="24" t="str">
        <f t="shared" si="57"/>
        <v>('0101624', '1', '1', 'RAMIREZ RODRIGUEZ RICARDO', 'RAMIREZ RODRIGUEZ RICARDO', 'AQP                                    _', '-', '-', '-', 'N', 'AQP                                    _', '1', '-', '-', '-', 'A'),</v>
      </c>
      <c r="Y625" s="24" t="str">
        <f t="shared" si="58"/>
        <v>('0101624', '1', '42345574', 'A'),</v>
      </c>
      <c r="Z625" s="24" t="str">
        <f t="shared" si="59"/>
        <v>('0101624', '2', '', 'A'),</v>
      </c>
    </row>
    <row r="626" spans="1:26" x14ac:dyDescent="0.25">
      <c r="A626" s="15" t="s">
        <v>135</v>
      </c>
      <c r="B626" s="28">
        <f t="shared" si="54"/>
        <v>1</v>
      </c>
      <c r="C626" s="27">
        <f xml:space="preserve"> IFERROR(INDEX(DATOS_GENERALES!$L$16:$L$20,MATCH($D626,DATOS_GENERALES!$M$16:$M$20,0),1),"###")</f>
        <v>1</v>
      </c>
      <c r="D626" s="25" t="s">
        <v>1641</v>
      </c>
      <c r="E626" s="27">
        <f xml:space="preserve"> IFERROR(INDEX(DATOS_GENERALES!$A$16:$A$25,MATCH($F626,DATOS_GENERALES!$B$16:$B$25,0),1),"###")</f>
        <v>1</v>
      </c>
      <c r="F626" s="25" t="s">
        <v>18</v>
      </c>
      <c r="G626" s="25" t="s">
        <v>2269</v>
      </c>
      <c r="H626" s="15" t="s">
        <v>1482</v>
      </c>
      <c r="I626" s="15"/>
      <c r="J626" s="25" t="s">
        <v>3050</v>
      </c>
      <c r="K626" s="25">
        <f t="shared" si="55"/>
        <v>40</v>
      </c>
      <c r="L626" s="25" t="s">
        <v>15</v>
      </c>
      <c r="M626" s="25" t="s">
        <v>15</v>
      </c>
      <c r="N626" s="25" t="s">
        <v>15</v>
      </c>
      <c r="O626" s="4" t="str">
        <f>IFERROR(INDEX(DATOS_GENERALES!$F$11:$F$13,MATCH($P626,DATOS_GENERALES!$G$11:$G$13,0),1),"###")</f>
        <v>N</v>
      </c>
      <c r="P626" s="25" t="s">
        <v>40</v>
      </c>
      <c r="Q626" s="4">
        <f>IFERROR(INDEX(DATOS_GENERALES!$I$3:$I$7,MATCH($R626,DATOS_GENERALES!$J$3:$J$7,0),1),"###")</f>
        <v>1</v>
      </c>
      <c r="R626" s="25" t="s">
        <v>36</v>
      </c>
      <c r="S626" s="25" t="s">
        <v>15</v>
      </c>
      <c r="T626" s="25" t="s">
        <v>15</v>
      </c>
      <c r="U626" s="25" t="s">
        <v>15</v>
      </c>
      <c r="V626" s="24"/>
      <c r="W626" s="24" t="str">
        <f t="shared" si="56"/>
        <v>CALLE VILLA HERMOSA 101 A CERRO COLORADO</v>
      </c>
      <c r="X626" s="24" t="str">
        <f t="shared" si="57"/>
        <v>('0101625', '1', '1', 'MAMANI ANCALLE LUZ MARIBEL', 'MAMANI ANCALLE LUZ MARIBEL', 'CALLE VILLA HERMOSA 101 A CERRO COLORADO', '-', '-', '-', 'N', 'CALLE VILLA HERMOSA 101 A CERRO COLORADO', '1', '-', '-', '-', 'A'),</v>
      </c>
      <c r="Y626" s="24" t="str">
        <f t="shared" si="58"/>
        <v>('0101625', '1', '42358813', 'A'),</v>
      </c>
      <c r="Z626" s="24" t="str">
        <f t="shared" si="59"/>
        <v>('0101625', '2', '', 'A'),</v>
      </c>
    </row>
    <row r="627" spans="1:26" x14ac:dyDescent="0.25">
      <c r="A627" s="15" t="s">
        <v>701</v>
      </c>
      <c r="B627" s="28">
        <f t="shared" si="54"/>
        <v>1</v>
      </c>
      <c r="C627" s="27">
        <f xml:space="preserve"> IFERROR(INDEX(DATOS_GENERALES!$L$16:$L$20,MATCH($D627,DATOS_GENERALES!$M$16:$M$20,0),1),"###")</f>
        <v>1</v>
      </c>
      <c r="D627" s="25" t="s">
        <v>1641</v>
      </c>
      <c r="E627" s="27">
        <f xml:space="preserve"> IFERROR(INDEX(DATOS_GENERALES!$A$16:$A$25,MATCH($F627,DATOS_GENERALES!$B$16:$B$25,0),1),"###")</f>
        <v>1</v>
      </c>
      <c r="F627" s="25" t="s">
        <v>18</v>
      </c>
      <c r="G627" s="25" t="s">
        <v>2270</v>
      </c>
      <c r="H627" s="15" t="s">
        <v>1483</v>
      </c>
      <c r="I627" s="15"/>
      <c r="J627" s="25" t="s">
        <v>3051</v>
      </c>
      <c r="K627" s="25">
        <f t="shared" si="55"/>
        <v>20</v>
      </c>
      <c r="L627" s="25" t="s">
        <v>15</v>
      </c>
      <c r="M627" s="25" t="s">
        <v>15</v>
      </c>
      <c r="N627" s="25" t="s">
        <v>15</v>
      </c>
      <c r="O627" s="4" t="str">
        <f>IFERROR(INDEX(DATOS_GENERALES!$F$11:$F$13,MATCH($P627,DATOS_GENERALES!$G$11:$G$13,0),1),"###")</f>
        <v>N</v>
      </c>
      <c r="P627" s="25" t="s">
        <v>40</v>
      </c>
      <c r="Q627" s="4">
        <f>IFERROR(INDEX(DATOS_GENERALES!$I$3:$I$7,MATCH($R627,DATOS_GENERALES!$J$3:$J$7,0),1),"###")</f>
        <v>1</v>
      </c>
      <c r="R627" s="25" t="s">
        <v>36</v>
      </c>
      <c r="S627" s="25" t="s">
        <v>15</v>
      </c>
      <c r="T627" s="25" t="s">
        <v>15</v>
      </c>
      <c r="U627" s="25" t="s">
        <v>15</v>
      </c>
      <c r="V627" s="24"/>
      <c r="W627" s="24" t="str">
        <f t="shared" si="56"/>
        <v>URB. CASA BELLA A-13                   _</v>
      </c>
      <c r="X627" s="24" t="str">
        <f t="shared" si="57"/>
        <v>('0101626', '1', '1', 'CAMINO VARGAS MARVIN LUIGUI', 'CAMINO VARGAS MARVIN LUIGUI', 'URB. CASA BELLA A-13                   _', '-', '-', '-', 'N', 'URB. CASA BELLA A-13                   _', '1', '-', '-', '-', 'A'),</v>
      </c>
      <c r="Y627" s="24" t="str">
        <f t="shared" si="58"/>
        <v>('0101626', '1', '42385455', 'A'),</v>
      </c>
      <c r="Z627" s="24" t="str">
        <f t="shared" si="59"/>
        <v>('0101626', '2', '', 'A'),</v>
      </c>
    </row>
    <row r="628" spans="1:26" x14ac:dyDescent="0.25">
      <c r="A628" s="15" t="s">
        <v>136</v>
      </c>
      <c r="B628" s="28">
        <f t="shared" si="54"/>
        <v>1</v>
      </c>
      <c r="C628" s="27">
        <f xml:space="preserve"> IFERROR(INDEX(DATOS_GENERALES!$L$16:$L$20,MATCH($D628,DATOS_GENERALES!$M$16:$M$20,0),1),"###")</f>
        <v>1</v>
      </c>
      <c r="D628" s="25" t="s">
        <v>1641</v>
      </c>
      <c r="E628" s="27">
        <f xml:space="preserve"> IFERROR(INDEX(DATOS_GENERALES!$A$16:$A$25,MATCH($F628,DATOS_GENERALES!$B$16:$B$25,0),1),"###")</f>
        <v>1</v>
      </c>
      <c r="F628" s="25" t="s">
        <v>18</v>
      </c>
      <c r="G628" s="25" t="s">
        <v>2271</v>
      </c>
      <c r="H628" s="15" t="s">
        <v>1484</v>
      </c>
      <c r="I628" s="15"/>
      <c r="J628" s="25" t="s">
        <v>3052</v>
      </c>
      <c r="K628" s="25">
        <f t="shared" si="55"/>
        <v>40</v>
      </c>
      <c r="L628" s="25" t="s">
        <v>15</v>
      </c>
      <c r="M628" s="25" t="s">
        <v>15</v>
      </c>
      <c r="N628" s="25" t="s">
        <v>15</v>
      </c>
      <c r="O628" s="4" t="str">
        <f>IFERROR(INDEX(DATOS_GENERALES!$F$11:$F$13,MATCH($P628,DATOS_GENERALES!$G$11:$G$13,0),1),"###")</f>
        <v>N</v>
      </c>
      <c r="P628" s="25" t="s">
        <v>40</v>
      </c>
      <c r="Q628" s="4">
        <f>IFERROR(INDEX(DATOS_GENERALES!$I$3:$I$7,MATCH($R628,DATOS_GENERALES!$J$3:$J$7,0),1),"###")</f>
        <v>1</v>
      </c>
      <c r="R628" s="25" t="s">
        <v>36</v>
      </c>
      <c r="S628" s="25" t="s">
        <v>15</v>
      </c>
      <c r="T628" s="25" t="s">
        <v>15</v>
      </c>
      <c r="U628" s="25" t="s">
        <v>15</v>
      </c>
      <c r="V628" s="24"/>
      <c r="W628" s="24" t="str">
        <f t="shared" si="56"/>
        <v>EDIFICIO NICOLAS DE PIEROLA BLOCK 2 DPTO</v>
      </c>
      <c r="X628" s="24" t="str">
        <f t="shared" si="57"/>
        <v>('0101627', '1', '1', 'CONCHA MANRIQUE ERNESTO MIGUEL', 'CONCHA MANRIQUE ERNESTO MIGUEL', 'EDIFICIO NICOLAS DE PIEROLA BLOCK 2 DPTO', '-', '-', '-', 'N', 'EDIFICIO NICOLAS DE PIEROLA BLOCK 2 DPTO', '1', '-', '-', '-', 'A'),</v>
      </c>
      <c r="Y628" s="24" t="str">
        <f t="shared" si="58"/>
        <v>('0101627', '1', '42386984', 'A'),</v>
      </c>
      <c r="Z628" s="24" t="str">
        <f t="shared" si="59"/>
        <v>('0101627', '2', '', 'A'),</v>
      </c>
    </row>
    <row r="629" spans="1:26" x14ac:dyDescent="0.25">
      <c r="A629" s="15" t="s">
        <v>396</v>
      </c>
      <c r="B629" s="28">
        <f t="shared" si="54"/>
        <v>1</v>
      </c>
      <c r="C629" s="27">
        <f xml:space="preserve"> IFERROR(INDEX(DATOS_GENERALES!$L$16:$L$20,MATCH($D629,DATOS_GENERALES!$M$16:$M$20,0),1),"###")</f>
        <v>1</v>
      </c>
      <c r="D629" s="25" t="s">
        <v>1641</v>
      </c>
      <c r="E629" s="27">
        <f xml:space="preserve"> IFERROR(INDEX(DATOS_GENERALES!$A$16:$A$25,MATCH($F629,DATOS_GENERALES!$B$16:$B$25,0),1),"###")</f>
        <v>1</v>
      </c>
      <c r="F629" s="25" t="s">
        <v>18</v>
      </c>
      <c r="G629" s="25" t="s">
        <v>2272</v>
      </c>
      <c r="H629" s="15" t="s">
        <v>1485</v>
      </c>
      <c r="I629" s="15"/>
      <c r="J629" s="25" t="s">
        <v>3053</v>
      </c>
      <c r="K629" s="25">
        <f t="shared" si="55"/>
        <v>30</v>
      </c>
      <c r="L629" s="25" t="s">
        <v>15</v>
      </c>
      <c r="M629" s="25" t="s">
        <v>15</v>
      </c>
      <c r="N629" s="25" t="s">
        <v>15</v>
      </c>
      <c r="O629" s="4" t="str">
        <f>IFERROR(INDEX(DATOS_GENERALES!$F$11:$F$13,MATCH($P629,DATOS_GENERALES!$G$11:$G$13,0),1),"###")</f>
        <v>N</v>
      </c>
      <c r="P629" s="25" t="s">
        <v>40</v>
      </c>
      <c r="Q629" s="4">
        <f>IFERROR(INDEX(DATOS_GENERALES!$I$3:$I$7,MATCH($R629,DATOS_GENERALES!$J$3:$J$7,0),1),"###")</f>
        <v>1</v>
      </c>
      <c r="R629" s="25" t="s">
        <v>36</v>
      </c>
      <c r="S629" s="25" t="s">
        <v>15</v>
      </c>
      <c r="T629" s="25" t="s">
        <v>15</v>
      </c>
      <c r="U629" s="25" t="s">
        <v>15</v>
      </c>
      <c r="V629" s="24"/>
      <c r="W629" s="24" t="str">
        <f t="shared" si="56"/>
        <v>AV BOLOGNESI 714 DPTO 8-B CAYM         _</v>
      </c>
      <c r="X629" s="24" t="str">
        <f t="shared" si="57"/>
        <v>('0101628', '1', '1', 'BORJA HUARCAYA SILVIA JIMENA', 'BORJA HUARCAYA SILVIA JIMENA', 'AV BOLOGNESI 714 DPTO 8-B CAYM         _', '-', '-', '-', 'N', 'AV BOLOGNESI 714 DPTO 8-B CAYM         _', '1', '-', '-', '-', 'A'),</v>
      </c>
      <c r="Y629" s="24" t="str">
        <f t="shared" si="58"/>
        <v>('0101628', '1', '42420763', 'A'),</v>
      </c>
      <c r="Z629" s="24" t="str">
        <f t="shared" si="59"/>
        <v>('0101628', '2', '', 'A'),</v>
      </c>
    </row>
    <row r="630" spans="1:26" x14ac:dyDescent="0.25">
      <c r="A630" s="15" t="s">
        <v>515</v>
      </c>
      <c r="B630" s="28">
        <f t="shared" si="54"/>
        <v>1</v>
      </c>
      <c r="C630" s="27">
        <f xml:space="preserve"> IFERROR(INDEX(DATOS_GENERALES!$L$16:$L$20,MATCH($D630,DATOS_GENERALES!$M$16:$M$20,0),1),"###")</f>
        <v>1</v>
      </c>
      <c r="D630" s="25" t="s">
        <v>1641</v>
      </c>
      <c r="E630" s="27">
        <f xml:space="preserve"> IFERROR(INDEX(DATOS_GENERALES!$A$16:$A$25,MATCH($F630,DATOS_GENERALES!$B$16:$B$25,0),1),"###")</f>
        <v>1</v>
      </c>
      <c r="F630" s="25" t="s">
        <v>18</v>
      </c>
      <c r="G630" s="25" t="s">
        <v>2273</v>
      </c>
      <c r="H630" s="15" t="s">
        <v>1486</v>
      </c>
      <c r="I630" s="15"/>
      <c r="J630" s="25" t="s">
        <v>3054</v>
      </c>
      <c r="K630" s="25">
        <f t="shared" si="55"/>
        <v>26</v>
      </c>
      <c r="L630" s="25" t="s">
        <v>15</v>
      </c>
      <c r="M630" s="25" t="s">
        <v>15</v>
      </c>
      <c r="N630" s="25" t="s">
        <v>15</v>
      </c>
      <c r="O630" s="4" t="str">
        <f>IFERROR(INDEX(DATOS_GENERALES!$F$11:$F$13,MATCH($P630,DATOS_GENERALES!$G$11:$G$13,0),1),"###")</f>
        <v>N</v>
      </c>
      <c r="P630" s="25" t="s">
        <v>40</v>
      </c>
      <c r="Q630" s="4">
        <f>IFERROR(INDEX(DATOS_GENERALES!$I$3:$I$7,MATCH($R630,DATOS_GENERALES!$J$3:$J$7,0),1),"###")</f>
        <v>1</v>
      </c>
      <c r="R630" s="25" t="s">
        <v>36</v>
      </c>
      <c r="S630" s="25" t="s">
        <v>15</v>
      </c>
      <c r="T630" s="25" t="s">
        <v>15</v>
      </c>
      <c r="U630" s="25" t="s">
        <v>15</v>
      </c>
      <c r="V630" s="24"/>
      <c r="W630" s="24" t="str">
        <f t="shared" si="56"/>
        <v>FCO. MOSTAJO 104 STA. ROSA             _</v>
      </c>
      <c r="X630" s="24" t="str">
        <f t="shared" si="57"/>
        <v>('0101629', '1', '1', 'CARPIO BARRIOS ORLANDO JESUS', 'CARPIO BARRIOS ORLANDO JESUS', 'FCO. MOSTAJO 104 STA. ROSA             _', '-', '-', '-', 'N', 'FCO. MOSTAJO 104 STA. ROSA             _', '1', '-', '-', '-', 'A'),</v>
      </c>
      <c r="Y630" s="24" t="str">
        <f t="shared" si="58"/>
        <v>('0101629', '1', '42481219', 'A'),</v>
      </c>
      <c r="Z630" s="24" t="str">
        <f t="shared" si="59"/>
        <v>('0101629', '2', '', 'A'),</v>
      </c>
    </row>
    <row r="631" spans="1:26" x14ac:dyDescent="0.25">
      <c r="A631" s="15" t="s">
        <v>543</v>
      </c>
      <c r="B631" s="28">
        <f t="shared" si="54"/>
        <v>1</v>
      </c>
      <c r="C631" s="27">
        <f xml:space="preserve"> IFERROR(INDEX(DATOS_GENERALES!$L$16:$L$20,MATCH($D631,DATOS_GENERALES!$M$16:$M$20,0),1),"###")</f>
        <v>1</v>
      </c>
      <c r="D631" s="25" t="s">
        <v>1641</v>
      </c>
      <c r="E631" s="27">
        <f xml:space="preserve"> IFERROR(INDEX(DATOS_GENERALES!$A$16:$A$25,MATCH($F631,DATOS_GENERALES!$B$16:$B$25,0),1),"###")</f>
        <v>1</v>
      </c>
      <c r="F631" s="25" t="s">
        <v>18</v>
      </c>
      <c r="G631" s="25" t="s">
        <v>2274</v>
      </c>
      <c r="H631" s="15" t="s">
        <v>1487</v>
      </c>
      <c r="I631" s="15"/>
      <c r="J631" s="25" t="s">
        <v>3055</v>
      </c>
      <c r="K631" s="25">
        <f t="shared" si="55"/>
        <v>25</v>
      </c>
      <c r="L631" s="25" t="s">
        <v>15</v>
      </c>
      <c r="M631" s="25" t="s">
        <v>15</v>
      </c>
      <c r="N631" s="25" t="s">
        <v>15</v>
      </c>
      <c r="O631" s="4" t="str">
        <f>IFERROR(INDEX(DATOS_GENERALES!$F$11:$F$13,MATCH($P631,DATOS_GENERALES!$G$11:$G$13,0),1),"###")</f>
        <v>N</v>
      </c>
      <c r="P631" s="25" t="s">
        <v>40</v>
      </c>
      <c r="Q631" s="4">
        <f>IFERROR(INDEX(DATOS_GENERALES!$I$3:$I$7,MATCH($R631,DATOS_GENERALES!$J$3:$J$7,0),1),"###")</f>
        <v>1</v>
      </c>
      <c r="R631" s="25" t="s">
        <v>36</v>
      </c>
      <c r="S631" s="25" t="s">
        <v>15</v>
      </c>
      <c r="T631" s="25" t="s">
        <v>15</v>
      </c>
      <c r="U631" s="25" t="s">
        <v>15</v>
      </c>
      <c r="V631" s="24"/>
      <c r="W631" s="24" t="str">
        <f t="shared" si="56"/>
        <v>URB. EL MIRADOR A-6 CAYMA              _</v>
      </c>
      <c r="X631" s="24" t="str">
        <f t="shared" si="57"/>
        <v>('0101630', '1', '1', 'ESPINOZA BENEL RAUL', 'ESPINOZA BENEL RAUL', 'URB. EL MIRADOR A-6 CAYMA              _', '-', '-', '-', 'N', 'URB. EL MIRADOR A-6 CAYMA              _', '1', '-', '-', '-', 'A'),</v>
      </c>
      <c r="Y631" s="24" t="str">
        <f t="shared" si="58"/>
        <v>('0101630', '1', '42488858', 'A'),</v>
      </c>
      <c r="Z631" s="24" t="str">
        <f t="shared" si="59"/>
        <v>('0101630', '2', '', 'A'),</v>
      </c>
    </row>
    <row r="632" spans="1:26" x14ac:dyDescent="0.25">
      <c r="A632" s="15" t="s">
        <v>487</v>
      </c>
      <c r="B632" s="28">
        <f t="shared" si="54"/>
        <v>1</v>
      </c>
      <c r="C632" s="27">
        <f xml:space="preserve"> IFERROR(INDEX(DATOS_GENERALES!$L$16:$L$20,MATCH($D632,DATOS_GENERALES!$M$16:$M$20,0),1),"###")</f>
        <v>1</v>
      </c>
      <c r="D632" s="25" t="s">
        <v>1641</v>
      </c>
      <c r="E632" s="27">
        <f xml:space="preserve"> IFERROR(INDEX(DATOS_GENERALES!$A$16:$A$25,MATCH($F632,DATOS_GENERALES!$B$16:$B$25,0),1),"###")</f>
        <v>1</v>
      </c>
      <c r="F632" s="25" t="s">
        <v>18</v>
      </c>
      <c r="G632" s="25" t="s">
        <v>2275</v>
      </c>
      <c r="H632" s="15" t="s">
        <v>1488</v>
      </c>
      <c r="I632" s="15"/>
      <c r="J632" s="25" t="s">
        <v>3056</v>
      </c>
      <c r="K632" s="25">
        <f t="shared" si="55"/>
        <v>27</v>
      </c>
      <c r="L632" s="25" t="s">
        <v>15</v>
      </c>
      <c r="M632" s="25" t="s">
        <v>15</v>
      </c>
      <c r="N632" s="25" t="s">
        <v>15</v>
      </c>
      <c r="O632" s="4" t="str">
        <f>IFERROR(INDEX(DATOS_GENERALES!$F$11:$F$13,MATCH($P632,DATOS_GENERALES!$G$11:$G$13,0),1),"###")</f>
        <v>N</v>
      </c>
      <c r="P632" s="25" t="s">
        <v>40</v>
      </c>
      <c r="Q632" s="4">
        <f>IFERROR(INDEX(DATOS_GENERALES!$I$3:$I$7,MATCH($R632,DATOS_GENERALES!$J$3:$J$7,0),1),"###")</f>
        <v>1</v>
      </c>
      <c r="R632" s="25" t="s">
        <v>36</v>
      </c>
      <c r="S632" s="25" t="s">
        <v>15</v>
      </c>
      <c r="T632" s="25" t="s">
        <v>15</v>
      </c>
      <c r="U632" s="25" t="s">
        <v>15</v>
      </c>
      <c r="V632" s="24"/>
      <c r="W632" s="24" t="str">
        <f t="shared" si="56"/>
        <v>URB. LOS GUINDOS A-23 CAYMA            _</v>
      </c>
      <c r="X632" s="24" t="str">
        <f t="shared" si="57"/>
        <v>('0101631', '1', '1', 'ACOSTA PALACIOS RENZO', 'ACOSTA PALACIOS RENZO', 'URB. LOS GUINDOS A-23 CAYMA            _', '-', '-', '-', 'N', 'URB. LOS GUINDOS A-23 CAYMA            _', '1', '-', '-', '-', 'A'),</v>
      </c>
      <c r="Y632" s="24" t="str">
        <f t="shared" si="58"/>
        <v>('0101631', '1', '42517100', 'A'),</v>
      </c>
      <c r="Z632" s="24" t="str">
        <f t="shared" si="59"/>
        <v>('0101631', '2', '', 'A'),</v>
      </c>
    </row>
    <row r="633" spans="1:26" x14ac:dyDescent="0.25">
      <c r="A633" s="15" t="s">
        <v>427</v>
      </c>
      <c r="B633" s="28">
        <f t="shared" si="54"/>
        <v>1</v>
      </c>
      <c r="C633" s="27">
        <f xml:space="preserve"> IFERROR(INDEX(DATOS_GENERALES!$L$16:$L$20,MATCH($D633,DATOS_GENERALES!$M$16:$M$20,0),1),"###")</f>
        <v>1</v>
      </c>
      <c r="D633" s="25" t="s">
        <v>1641</v>
      </c>
      <c r="E633" s="27">
        <f xml:space="preserve"> IFERROR(INDEX(DATOS_GENERALES!$A$16:$A$25,MATCH($F633,DATOS_GENERALES!$B$16:$B$25,0),1),"###")</f>
        <v>1</v>
      </c>
      <c r="F633" s="25" t="s">
        <v>18</v>
      </c>
      <c r="G633" s="25" t="s">
        <v>2276</v>
      </c>
      <c r="H633" s="15" t="s">
        <v>1489</v>
      </c>
      <c r="I633" s="15"/>
      <c r="J633" s="25" t="s">
        <v>3057</v>
      </c>
      <c r="K633" s="25">
        <f t="shared" si="55"/>
        <v>29</v>
      </c>
      <c r="L633" s="25" t="s">
        <v>15</v>
      </c>
      <c r="M633" s="25" t="s">
        <v>15</v>
      </c>
      <c r="N633" s="25" t="s">
        <v>15</v>
      </c>
      <c r="O633" s="4" t="str">
        <f>IFERROR(INDEX(DATOS_GENERALES!$F$11:$F$13,MATCH($P633,DATOS_GENERALES!$G$11:$G$13,0),1),"###")</f>
        <v>N</v>
      </c>
      <c r="P633" s="25" t="s">
        <v>40</v>
      </c>
      <c r="Q633" s="4">
        <f>IFERROR(INDEX(DATOS_GENERALES!$I$3:$I$7,MATCH($R633,DATOS_GENERALES!$J$3:$J$7,0),1),"###")</f>
        <v>1</v>
      </c>
      <c r="R633" s="25" t="s">
        <v>36</v>
      </c>
      <c r="S633" s="25" t="s">
        <v>15</v>
      </c>
      <c r="T633" s="25" t="s">
        <v>15</v>
      </c>
      <c r="U633" s="25" t="s">
        <v>15</v>
      </c>
      <c r="V633" s="24"/>
      <c r="W633" s="24" t="str">
        <f t="shared" si="56"/>
        <v>URB. SAN MARTIN DE PORRES F-1          _</v>
      </c>
      <c r="X633" s="24" t="str">
        <f t="shared" si="57"/>
        <v>('0101632', '1', '1', 'ZAMBRANO FUENTES JOSE ANTONIO', 'ZAMBRANO FUENTES JOSE ANTONIO', 'URB. SAN MARTIN DE PORRES F-1          _', '-', '-', '-', 'N', 'URB. SAN MARTIN DE PORRES F-1          _', '1', '-', '-', '-', 'A'),</v>
      </c>
      <c r="Y633" s="24" t="str">
        <f t="shared" si="58"/>
        <v>('0101632', '1', '42525615', 'A'),</v>
      </c>
      <c r="Z633" s="24" t="str">
        <f t="shared" si="59"/>
        <v>('0101632', '2', '', 'A'),</v>
      </c>
    </row>
    <row r="634" spans="1:26" x14ac:dyDescent="0.25">
      <c r="A634" s="15" t="s">
        <v>323</v>
      </c>
      <c r="B634" s="28">
        <f t="shared" si="54"/>
        <v>1</v>
      </c>
      <c r="C634" s="27">
        <f xml:space="preserve"> IFERROR(INDEX(DATOS_GENERALES!$L$16:$L$20,MATCH($D634,DATOS_GENERALES!$M$16:$M$20,0),1),"###")</f>
        <v>1</v>
      </c>
      <c r="D634" s="25" t="s">
        <v>1641</v>
      </c>
      <c r="E634" s="27">
        <f xml:space="preserve"> IFERROR(INDEX(DATOS_GENERALES!$A$16:$A$25,MATCH($F634,DATOS_GENERALES!$B$16:$B$25,0),1),"###")</f>
        <v>1</v>
      </c>
      <c r="F634" s="25" t="s">
        <v>18</v>
      </c>
      <c r="G634" s="25" t="s">
        <v>2277</v>
      </c>
      <c r="H634" s="15" t="s">
        <v>1490</v>
      </c>
      <c r="I634" s="15"/>
      <c r="J634" s="25" t="s">
        <v>3058</v>
      </c>
      <c r="K634" s="25">
        <f t="shared" si="55"/>
        <v>32</v>
      </c>
      <c r="L634" s="25" t="s">
        <v>15</v>
      </c>
      <c r="M634" s="25" t="s">
        <v>15</v>
      </c>
      <c r="N634" s="25" t="s">
        <v>15</v>
      </c>
      <c r="O634" s="4" t="str">
        <f>IFERROR(INDEX(DATOS_GENERALES!$F$11:$F$13,MATCH($P634,DATOS_GENERALES!$G$11:$G$13,0),1),"###")</f>
        <v>N</v>
      </c>
      <c r="P634" s="25" t="s">
        <v>40</v>
      </c>
      <c r="Q634" s="4">
        <f>IFERROR(INDEX(DATOS_GENERALES!$I$3:$I$7,MATCH($R634,DATOS_GENERALES!$J$3:$J$7,0),1),"###")</f>
        <v>1</v>
      </c>
      <c r="R634" s="25" t="s">
        <v>36</v>
      </c>
      <c r="S634" s="25" t="s">
        <v>15</v>
      </c>
      <c r="T634" s="25" t="s">
        <v>15</v>
      </c>
      <c r="U634" s="25" t="s">
        <v>15</v>
      </c>
      <c r="V634" s="24"/>
      <c r="W634" s="24" t="str">
        <f t="shared" si="56"/>
        <v>URB. JORGE BASADRE B-20 DPTO 201       _</v>
      </c>
      <c r="X634" s="24" t="str">
        <f t="shared" si="57"/>
        <v>('0101633', '1', '1', 'CASTILLO ABRIL RAUL PIERRE', 'CASTILLO ABRIL RAUL PIERRE', 'URB. JORGE BASADRE B-20 DPTO 201       _', '-', '-', '-', 'N', 'URB. JORGE BASADRE B-20 DPTO 201       _', '1', '-', '-', '-', 'A'),</v>
      </c>
      <c r="Y634" s="24" t="str">
        <f t="shared" si="58"/>
        <v>('0101633', '1', '42531052', 'A'),</v>
      </c>
      <c r="Z634" s="24" t="str">
        <f t="shared" si="59"/>
        <v>('0101633', '2', '', 'A'),</v>
      </c>
    </row>
    <row r="635" spans="1:26" x14ac:dyDescent="0.25">
      <c r="A635" s="15" t="s">
        <v>488</v>
      </c>
      <c r="B635" s="28">
        <f t="shared" si="54"/>
        <v>1</v>
      </c>
      <c r="C635" s="27">
        <f xml:space="preserve"> IFERROR(INDEX(DATOS_GENERALES!$L$16:$L$20,MATCH($D635,DATOS_GENERALES!$M$16:$M$20,0),1),"###")</f>
        <v>1</v>
      </c>
      <c r="D635" s="25" t="s">
        <v>1641</v>
      </c>
      <c r="E635" s="27">
        <f xml:space="preserve"> IFERROR(INDEX(DATOS_GENERALES!$A$16:$A$25,MATCH($F635,DATOS_GENERALES!$B$16:$B$25,0),1),"###")</f>
        <v>1</v>
      </c>
      <c r="F635" s="25" t="s">
        <v>18</v>
      </c>
      <c r="G635" s="25" t="s">
        <v>2278</v>
      </c>
      <c r="H635" s="15" t="s">
        <v>1491</v>
      </c>
      <c r="I635" s="15"/>
      <c r="J635" s="25" t="s">
        <v>3059</v>
      </c>
      <c r="K635" s="25">
        <f t="shared" si="55"/>
        <v>27</v>
      </c>
      <c r="L635" s="25" t="s">
        <v>15</v>
      </c>
      <c r="M635" s="25" t="s">
        <v>15</v>
      </c>
      <c r="N635" s="25" t="s">
        <v>15</v>
      </c>
      <c r="O635" s="4" t="str">
        <f>IFERROR(INDEX(DATOS_GENERALES!$F$11:$F$13,MATCH($P635,DATOS_GENERALES!$G$11:$G$13,0),1),"###")</f>
        <v>N</v>
      </c>
      <c r="P635" s="25" t="s">
        <v>40</v>
      </c>
      <c r="Q635" s="4">
        <f>IFERROR(INDEX(DATOS_GENERALES!$I$3:$I$7,MATCH($R635,DATOS_GENERALES!$J$3:$J$7,0),1),"###")</f>
        <v>1</v>
      </c>
      <c r="R635" s="25" t="s">
        <v>36</v>
      </c>
      <c r="S635" s="25" t="s">
        <v>15</v>
      </c>
      <c r="T635" s="25" t="s">
        <v>15</v>
      </c>
      <c r="U635" s="25" t="s">
        <v>15</v>
      </c>
      <c r="V635" s="24"/>
      <c r="W635" s="24" t="str">
        <f t="shared" si="56"/>
        <v>CALLE LORETO 327 - UMACOLLO            _</v>
      </c>
      <c r="X635" s="24" t="str">
        <f t="shared" si="57"/>
        <v>('0101634', '1', '1', 'VILLANUEVA ARIAS JOAN', 'VILLANUEVA ARIAS JOAN', 'CALLE LORETO 327 - UMACOLLO            _', '-', '-', '-', 'N', 'CALLE LORETO 327 - UMACOLLO            _', '1', '-', '-', '-', 'A'),</v>
      </c>
      <c r="Y635" s="24" t="str">
        <f t="shared" si="58"/>
        <v>('0101634', '1', '42568326', 'A'),</v>
      </c>
      <c r="Z635" s="24" t="str">
        <f t="shared" si="59"/>
        <v>('0101634', '2', '', 'A'),</v>
      </c>
    </row>
    <row r="636" spans="1:26" x14ac:dyDescent="0.25">
      <c r="A636" s="15" t="s">
        <v>702</v>
      </c>
      <c r="B636" s="28">
        <f t="shared" si="54"/>
        <v>1</v>
      </c>
      <c r="C636" s="27">
        <f xml:space="preserve"> IFERROR(INDEX(DATOS_GENERALES!$L$16:$L$20,MATCH($D636,DATOS_GENERALES!$M$16:$M$20,0),1),"###")</f>
        <v>1</v>
      </c>
      <c r="D636" s="25" t="s">
        <v>1641</v>
      </c>
      <c r="E636" s="27">
        <f xml:space="preserve"> IFERROR(INDEX(DATOS_GENERALES!$A$16:$A$25,MATCH($F636,DATOS_GENERALES!$B$16:$B$25,0),1),"###")</f>
        <v>1</v>
      </c>
      <c r="F636" s="25" t="s">
        <v>18</v>
      </c>
      <c r="G636" s="25" t="s">
        <v>2279</v>
      </c>
      <c r="H636" s="15" t="s">
        <v>1492</v>
      </c>
      <c r="I636" s="15"/>
      <c r="J636" s="25" t="s">
        <v>3060</v>
      </c>
      <c r="K636" s="25">
        <f t="shared" si="55"/>
        <v>20</v>
      </c>
      <c r="L636" s="25" t="s">
        <v>15</v>
      </c>
      <c r="M636" s="25" t="s">
        <v>15</v>
      </c>
      <c r="N636" s="25" t="s">
        <v>15</v>
      </c>
      <c r="O636" s="4" t="str">
        <f>IFERROR(INDEX(DATOS_GENERALES!$F$11:$F$13,MATCH($P636,DATOS_GENERALES!$G$11:$G$13,0),1),"###")</f>
        <v>N</v>
      </c>
      <c r="P636" s="25" t="s">
        <v>40</v>
      </c>
      <c r="Q636" s="4">
        <f>IFERROR(INDEX(DATOS_GENERALES!$I$3:$I$7,MATCH($R636,DATOS_GENERALES!$J$3:$J$7,0),1),"###")</f>
        <v>1</v>
      </c>
      <c r="R636" s="25" t="s">
        <v>36</v>
      </c>
      <c r="S636" s="25" t="s">
        <v>15</v>
      </c>
      <c r="T636" s="25" t="s">
        <v>15</v>
      </c>
      <c r="U636" s="25" t="s">
        <v>15</v>
      </c>
      <c r="V636" s="24"/>
      <c r="W636" s="24" t="str">
        <f t="shared" si="56"/>
        <v>SOLAR DEL BOSQUE E-6                   _</v>
      </c>
      <c r="X636" s="24" t="str">
        <f t="shared" si="57"/>
        <v>('0101635', '1', '1', 'CATACORA LEON MARCO ANTONIO', 'CATACORA LEON MARCO ANTONIO', 'SOLAR DEL BOSQUE E-6                   _', '-', '-', '-', 'N', 'SOLAR DEL BOSQUE E-6                   _', '1', '-', '-', '-', 'A'),</v>
      </c>
      <c r="Y636" s="24" t="str">
        <f t="shared" si="58"/>
        <v>('0101635', '1', '42592539', 'A'),</v>
      </c>
      <c r="Z636" s="24" t="str">
        <f t="shared" si="59"/>
        <v>('0101635', '2', '', 'A'),</v>
      </c>
    </row>
    <row r="637" spans="1:26" x14ac:dyDescent="0.25">
      <c r="A637" s="15" t="s">
        <v>616</v>
      </c>
      <c r="B637" s="28">
        <f t="shared" si="54"/>
        <v>1</v>
      </c>
      <c r="C637" s="27">
        <f xml:space="preserve"> IFERROR(INDEX(DATOS_GENERALES!$L$16:$L$20,MATCH($D637,DATOS_GENERALES!$M$16:$M$20,0),1),"###")</f>
        <v>1</v>
      </c>
      <c r="D637" s="25" t="s">
        <v>1641</v>
      </c>
      <c r="E637" s="27">
        <f xml:space="preserve"> IFERROR(INDEX(DATOS_GENERALES!$A$16:$A$25,MATCH($F637,DATOS_GENERALES!$B$16:$B$25,0),1),"###")</f>
        <v>1</v>
      </c>
      <c r="F637" s="25" t="s">
        <v>18</v>
      </c>
      <c r="G637" s="25" t="s">
        <v>2280</v>
      </c>
      <c r="H637" s="15" t="s">
        <v>1493</v>
      </c>
      <c r="I637" s="15"/>
      <c r="J637" s="25" t="s">
        <v>3061</v>
      </c>
      <c r="K637" s="25">
        <f t="shared" si="55"/>
        <v>23</v>
      </c>
      <c r="L637" s="25" t="s">
        <v>15</v>
      </c>
      <c r="M637" s="25" t="s">
        <v>15</v>
      </c>
      <c r="N637" s="25" t="s">
        <v>15</v>
      </c>
      <c r="O637" s="4" t="str">
        <f>IFERROR(INDEX(DATOS_GENERALES!$F$11:$F$13,MATCH($P637,DATOS_GENERALES!$G$11:$G$13,0),1),"###")</f>
        <v>N</v>
      </c>
      <c r="P637" s="25" t="s">
        <v>40</v>
      </c>
      <c r="Q637" s="4">
        <f>IFERROR(INDEX(DATOS_GENERALES!$I$3:$I$7,MATCH($R637,DATOS_GENERALES!$J$3:$J$7,0),1),"###")</f>
        <v>1</v>
      </c>
      <c r="R637" s="25" t="s">
        <v>36</v>
      </c>
      <c r="S637" s="25" t="s">
        <v>15</v>
      </c>
      <c r="T637" s="25" t="s">
        <v>15</v>
      </c>
      <c r="U637" s="25" t="s">
        <v>15</v>
      </c>
      <c r="V637" s="24"/>
      <c r="W637" s="24" t="str">
        <f t="shared" si="56"/>
        <v>MERCADERES 130 DPTO 201                _</v>
      </c>
      <c r="X637" s="24" t="str">
        <f t="shared" si="57"/>
        <v>('0101636', '1', '1', 'FRANCO ARENAS MARVIN DAVID', 'FRANCO ARENAS MARVIN DAVID', 'MERCADERES 130 DPTO 201                _', '-', '-', '-', 'N', 'MERCADERES 130 DPTO 201                _', '1', '-', '-', '-', 'A'),</v>
      </c>
      <c r="Y637" s="24" t="str">
        <f t="shared" si="58"/>
        <v>('0101636', '1', '42645287', 'A'),</v>
      </c>
      <c r="Z637" s="24" t="str">
        <f t="shared" si="59"/>
        <v>('0101636', '2', '', 'A'),</v>
      </c>
    </row>
    <row r="638" spans="1:26" x14ac:dyDescent="0.25">
      <c r="A638" s="15" t="s">
        <v>137</v>
      </c>
      <c r="B638" s="28">
        <f t="shared" si="54"/>
        <v>1</v>
      </c>
      <c r="C638" s="27">
        <f xml:space="preserve"> IFERROR(INDEX(DATOS_GENERALES!$L$16:$L$20,MATCH($D638,DATOS_GENERALES!$M$16:$M$20,0),1),"###")</f>
        <v>1</v>
      </c>
      <c r="D638" s="25" t="s">
        <v>1641</v>
      </c>
      <c r="E638" s="27">
        <f xml:space="preserve"> IFERROR(INDEX(DATOS_GENERALES!$A$16:$A$25,MATCH($F638,DATOS_GENERALES!$B$16:$B$25,0),1),"###")</f>
        <v>1</v>
      </c>
      <c r="F638" s="25" t="s">
        <v>18</v>
      </c>
      <c r="G638" s="25" t="s">
        <v>2281</v>
      </c>
      <c r="H638" s="15" t="s">
        <v>1494</v>
      </c>
      <c r="I638" s="15"/>
      <c r="J638" s="25" t="s">
        <v>3062</v>
      </c>
      <c r="K638" s="25">
        <f t="shared" si="55"/>
        <v>40</v>
      </c>
      <c r="L638" s="25" t="s">
        <v>15</v>
      </c>
      <c r="M638" s="25" t="s">
        <v>15</v>
      </c>
      <c r="N638" s="25" t="s">
        <v>15</v>
      </c>
      <c r="O638" s="4" t="str">
        <f>IFERROR(INDEX(DATOS_GENERALES!$F$11:$F$13,MATCH($P638,DATOS_GENERALES!$G$11:$G$13,0),1),"###")</f>
        <v>N</v>
      </c>
      <c r="P638" s="25" t="s">
        <v>40</v>
      </c>
      <c r="Q638" s="4">
        <f>IFERROR(INDEX(DATOS_GENERALES!$I$3:$I$7,MATCH($R638,DATOS_GENERALES!$J$3:$J$7,0),1),"###")</f>
        <v>1</v>
      </c>
      <c r="R638" s="25" t="s">
        <v>36</v>
      </c>
      <c r="S638" s="25" t="s">
        <v>15</v>
      </c>
      <c r="T638" s="25" t="s">
        <v>15</v>
      </c>
      <c r="U638" s="25" t="s">
        <v>15</v>
      </c>
      <c r="V638" s="24"/>
      <c r="W638" s="24" t="str">
        <f t="shared" si="56"/>
        <v>JR.MOQUEGUA LT. 7-C MZ. 4 URB. PACHACUTE</v>
      </c>
      <c r="X638" s="24" t="str">
        <f t="shared" si="57"/>
        <v>('0101637', '1', '1', 'QUISPE SUASACA PEDRO JAVIER', 'QUISPE SUASACA PEDRO JAVIER', 'JR.MOQUEGUA LT. 7-C MZ. 4 URB. PACHACUTE', '-', '-', '-', 'N', 'JR.MOQUEGUA LT. 7-C MZ. 4 URB. PACHACUTE', '1', '-', '-', '-', 'A'),</v>
      </c>
      <c r="Y638" s="24" t="str">
        <f t="shared" si="58"/>
        <v>('0101637', '1', '42658902', 'A'),</v>
      </c>
      <c r="Z638" s="24" t="str">
        <f t="shared" si="59"/>
        <v>('0101637', '2', '', 'A'),</v>
      </c>
    </row>
    <row r="639" spans="1:26" x14ac:dyDescent="0.25">
      <c r="A639" s="15" t="s">
        <v>260</v>
      </c>
      <c r="B639" s="28">
        <f t="shared" si="54"/>
        <v>1</v>
      </c>
      <c r="C639" s="27">
        <f xml:space="preserve"> IFERROR(INDEX(DATOS_GENERALES!$L$16:$L$20,MATCH($D639,DATOS_GENERALES!$M$16:$M$20,0),1),"###")</f>
        <v>1</v>
      </c>
      <c r="D639" s="25" t="s">
        <v>1641</v>
      </c>
      <c r="E639" s="27">
        <f xml:space="preserve"> IFERROR(INDEX(DATOS_GENERALES!$A$16:$A$25,MATCH($F639,DATOS_GENERALES!$B$16:$B$25,0),1),"###")</f>
        <v>1</v>
      </c>
      <c r="F639" s="25" t="s">
        <v>18</v>
      </c>
      <c r="G639" s="25" t="s">
        <v>2282</v>
      </c>
      <c r="H639" s="15" t="s">
        <v>1495</v>
      </c>
      <c r="I639" s="15"/>
      <c r="J639" s="25" t="s">
        <v>3063</v>
      </c>
      <c r="K639" s="25">
        <f t="shared" si="55"/>
        <v>34</v>
      </c>
      <c r="L639" s="25" t="s">
        <v>15</v>
      </c>
      <c r="M639" s="25" t="s">
        <v>15</v>
      </c>
      <c r="N639" s="25" t="s">
        <v>15</v>
      </c>
      <c r="O639" s="4" t="str">
        <f>IFERROR(INDEX(DATOS_GENERALES!$F$11:$F$13,MATCH($P639,DATOS_GENERALES!$G$11:$G$13,0),1),"###")</f>
        <v>N</v>
      </c>
      <c r="P639" s="25" t="s">
        <v>40</v>
      </c>
      <c r="Q639" s="4">
        <f>IFERROR(INDEX(DATOS_GENERALES!$I$3:$I$7,MATCH($R639,DATOS_GENERALES!$J$3:$J$7,0),1),"###")</f>
        <v>1</v>
      </c>
      <c r="R639" s="25" t="s">
        <v>36</v>
      </c>
      <c r="S639" s="25" t="s">
        <v>15</v>
      </c>
      <c r="T639" s="25" t="s">
        <v>15</v>
      </c>
      <c r="U639" s="25" t="s">
        <v>15</v>
      </c>
      <c r="V639" s="24"/>
      <c r="W639" s="24" t="str">
        <f t="shared" si="56"/>
        <v>URB. JUAN MANUEL POLAR MZ. F LT.11     _</v>
      </c>
      <c r="X639" s="24" t="str">
        <f t="shared" si="57"/>
        <v>('0101638', '1', '1', 'CARPIO CARPIO JOSE MIQUEL', 'CARPIO CARPIO JOSE MIQUEL', 'URB. JUAN MANUEL POLAR MZ. F LT.11     _', '-', '-', '-', 'N', 'URB. JUAN MANUEL POLAR MZ. F LT.11     _', '1', '-', '-', '-', 'A'),</v>
      </c>
      <c r="Y639" s="24" t="str">
        <f t="shared" si="58"/>
        <v>('0101638', '1', '42671615', 'A'),</v>
      </c>
      <c r="Z639" s="24" t="str">
        <f t="shared" si="59"/>
        <v>('0101638', '2', '', 'A'),</v>
      </c>
    </row>
    <row r="640" spans="1:26" x14ac:dyDescent="0.25">
      <c r="A640" s="15" t="s">
        <v>680</v>
      </c>
      <c r="B640" s="28">
        <f t="shared" si="54"/>
        <v>1</v>
      </c>
      <c r="C640" s="27">
        <f xml:space="preserve"> IFERROR(INDEX(DATOS_GENERALES!$L$16:$L$20,MATCH($D640,DATOS_GENERALES!$M$16:$M$20,0),1),"###")</f>
        <v>1</v>
      </c>
      <c r="D640" s="25" t="s">
        <v>1641</v>
      </c>
      <c r="E640" s="27">
        <f xml:space="preserve"> IFERROR(INDEX(DATOS_GENERALES!$A$16:$A$25,MATCH($F640,DATOS_GENERALES!$B$16:$B$25,0),1),"###")</f>
        <v>1</v>
      </c>
      <c r="F640" s="25" t="s">
        <v>18</v>
      </c>
      <c r="G640" s="25" t="s">
        <v>2283</v>
      </c>
      <c r="H640" s="15" t="s">
        <v>1496</v>
      </c>
      <c r="I640" s="15"/>
      <c r="J640" s="25" t="s">
        <v>3064</v>
      </c>
      <c r="K640" s="25">
        <f t="shared" si="55"/>
        <v>21</v>
      </c>
      <c r="L640" s="25" t="s">
        <v>15</v>
      </c>
      <c r="M640" s="25" t="s">
        <v>15</v>
      </c>
      <c r="N640" s="25" t="s">
        <v>15</v>
      </c>
      <c r="O640" s="4" t="str">
        <f>IFERROR(INDEX(DATOS_GENERALES!$F$11:$F$13,MATCH($P640,DATOS_GENERALES!$G$11:$G$13,0),1),"###")</f>
        <v>N</v>
      </c>
      <c r="P640" s="25" t="s">
        <v>40</v>
      </c>
      <c r="Q640" s="4">
        <f>IFERROR(INDEX(DATOS_GENERALES!$I$3:$I$7,MATCH($R640,DATOS_GENERALES!$J$3:$J$7,0),1),"###")</f>
        <v>1</v>
      </c>
      <c r="R640" s="25" t="s">
        <v>36</v>
      </c>
      <c r="S640" s="25" t="s">
        <v>15</v>
      </c>
      <c r="T640" s="25" t="s">
        <v>15</v>
      </c>
      <c r="U640" s="25" t="s">
        <v>15</v>
      </c>
      <c r="V640" s="24"/>
      <c r="W640" s="24" t="str">
        <f t="shared" si="56"/>
        <v>CALLE MIGUEL GRAU 305                  _</v>
      </c>
      <c r="X640" s="24" t="str">
        <f t="shared" si="57"/>
        <v>('0101639', '1', '1', 'PAZO HERRERA EDDER ARNALDO', 'PAZO HERRERA EDDER ARNALDO', 'CALLE MIGUEL GRAU 305                  _', '-', '-', '-', 'N', 'CALLE MIGUEL GRAU 305                  _', '1', '-', '-', '-', 'A'),</v>
      </c>
      <c r="Y640" s="24" t="str">
        <f t="shared" si="58"/>
        <v>('0101639', '1', '42693860', 'A'),</v>
      </c>
      <c r="Z640" s="24" t="str">
        <f t="shared" si="59"/>
        <v>('0101639', '2', '', 'A'),</v>
      </c>
    </row>
    <row r="641" spans="1:26" x14ac:dyDescent="0.25">
      <c r="A641" s="15" t="s">
        <v>585</v>
      </c>
      <c r="B641" s="28">
        <f t="shared" si="54"/>
        <v>1</v>
      </c>
      <c r="C641" s="27">
        <f xml:space="preserve"> IFERROR(INDEX(DATOS_GENERALES!$L$16:$L$20,MATCH($D641,DATOS_GENERALES!$M$16:$M$20,0),1),"###")</f>
        <v>1</v>
      </c>
      <c r="D641" s="25" t="s">
        <v>1641</v>
      </c>
      <c r="E641" s="27">
        <f xml:space="preserve"> IFERROR(INDEX(DATOS_GENERALES!$A$16:$A$25,MATCH($F641,DATOS_GENERALES!$B$16:$B$25,0),1),"###")</f>
        <v>1</v>
      </c>
      <c r="F641" s="25" t="s">
        <v>18</v>
      </c>
      <c r="G641" s="25" t="s">
        <v>2284</v>
      </c>
      <c r="H641" s="15" t="s">
        <v>1497</v>
      </c>
      <c r="I641" s="15"/>
      <c r="J641" s="25" t="s">
        <v>3065</v>
      </c>
      <c r="K641" s="25">
        <f t="shared" si="55"/>
        <v>24</v>
      </c>
      <c r="L641" s="25" t="s">
        <v>15</v>
      </c>
      <c r="M641" s="25" t="s">
        <v>15</v>
      </c>
      <c r="N641" s="25" t="s">
        <v>15</v>
      </c>
      <c r="O641" s="4" t="str">
        <f>IFERROR(INDEX(DATOS_GENERALES!$F$11:$F$13,MATCH($P641,DATOS_GENERALES!$G$11:$G$13,0),1),"###")</f>
        <v>N</v>
      </c>
      <c r="P641" s="25" t="s">
        <v>40</v>
      </c>
      <c r="Q641" s="4">
        <f>IFERROR(INDEX(DATOS_GENERALES!$I$3:$I$7,MATCH($R641,DATOS_GENERALES!$J$3:$J$7,0),1),"###")</f>
        <v>1</v>
      </c>
      <c r="R641" s="25" t="s">
        <v>36</v>
      </c>
      <c r="S641" s="25" t="s">
        <v>15</v>
      </c>
      <c r="T641" s="25" t="s">
        <v>15</v>
      </c>
      <c r="U641" s="25" t="s">
        <v>15</v>
      </c>
      <c r="V641" s="24"/>
      <c r="W641" s="24" t="str">
        <f t="shared" si="56"/>
        <v>CALLE MELGAR 608 CERCADO               _</v>
      </c>
      <c r="X641" s="24" t="str">
        <f t="shared" si="57"/>
        <v>('0101640', '1', '1', 'BECERRA CALLATA MANUEL', 'BECERRA CALLATA MANUEL', 'CALLE MELGAR 608 CERCADO               _', '-', '-', '-', 'N', 'CALLE MELGAR 608 CERCADO               _', '1', '-', '-', '-', 'A'),</v>
      </c>
      <c r="Y641" s="24" t="str">
        <f t="shared" si="58"/>
        <v>('0101640', '1', '42739800', 'A'),</v>
      </c>
      <c r="Z641" s="24" t="str">
        <f t="shared" si="59"/>
        <v>('0101640', '2', '', 'A'),</v>
      </c>
    </row>
    <row r="642" spans="1:26" x14ac:dyDescent="0.25">
      <c r="A642" s="15" t="s">
        <v>138</v>
      </c>
      <c r="B642" s="28">
        <f t="shared" ref="B642:B705" si="60">COUNTIF($A$2:$A$800,A642)</f>
        <v>1</v>
      </c>
      <c r="C642" s="27">
        <f xml:space="preserve"> IFERROR(INDEX(DATOS_GENERALES!$L$16:$L$20,MATCH($D642,DATOS_GENERALES!$M$16:$M$20,0),1),"###")</f>
        <v>1</v>
      </c>
      <c r="D642" s="25" t="s">
        <v>1641</v>
      </c>
      <c r="E642" s="27">
        <f xml:space="preserve"> IFERROR(INDEX(DATOS_GENERALES!$A$16:$A$25,MATCH($F642,DATOS_GENERALES!$B$16:$B$25,0),1),"###")</f>
        <v>1</v>
      </c>
      <c r="F642" s="25" t="s">
        <v>18</v>
      </c>
      <c r="G642" s="25" t="s">
        <v>2285</v>
      </c>
      <c r="H642" s="15" t="s">
        <v>1498</v>
      </c>
      <c r="I642" s="15"/>
      <c r="J642" s="25" t="s">
        <v>3066</v>
      </c>
      <c r="K642" s="25">
        <f t="shared" ref="K642:K705" si="61">LEN(J642)</f>
        <v>40</v>
      </c>
      <c r="L642" s="25" t="s">
        <v>15</v>
      </c>
      <c r="M642" s="25" t="s">
        <v>15</v>
      </c>
      <c r="N642" s="25" t="s">
        <v>15</v>
      </c>
      <c r="O642" s="4" t="str">
        <f>IFERROR(INDEX(DATOS_GENERALES!$F$11:$F$13,MATCH($P642,DATOS_GENERALES!$G$11:$G$13,0),1),"###")</f>
        <v>N</v>
      </c>
      <c r="P642" s="25" t="s">
        <v>40</v>
      </c>
      <c r="Q642" s="4">
        <f>IFERROR(INDEX(DATOS_GENERALES!$I$3:$I$7,MATCH($R642,DATOS_GENERALES!$J$3:$J$7,0),1),"###")</f>
        <v>1</v>
      </c>
      <c r="R642" s="25" t="s">
        <v>36</v>
      </c>
      <c r="S642" s="25" t="s">
        <v>15</v>
      </c>
      <c r="T642" s="25" t="s">
        <v>15</v>
      </c>
      <c r="U642" s="25" t="s">
        <v>15</v>
      </c>
      <c r="V642" s="24"/>
      <c r="W642" s="24" t="str">
        <f t="shared" si="56"/>
        <v>ASOC. VILLA MAGISTERIAL ZONA 4 MZ 3  CER</v>
      </c>
      <c r="X642" s="24" t="str">
        <f t="shared" si="57"/>
        <v>('0101641', '1', '1', 'BENAVENTE CHURA SANTIAGO', 'BENAVENTE CHURA SANTIAGO', 'ASOC. VILLA MAGISTERIAL ZONA 4 MZ 3  CER', '-', '-', '-', 'N', 'ASOC. VILLA MAGISTERIAL ZONA 4 MZ 3  CER', '1', '-', '-', '-', 'A'),</v>
      </c>
      <c r="Y642" s="24" t="str">
        <f t="shared" si="58"/>
        <v>('0101641', '1', '42759991', 'A'),</v>
      </c>
      <c r="Z642" s="24" t="str">
        <f t="shared" si="59"/>
        <v>('0101641', '2', '', 'A'),</v>
      </c>
    </row>
    <row r="643" spans="1:26" x14ac:dyDescent="0.25">
      <c r="A643" s="15" t="s">
        <v>586</v>
      </c>
      <c r="B643" s="28">
        <f t="shared" si="60"/>
        <v>1</v>
      </c>
      <c r="C643" s="27">
        <f xml:space="preserve"> IFERROR(INDEX(DATOS_GENERALES!$L$16:$L$20,MATCH($D643,DATOS_GENERALES!$M$16:$M$20,0),1),"###")</f>
        <v>1</v>
      </c>
      <c r="D643" s="25" t="s">
        <v>1641</v>
      </c>
      <c r="E643" s="27">
        <f xml:space="preserve"> IFERROR(INDEX(DATOS_GENERALES!$A$16:$A$25,MATCH($F643,DATOS_GENERALES!$B$16:$B$25,0),1),"###")</f>
        <v>1</v>
      </c>
      <c r="F643" s="25" t="s">
        <v>18</v>
      </c>
      <c r="G643" s="25" t="s">
        <v>2286</v>
      </c>
      <c r="H643" s="15" t="s">
        <v>1499</v>
      </c>
      <c r="I643" s="15"/>
      <c r="J643" s="25" t="s">
        <v>3067</v>
      </c>
      <c r="K643" s="25">
        <f t="shared" si="61"/>
        <v>24</v>
      </c>
      <c r="L643" s="25" t="s">
        <v>15</v>
      </c>
      <c r="M643" s="25" t="s">
        <v>15</v>
      </c>
      <c r="N643" s="25" t="s">
        <v>15</v>
      </c>
      <c r="O643" s="4" t="str">
        <f>IFERROR(INDEX(DATOS_GENERALES!$F$11:$F$13,MATCH($P643,DATOS_GENERALES!$G$11:$G$13,0),1),"###")</f>
        <v>N</v>
      </c>
      <c r="P643" s="25" t="s">
        <v>40</v>
      </c>
      <c r="Q643" s="4">
        <f>IFERROR(INDEX(DATOS_GENERALES!$I$3:$I$7,MATCH($R643,DATOS_GENERALES!$J$3:$J$7,0),1),"###")</f>
        <v>1</v>
      </c>
      <c r="R643" s="25" t="s">
        <v>36</v>
      </c>
      <c r="S643" s="25" t="s">
        <v>15</v>
      </c>
      <c r="T643" s="25" t="s">
        <v>15</v>
      </c>
      <c r="U643" s="25" t="s">
        <v>15</v>
      </c>
      <c r="V643" s="24"/>
      <c r="W643" s="24" t="str">
        <f t="shared" ref="W643:W706" si="62">IF(K643&lt;40,J643 &amp; REPT(" ",40-K643-1) &amp; "_", J643)</f>
        <v>CALLE RAMON CASTILLA 114               _</v>
      </c>
      <c r="X643" s="24" t="str">
        <f t="shared" ref="X643:X706" si="63">"('"&amp;A643&amp;"', '"&amp;C643&amp;"', '"&amp;E643&amp;"', '"&amp;G643&amp;"', '"&amp;G643&amp;"', '"&amp;W643&amp;"', '"&amp;L643&amp;"', '"&amp;M643&amp;"', '"&amp;N643&amp;"', '"&amp;O643&amp;"', '"&amp;W643&amp;"', '"&amp;Q643&amp;"', '"&amp;S643&amp;"', '"&amp;T643&amp;"', '"&amp;U643&amp;"', 'A'),"</f>
        <v>('0101642', '1', '1', 'DIAZ PAREDES OMAR', 'DIAZ PAREDES OMAR', 'CALLE RAMON CASTILLA 114               _', '-', '-', '-', 'N', 'CALLE RAMON CASTILLA 114               _', '1', '-', '-', '-', 'A'),</v>
      </c>
      <c r="Y643" s="24" t="str">
        <f t="shared" ref="Y643:Y706" si="64">"('"&amp;A643&amp;"', '"&amp;1&amp;"', '"&amp;H643&amp;"', 'A'),"</f>
        <v>('0101642', '1', '42760657', 'A'),</v>
      </c>
      <c r="Z643" s="24" t="str">
        <f t="shared" ref="Z643:Z706" si="65">"('"&amp;A643&amp;"', '"&amp;2&amp;"', '"&amp;I643&amp;"', 'A'),"</f>
        <v>('0101642', '2', '', 'A'),</v>
      </c>
    </row>
    <row r="644" spans="1:26" x14ac:dyDescent="0.25">
      <c r="A644" s="15" t="s">
        <v>139</v>
      </c>
      <c r="B644" s="28">
        <f t="shared" si="60"/>
        <v>1</v>
      </c>
      <c r="C644" s="27">
        <f xml:space="preserve"> IFERROR(INDEX(DATOS_GENERALES!$L$16:$L$20,MATCH($D644,DATOS_GENERALES!$M$16:$M$20,0),1),"###")</f>
        <v>1</v>
      </c>
      <c r="D644" s="25" t="s">
        <v>1641</v>
      </c>
      <c r="E644" s="27">
        <f xml:space="preserve"> IFERROR(INDEX(DATOS_GENERALES!$A$16:$A$25,MATCH($F644,DATOS_GENERALES!$B$16:$B$25,0),1),"###")</f>
        <v>1</v>
      </c>
      <c r="F644" s="25" t="s">
        <v>18</v>
      </c>
      <c r="G644" s="25" t="s">
        <v>2287</v>
      </c>
      <c r="H644" s="15" t="s">
        <v>1500</v>
      </c>
      <c r="I644" s="15"/>
      <c r="J644" s="25" t="s">
        <v>3068</v>
      </c>
      <c r="K644" s="25">
        <f t="shared" si="61"/>
        <v>40</v>
      </c>
      <c r="L644" s="25" t="s">
        <v>15</v>
      </c>
      <c r="M644" s="25" t="s">
        <v>15</v>
      </c>
      <c r="N644" s="25" t="s">
        <v>15</v>
      </c>
      <c r="O644" s="4" t="str">
        <f>IFERROR(INDEX(DATOS_GENERALES!$F$11:$F$13,MATCH($P644,DATOS_GENERALES!$G$11:$G$13,0),1),"###")</f>
        <v>N</v>
      </c>
      <c r="P644" s="25" t="s">
        <v>40</v>
      </c>
      <c r="Q644" s="4">
        <f>IFERROR(INDEX(DATOS_GENERALES!$I$3:$I$7,MATCH($R644,DATOS_GENERALES!$J$3:$J$7,0),1),"###")</f>
        <v>1</v>
      </c>
      <c r="R644" s="25" t="s">
        <v>36</v>
      </c>
      <c r="S644" s="25" t="s">
        <v>15</v>
      </c>
      <c r="T644" s="25" t="s">
        <v>15</v>
      </c>
      <c r="U644" s="25" t="s">
        <v>15</v>
      </c>
      <c r="V644" s="24"/>
      <c r="W644" s="24" t="str">
        <f t="shared" si="62"/>
        <v>CALLE 30DE AGOSTO NRO 901 URB. SANTA ROS</v>
      </c>
      <c r="X644" s="24" t="str">
        <f t="shared" si="63"/>
        <v>('0101643', '1', '1', 'CAHUANA  RICHARD MIGUEL', 'CAHUANA  RICHARD MIGUEL', 'CALLE 30DE AGOSTO NRO 901 URB. SANTA ROS', '-', '-', '-', 'N', 'CALLE 30DE AGOSTO NRO 901 URB. SANTA ROS', '1', '-', '-', '-', 'A'),</v>
      </c>
      <c r="Y644" s="24" t="str">
        <f t="shared" si="64"/>
        <v>('0101643', '1', '42768391', 'A'),</v>
      </c>
      <c r="Z644" s="24" t="str">
        <f t="shared" si="65"/>
        <v>('0101643', '2', '', 'A'),</v>
      </c>
    </row>
    <row r="645" spans="1:26" x14ac:dyDescent="0.25">
      <c r="A645" s="15" t="s">
        <v>617</v>
      </c>
      <c r="B645" s="28">
        <f t="shared" si="60"/>
        <v>1</v>
      </c>
      <c r="C645" s="27">
        <f xml:space="preserve"> IFERROR(INDEX(DATOS_GENERALES!$L$16:$L$20,MATCH($D645,DATOS_GENERALES!$M$16:$M$20,0),1),"###")</f>
        <v>1</v>
      </c>
      <c r="D645" s="25" t="s">
        <v>1641</v>
      </c>
      <c r="E645" s="27">
        <f xml:space="preserve"> IFERROR(INDEX(DATOS_GENERALES!$A$16:$A$25,MATCH($F645,DATOS_GENERALES!$B$16:$B$25,0),1),"###")</f>
        <v>1</v>
      </c>
      <c r="F645" s="25" t="s">
        <v>18</v>
      </c>
      <c r="G645" s="25" t="s">
        <v>2288</v>
      </c>
      <c r="H645" s="15" t="s">
        <v>1501</v>
      </c>
      <c r="I645" s="15"/>
      <c r="J645" s="25" t="s">
        <v>3069</v>
      </c>
      <c r="K645" s="25">
        <f t="shared" si="61"/>
        <v>23</v>
      </c>
      <c r="L645" s="25" t="s">
        <v>15</v>
      </c>
      <c r="M645" s="25" t="s">
        <v>15</v>
      </c>
      <c r="N645" s="25" t="s">
        <v>15</v>
      </c>
      <c r="O645" s="4" t="str">
        <f>IFERROR(INDEX(DATOS_GENERALES!$F$11:$F$13,MATCH($P645,DATOS_GENERALES!$G$11:$G$13,0),1),"###")</f>
        <v>N</v>
      </c>
      <c r="P645" s="25" t="s">
        <v>40</v>
      </c>
      <c r="Q645" s="4">
        <f>IFERROR(INDEX(DATOS_GENERALES!$I$3:$I$7,MATCH($R645,DATOS_GENERALES!$J$3:$J$7,0),1),"###")</f>
        <v>1</v>
      </c>
      <c r="R645" s="25" t="s">
        <v>36</v>
      </c>
      <c r="S645" s="25" t="s">
        <v>15</v>
      </c>
      <c r="T645" s="25" t="s">
        <v>15</v>
      </c>
      <c r="U645" s="25" t="s">
        <v>15</v>
      </c>
      <c r="V645" s="24"/>
      <c r="W645" s="24" t="str">
        <f t="shared" si="62"/>
        <v>CALLE INDEPENDENCIA S-3                _</v>
      </c>
      <c r="X645" s="24" t="str">
        <f t="shared" si="63"/>
        <v>('0101644', '1', '1', 'VILLANUEVA TEJADA JULIO ERNESTO', 'VILLANUEVA TEJADA JULIO ERNESTO', 'CALLE INDEPENDENCIA S-3                _', '-', '-', '-', 'N', 'CALLE INDEPENDENCIA S-3                _', '1', '-', '-', '-', 'A'),</v>
      </c>
      <c r="Y645" s="24" t="str">
        <f t="shared" si="64"/>
        <v>('0101644', '1', '42807590', 'A'),</v>
      </c>
      <c r="Z645" s="24" t="str">
        <f t="shared" si="65"/>
        <v>('0101644', '2', '', 'A'),</v>
      </c>
    </row>
    <row r="646" spans="1:26" x14ac:dyDescent="0.25">
      <c r="A646" s="15" t="s">
        <v>140</v>
      </c>
      <c r="B646" s="28">
        <f t="shared" si="60"/>
        <v>1</v>
      </c>
      <c r="C646" s="27">
        <f xml:space="preserve"> IFERROR(INDEX(DATOS_GENERALES!$L$16:$L$20,MATCH($D646,DATOS_GENERALES!$M$16:$M$20,0),1),"###")</f>
        <v>1</v>
      </c>
      <c r="D646" s="25" t="s">
        <v>1641</v>
      </c>
      <c r="E646" s="27">
        <f xml:space="preserve"> IFERROR(INDEX(DATOS_GENERALES!$A$16:$A$25,MATCH($F646,DATOS_GENERALES!$B$16:$B$25,0),1),"###")</f>
        <v>1</v>
      </c>
      <c r="F646" s="25" t="s">
        <v>18</v>
      </c>
      <c r="G646" s="25" t="s">
        <v>2289</v>
      </c>
      <c r="H646" s="15" t="s">
        <v>1502</v>
      </c>
      <c r="I646" s="15"/>
      <c r="J646" s="25" t="s">
        <v>3070</v>
      </c>
      <c r="K646" s="25">
        <f t="shared" si="61"/>
        <v>40</v>
      </c>
      <c r="L646" s="25" t="s">
        <v>15</v>
      </c>
      <c r="M646" s="25" t="s">
        <v>15</v>
      </c>
      <c r="N646" s="25" t="s">
        <v>15</v>
      </c>
      <c r="O646" s="4" t="str">
        <f>IFERROR(INDEX(DATOS_GENERALES!$F$11:$F$13,MATCH($P646,DATOS_GENERALES!$G$11:$G$13,0),1),"###")</f>
        <v>N</v>
      </c>
      <c r="P646" s="25" t="s">
        <v>40</v>
      </c>
      <c r="Q646" s="4">
        <f>IFERROR(INDEX(DATOS_GENERALES!$I$3:$I$7,MATCH($R646,DATOS_GENERALES!$J$3:$J$7,0),1),"###")</f>
        <v>1</v>
      </c>
      <c r="R646" s="25" t="s">
        <v>36</v>
      </c>
      <c r="S646" s="25" t="s">
        <v>15</v>
      </c>
      <c r="T646" s="25" t="s">
        <v>15</v>
      </c>
      <c r="U646" s="25" t="s">
        <v>15</v>
      </c>
      <c r="V646" s="24"/>
      <c r="W646" s="24" t="str">
        <f t="shared" si="62"/>
        <v>CALLE PORCEL 220 URB. MARIA ISABEL CERCA</v>
      </c>
      <c r="X646" s="24" t="str">
        <f t="shared" si="63"/>
        <v>('0101645', '1', '1', 'VALDIVIA HUAMANI IVAN ROGELIO', 'VALDIVIA HUAMANI IVAN ROGELIO', 'CALLE PORCEL 220 URB. MARIA ISABEL CERCA', '-', '-', '-', 'N', 'CALLE PORCEL 220 URB. MARIA ISABEL CERCA', '1', '-', '-', '-', 'A'),</v>
      </c>
      <c r="Y646" s="24" t="str">
        <f t="shared" si="64"/>
        <v>('0101645', '1', '42816369', 'A'),</v>
      </c>
      <c r="Z646" s="24" t="str">
        <f t="shared" si="65"/>
        <v>('0101645', '2', '', 'A'),</v>
      </c>
    </row>
    <row r="647" spans="1:26" x14ac:dyDescent="0.25">
      <c r="A647" s="15" t="s">
        <v>194</v>
      </c>
      <c r="B647" s="28">
        <f t="shared" si="60"/>
        <v>1</v>
      </c>
      <c r="C647" s="27">
        <f xml:space="preserve"> IFERROR(INDEX(DATOS_GENERALES!$L$16:$L$20,MATCH($D647,DATOS_GENERALES!$M$16:$M$20,0),1),"###")</f>
        <v>1</v>
      </c>
      <c r="D647" s="25" t="s">
        <v>1641</v>
      </c>
      <c r="E647" s="27">
        <f xml:space="preserve"> IFERROR(INDEX(DATOS_GENERALES!$A$16:$A$25,MATCH($F647,DATOS_GENERALES!$B$16:$B$25,0),1),"###")</f>
        <v>1</v>
      </c>
      <c r="F647" s="25" t="s">
        <v>18</v>
      </c>
      <c r="G647" s="25" t="s">
        <v>2290</v>
      </c>
      <c r="H647" s="15" t="s">
        <v>1503</v>
      </c>
      <c r="I647" s="15"/>
      <c r="J647" s="25" t="s">
        <v>3071</v>
      </c>
      <c r="K647" s="25">
        <f t="shared" si="61"/>
        <v>38</v>
      </c>
      <c r="L647" s="25" t="s">
        <v>15</v>
      </c>
      <c r="M647" s="25" t="s">
        <v>15</v>
      </c>
      <c r="N647" s="25" t="s">
        <v>15</v>
      </c>
      <c r="O647" s="4" t="str">
        <f>IFERROR(INDEX(DATOS_GENERALES!$F$11:$F$13,MATCH($P647,DATOS_GENERALES!$G$11:$G$13,0),1),"###")</f>
        <v>N</v>
      </c>
      <c r="P647" s="25" t="s">
        <v>40</v>
      </c>
      <c r="Q647" s="4">
        <f>IFERROR(INDEX(DATOS_GENERALES!$I$3:$I$7,MATCH($R647,DATOS_GENERALES!$J$3:$J$7,0),1),"###")</f>
        <v>1</v>
      </c>
      <c r="R647" s="25" t="s">
        <v>36</v>
      </c>
      <c r="S647" s="25" t="s">
        <v>15</v>
      </c>
      <c r="T647" s="25" t="s">
        <v>15</v>
      </c>
      <c r="U647" s="25" t="s">
        <v>15</v>
      </c>
      <c r="V647" s="24"/>
      <c r="W647" s="24" t="str">
        <f t="shared" si="62"/>
        <v>COOP.A.A.CACERES,MARCAVALLE MZ.R LT.17 _</v>
      </c>
      <c r="X647" s="24" t="str">
        <f t="shared" si="63"/>
        <v>('0101646', '1', '1', 'APARICIO QUILLUYA PAUL', 'APARICIO QUILLUYA PAUL', 'COOP.A.A.CACERES,MARCAVALLE MZ.R LT.17 _', '-', '-', '-', 'N', 'COOP.A.A.CACERES,MARCAVALLE MZ.R LT.17 _', '1', '-', '-', '-', 'A'),</v>
      </c>
      <c r="Y647" s="24" t="str">
        <f t="shared" si="64"/>
        <v>('0101646', '1', '42844647', 'A'),</v>
      </c>
      <c r="Z647" s="24" t="str">
        <f t="shared" si="65"/>
        <v>('0101646', '2', '', 'A'),</v>
      </c>
    </row>
    <row r="648" spans="1:26" x14ac:dyDescent="0.25">
      <c r="A648" s="15" t="s">
        <v>587</v>
      </c>
      <c r="B648" s="28">
        <f t="shared" si="60"/>
        <v>1</v>
      </c>
      <c r="C648" s="27">
        <f xml:space="preserve"> IFERROR(INDEX(DATOS_GENERALES!$L$16:$L$20,MATCH($D648,DATOS_GENERALES!$M$16:$M$20,0),1),"###")</f>
        <v>1</v>
      </c>
      <c r="D648" s="25" t="s">
        <v>1641</v>
      </c>
      <c r="E648" s="27">
        <f xml:space="preserve"> IFERROR(INDEX(DATOS_GENERALES!$A$16:$A$25,MATCH($F648,DATOS_GENERALES!$B$16:$B$25,0),1),"###")</f>
        <v>1</v>
      </c>
      <c r="F648" s="25" t="s">
        <v>18</v>
      </c>
      <c r="G648" s="25" t="s">
        <v>2291</v>
      </c>
      <c r="H648" s="15" t="s">
        <v>1504</v>
      </c>
      <c r="I648" s="15"/>
      <c r="J648" s="25" t="s">
        <v>3072</v>
      </c>
      <c r="K648" s="25">
        <f t="shared" si="61"/>
        <v>24</v>
      </c>
      <c r="L648" s="25" t="s">
        <v>15</v>
      </c>
      <c r="M648" s="25" t="s">
        <v>15</v>
      </c>
      <c r="N648" s="25" t="s">
        <v>15</v>
      </c>
      <c r="O648" s="4" t="str">
        <f>IFERROR(INDEX(DATOS_GENERALES!$F$11:$F$13,MATCH($P648,DATOS_GENERALES!$G$11:$G$13,0),1),"###")</f>
        <v>N</v>
      </c>
      <c r="P648" s="25" t="s">
        <v>40</v>
      </c>
      <c r="Q648" s="4">
        <f>IFERROR(INDEX(DATOS_GENERALES!$I$3:$I$7,MATCH($R648,DATOS_GENERALES!$J$3:$J$7,0),1),"###")</f>
        <v>1</v>
      </c>
      <c r="R648" s="25" t="s">
        <v>36</v>
      </c>
      <c r="S648" s="25" t="s">
        <v>15</v>
      </c>
      <c r="T648" s="25" t="s">
        <v>15</v>
      </c>
      <c r="U648" s="25" t="s">
        <v>15</v>
      </c>
      <c r="V648" s="24"/>
      <c r="W648" s="24" t="str">
        <f t="shared" si="62"/>
        <v>EL CORTIJO B4 C.COLORADO               _</v>
      </c>
      <c r="X648" s="24" t="str">
        <f t="shared" si="63"/>
        <v>('0101647', '1', '1', 'FERNANDEZ BADAREZO PEDRO ADOLFO', 'FERNANDEZ BADAREZO PEDRO ADOLFO', 'EL CORTIJO B4 C.COLORADO               _', '-', '-', '-', 'N', 'EL CORTIJO B4 C.COLORADO               _', '1', '-', '-', '-', 'A'),</v>
      </c>
      <c r="Y648" s="24" t="str">
        <f t="shared" si="64"/>
        <v>('0101647', '1', '42862274', 'A'),</v>
      </c>
      <c r="Z648" s="24" t="str">
        <f t="shared" si="65"/>
        <v>('0101647', '2', '', 'A'),</v>
      </c>
    </row>
    <row r="649" spans="1:26" x14ac:dyDescent="0.25">
      <c r="A649" s="15" t="s">
        <v>356</v>
      </c>
      <c r="B649" s="28">
        <f t="shared" si="60"/>
        <v>1</v>
      </c>
      <c r="C649" s="27">
        <f xml:space="preserve"> IFERROR(INDEX(DATOS_GENERALES!$L$16:$L$20,MATCH($D649,DATOS_GENERALES!$M$16:$M$20,0),1),"###")</f>
        <v>1</v>
      </c>
      <c r="D649" s="25" t="s">
        <v>1641</v>
      </c>
      <c r="E649" s="27">
        <f xml:space="preserve"> IFERROR(INDEX(DATOS_GENERALES!$A$16:$A$25,MATCH($F649,DATOS_GENERALES!$B$16:$B$25,0),1),"###")</f>
        <v>1</v>
      </c>
      <c r="F649" s="25" t="s">
        <v>18</v>
      </c>
      <c r="G649" s="25" t="s">
        <v>2292</v>
      </c>
      <c r="H649" s="15" t="s">
        <v>1505</v>
      </c>
      <c r="I649" s="15"/>
      <c r="J649" s="25" t="s">
        <v>3073</v>
      </c>
      <c r="K649" s="25">
        <f t="shared" si="61"/>
        <v>31</v>
      </c>
      <c r="L649" s="25" t="s">
        <v>15</v>
      </c>
      <c r="M649" s="25" t="s">
        <v>15</v>
      </c>
      <c r="N649" s="25" t="s">
        <v>15</v>
      </c>
      <c r="O649" s="4" t="str">
        <f>IFERROR(INDEX(DATOS_GENERALES!$F$11:$F$13,MATCH($P649,DATOS_GENERALES!$G$11:$G$13,0),1),"###")</f>
        <v>N</v>
      </c>
      <c r="P649" s="25" t="s">
        <v>40</v>
      </c>
      <c r="Q649" s="4">
        <f>IFERROR(INDEX(DATOS_GENERALES!$I$3:$I$7,MATCH($R649,DATOS_GENERALES!$J$3:$J$7,0),1),"###")</f>
        <v>1</v>
      </c>
      <c r="R649" s="25" t="s">
        <v>36</v>
      </c>
      <c r="S649" s="25" t="s">
        <v>15</v>
      </c>
      <c r="T649" s="25" t="s">
        <v>15</v>
      </c>
      <c r="U649" s="25" t="s">
        <v>15</v>
      </c>
      <c r="V649" s="24"/>
      <c r="W649" s="24" t="str">
        <f t="shared" si="62"/>
        <v>CIUDAD DE DIOS KM 16 LOT 7 MZ E        _</v>
      </c>
      <c r="X649" s="24" t="str">
        <f t="shared" si="63"/>
        <v>('0101648', '1', '1', 'QUEQUE VARGAS EDWIN', 'QUEQUE VARGAS EDWIN', 'CIUDAD DE DIOS KM 16 LOT 7 MZ E        _', '-', '-', '-', 'N', 'CIUDAD DE DIOS KM 16 LOT 7 MZ E        _', '1', '-', '-', '-', 'A'),</v>
      </c>
      <c r="Y649" s="24" t="str">
        <f t="shared" si="64"/>
        <v>('0101648', '1', '42891962', 'A'),</v>
      </c>
      <c r="Z649" s="24" t="str">
        <f t="shared" si="65"/>
        <v>('0101648', '2', '', 'A'),</v>
      </c>
    </row>
    <row r="650" spans="1:26" x14ac:dyDescent="0.25">
      <c r="A650" s="15" t="s">
        <v>809</v>
      </c>
      <c r="B650" s="28">
        <f t="shared" si="60"/>
        <v>1</v>
      </c>
      <c r="C650" s="27">
        <f xml:space="preserve"> IFERROR(INDEX(DATOS_GENERALES!$L$16:$L$20,MATCH($D650,DATOS_GENERALES!$M$16:$M$20,0),1),"###")</f>
        <v>1</v>
      </c>
      <c r="D650" s="25" t="s">
        <v>1641</v>
      </c>
      <c r="E650" s="27">
        <f xml:space="preserve"> IFERROR(INDEX(DATOS_GENERALES!$A$16:$A$25,MATCH($F650,DATOS_GENERALES!$B$16:$B$25,0),1),"###")</f>
        <v>1</v>
      </c>
      <c r="F650" s="25" t="s">
        <v>18</v>
      </c>
      <c r="G650" s="25" t="s">
        <v>2293</v>
      </c>
      <c r="H650" s="15" t="s">
        <v>1506</v>
      </c>
      <c r="I650" s="15"/>
      <c r="J650" s="25" t="s">
        <v>3074</v>
      </c>
      <c r="K650" s="25">
        <f t="shared" si="61"/>
        <v>15</v>
      </c>
      <c r="L650" s="25" t="s">
        <v>15</v>
      </c>
      <c r="M650" s="25" t="s">
        <v>15</v>
      </c>
      <c r="N650" s="25" t="s">
        <v>15</v>
      </c>
      <c r="O650" s="4" t="str">
        <f>IFERROR(INDEX(DATOS_GENERALES!$F$11:$F$13,MATCH($P650,DATOS_GENERALES!$G$11:$G$13,0),1),"###")</f>
        <v>N</v>
      </c>
      <c r="P650" s="25" t="s">
        <v>40</v>
      </c>
      <c r="Q650" s="4">
        <f>IFERROR(INDEX(DATOS_GENERALES!$I$3:$I$7,MATCH($R650,DATOS_GENERALES!$J$3:$J$7,0),1),"###")</f>
        <v>1</v>
      </c>
      <c r="R650" s="25" t="s">
        <v>36</v>
      </c>
      <c r="S650" s="25" t="s">
        <v>15</v>
      </c>
      <c r="T650" s="25" t="s">
        <v>15</v>
      </c>
      <c r="U650" s="25" t="s">
        <v>15</v>
      </c>
      <c r="V650" s="24"/>
      <c r="W650" s="24" t="str">
        <f t="shared" si="62"/>
        <v>AMPATACOCHA 227                        _</v>
      </c>
      <c r="X650" s="24" t="str">
        <f t="shared" si="63"/>
        <v>('0101649', '1', '1', 'MILLER GUZMAN CARLOS JOE', 'MILLER GUZMAN CARLOS JOE', 'AMPATACOCHA 227                        _', '-', '-', '-', 'N', 'AMPATACOCHA 227                        _', '1', '-', '-', '-', 'A'),</v>
      </c>
      <c r="Y650" s="24" t="str">
        <f t="shared" si="64"/>
        <v>('0101649', '1', '42910248', 'A'),</v>
      </c>
      <c r="Z650" s="24" t="str">
        <f t="shared" si="65"/>
        <v>('0101649', '2', '', 'A'),</v>
      </c>
    </row>
    <row r="651" spans="1:26" x14ac:dyDescent="0.25">
      <c r="A651" s="15" t="s">
        <v>768</v>
      </c>
      <c r="B651" s="28">
        <f t="shared" si="60"/>
        <v>1</v>
      </c>
      <c r="C651" s="27">
        <f xml:space="preserve"> IFERROR(INDEX(DATOS_GENERALES!$L$16:$L$20,MATCH($D651,DATOS_GENERALES!$M$16:$M$20,0),1),"###")</f>
        <v>1</v>
      </c>
      <c r="D651" s="25" t="s">
        <v>1641</v>
      </c>
      <c r="E651" s="27">
        <f xml:space="preserve"> IFERROR(INDEX(DATOS_GENERALES!$A$16:$A$25,MATCH($F651,DATOS_GENERALES!$B$16:$B$25,0),1),"###")</f>
        <v>1</v>
      </c>
      <c r="F651" s="25" t="s">
        <v>18</v>
      </c>
      <c r="G651" s="25" t="s">
        <v>2294</v>
      </c>
      <c r="H651" s="15" t="s">
        <v>1507</v>
      </c>
      <c r="I651" s="15"/>
      <c r="J651" s="25" t="s">
        <v>3075</v>
      </c>
      <c r="K651" s="25">
        <f t="shared" si="61"/>
        <v>17</v>
      </c>
      <c r="L651" s="25" t="s">
        <v>15</v>
      </c>
      <c r="M651" s="25" t="s">
        <v>15</v>
      </c>
      <c r="N651" s="25" t="s">
        <v>15</v>
      </c>
      <c r="O651" s="4" t="str">
        <f>IFERROR(INDEX(DATOS_GENERALES!$F$11:$F$13,MATCH($P651,DATOS_GENERALES!$G$11:$G$13,0),1),"###")</f>
        <v>N</v>
      </c>
      <c r="P651" s="25" t="s">
        <v>40</v>
      </c>
      <c r="Q651" s="4">
        <f>IFERROR(INDEX(DATOS_GENERALES!$I$3:$I$7,MATCH($R651,DATOS_GENERALES!$J$3:$J$7,0),1),"###")</f>
        <v>1</v>
      </c>
      <c r="R651" s="25" t="s">
        <v>36</v>
      </c>
      <c r="S651" s="25" t="s">
        <v>15</v>
      </c>
      <c r="T651" s="25" t="s">
        <v>15</v>
      </c>
      <c r="U651" s="25" t="s">
        <v>15</v>
      </c>
      <c r="V651" s="24"/>
      <c r="W651" s="24" t="str">
        <f t="shared" si="62"/>
        <v>MALAGA GRENET 109                      _</v>
      </c>
      <c r="X651" s="24" t="str">
        <f t="shared" si="63"/>
        <v>('0101650', '1', '1', 'VIZCARRA FERREYRA MIREYA AMARILIS', 'VIZCARRA FERREYRA MIREYA AMARILIS', 'MALAGA GRENET 109                      _', '-', '-', '-', 'N', 'MALAGA GRENET 109                      _', '1', '-', '-', '-', 'A'),</v>
      </c>
      <c r="Y651" s="24" t="str">
        <f t="shared" si="64"/>
        <v>('0101650', '1', '42948232', 'A'),</v>
      </c>
      <c r="Z651" s="24" t="str">
        <f t="shared" si="65"/>
        <v>('0101650', '2', '', 'A'),</v>
      </c>
    </row>
    <row r="652" spans="1:26" x14ac:dyDescent="0.25">
      <c r="A652" s="15" t="s">
        <v>861</v>
      </c>
      <c r="B652" s="28">
        <f t="shared" si="60"/>
        <v>1</v>
      </c>
      <c r="C652" s="27">
        <f xml:space="preserve"> IFERROR(INDEX(DATOS_GENERALES!$L$16:$L$20,MATCH($D652,DATOS_GENERALES!$M$16:$M$20,0),1),"###")</f>
        <v>1</v>
      </c>
      <c r="D652" s="25" t="s">
        <v>1641</v>
      </c>
      <c r="E652" s="27">
        <f xml:space="preserve"> IFERROR(INDEX(DATOS_GENERALES!$A$16:$A$25,MATCH($F652,DATOS_GENERALES!$B$16:$B$25,0),1),"###")</f>
        <v>1</v>
      </c>
      <c r="F652" s="25" t="s">
        <v>18</v>
      </c>
      <c r="G652" s="25" t="s">
        <v>2295</v>
      </c>
      <c r="H652" s="15" t="s">
        <v>1508</v>
      </c>
      <c r="I652" s="15"/>
      <c r="J652" s="25" t="s">
        <v>2598</v>
      </c>
      <c r="K652" s="25">
        <f t="shared" si="61"/>
        <v>3</v>
      </c>
      <c r="L652" s="25" t="s">
        <v>15</v>
      </c>
      <c r="M652" s="25" t="s">
        <v>15</v>
      </c>
      <c r="N652" s="25" t="s">
        <v>15</v>
      </c>
      <c r="O652" s="4" t="str">
        <f>IFERROR(INDEX(DATOS_GENERALES!$F$11:$F$13,MATCH($P652,DATOS_GENERALES!$G$11:$G$13,0),1),"###")</f>
        <v>N</v>
      </c>
      <c r="P652" s="25" t="s">
        <v>40</v>
      </c>
      <c r="Q652" s="4">
        <f>IFERROR(INDEX(DATOS_GENERALES!$I$3:$I$7,MATCH($R652,DATOS_GENERALES!$J$3:$J$7,0),1),"###")</f>
        <v>1</v>
      </c>
      <c r="R652" s="25" t="s">
        <v>36</v>
      </c>
      <c r="S652" s="25" t="s">
        <v>15</v>
      </c>
      <c r="T652" s="25" t="s">
        <v>15</v>
      </c>
      <c r="U652" s="25" t="s">
        <v>15</v>
      </c>
      <c r="V652" s="24"/>
      <c r="W652" s="24" t="str">
        <f t="shared" si="62"/>
        <v>AQP                                    _</v>
      </c>
      <c r="X652" s="24" t="str">
        <f t="shared" si="63"/>
        <v>('0101651', '1', '1', 'NUÑEZ  GLEMY', 'NUÑEZ  GLEMY', 'AQP                                    _', '-', '-', '-', 'N', 'AQP                                    _', '1', '-', '-', '-', 'A'),</v>
      </c>
      <c r="Y652" s="24" t="str">
        <f t="shared" si="64"/>
        <v>('0101651', '1', '42981244', 'A'),</v>
      </c>
      <c r="Z652" s="24" t="str">
        <f t="shared" si="65"/>
        <v>('0101651', '2', '', 'A'),</v>
      </c>
    </row>
    <row r="653" spans="1:26" x14ac:dyDescent="0.25">
      <c r="A653" s="15" t="s">
        <v>324</v>
      </c>
      <c r="B653" s="28">
        <f t="shared" si="60"/>
        <v>1</v>
      </c>
      <c r="C653" s="27">
        <f xml:space="preserve"> IFERROR(INDEX(DATOS_GENERALES!$L$16:$L$20,MATCH($D653,DATOS_GENERALES!$M$16:$M$20,0),1),"###")</f>
        <v>1</v>
      </c>
      <c r="D653" s="25" t="s">
        <v>1641</v>
      </c>
      <c r="E653" s="27">
        <f xml:space="preserve"> IFERROR(INDEX(DATOS_GENERALES!$A$16:$A$25,MATCH($F653,DATOS_GENERALES!$B$16:$B$25,0),1),"###")</f>
        <v>1</v>
      </c>
      <c r="F653" s="25" t="s">
        <v>18</v>
      </c>
      <c r="G653" s="25" t="s">
        <v>2296</v>
      </c>
      <c r="H653" s="15" t="s">
        <v>1509</v>
      </c>
      <c r="I653" s="15"/>
      <c r="J653" s="25" t="s">
        <v>3076</v>
      </c>
      <c r="K653" s="25">
        <f t="shared" si="61"/>
        <v>32</v>
      </c>
      <c r="L653" s="25" t="s">
        <v>15</v>
      </c>
      <c r="M653" s="25" t="s">
        <v>15</v>
      </c>
      <c r="N653" s="25" t="s">
        <v>15</v>
      </c>
      <c r="O653" s="4" t="str">
        <f>IFERROR(INDEX(DATOS_GENERALES!$F$11:$F$13,MATCH($P653,DATOS_GENERALES!$G$11:$G$13,0),1),"###")</f>
        <v>N</v>
      </c>
      <c r="P653" s="25" t="s">
        <v>40</v>
      </c>
      <c r="Q653" s="4">
        <f>IFERROR(INDEX(DATOS_GENERALES!$I$3:$I$7,MATCH($R653,DATOS_GENERALES!$J$3:$J$7,0),1),"###")</f>
        <v>1</v>
      </c>
      <c r="R653" s="25" t="s">
        <v>36</v>
      </c>
      <c r="S653" s="25" t="s">
        <v>15</v>
      </c>
      <c r="T653" s="25" t="s">
        <v>15</v>
      </c>
      <c r="U653" s="25" t="s">
        <v>15</v>
      </c>
      <c r="V653" s="24"/>
      <c r="W653" s="24" t="str">
        <f t="shared" si="62"/>
        <v>URB.J.S.ATAHUALPA V-2 C.COLORADO       _</v>
      </c>
      <c r="X653" s="24" t="str">
        <f t="shared" si="63"/>
        <v>('0101652', '1', '1', 'LLASA PONCE RONY MAURICIO', 'LLASA PONCE RONY MAURICIO', 'URB.J.S.ATAHUALPA V-2 C.COLORADO       _', '-', '-', '-', 'N', 'URB.J.S.ATAHUALPA V-2 C.COLORADO       _', '1', '-', '-', '-', 'A'),</v>
      </c>
      <c r="Y653" s="24" t="str">
        <f t="shared" si="64"/>
        <v>('0101652', '1', '42991414', 'A'),</v>
      </c>
      <c r="Z653" s="24" t="str">
        <f t="shared" si="65"/>
        <v>('0101652', '2', '', 'A'),</v>
      </c>
    </row>
    <row r="654" spans="1:26" x14ac:dyDescent="0.25">
      <c r="A654" s="15" t="s">
        <v>397</v>
      </c>
      <c r="B654" s="28">
        <f t="shared" si="60"/>
        <v>1</v>
      </c>
      <c r="C654" s="27">
        <f xml:space="preserve"> IFERROR(INDEX(DATOS_GENERALES!$L$16:$L$20,MATCH($D654,DATOS_GENERALES!$M$16:$M$20,0),1),"###")</f>
        <v>1</v>
      </c>
      <c r="D654" s="25" t="s">
        <v>1641</v>
      </c>
      <c r="E654" s="27">
        <f xml:space="preserve"> IFERROR(INDEX(DATOS_GENERALES!$A$16:$A$25,MATCH($F654,DATOS_GENERALES!$B$16:$B$25,0),1),"###")</f>
        <v>1</v>
      </c>
      <c r="F654" s="25" t="s">
        <v>18</v>
      </c>
      <c r="G654" s="25" t="s">
        <v>2297</v>
      </c>
      <c r="H654" s="15" t="s">
        <v>1510</v>
      </c>
      <c r="I654" s="15"/>
      <c r="J654" s="25" t="s">
        <v>3077</v>
      </c>
      <c r="K654" s="25">
        <f t="shared" si="61"/>
        <v>30</v>
      </c>
      <c r="L654" s="25" t="s">
        <v>15</v>
      </c>
      <c r="M654" s="25" t="s">
        <v>15</v>
      </c>
      <c r="N654" s="25" t="s">
        <v>15</v>
      </c>
      <c r="O654" s="4" t="str">
        <f>IFERROR(INDEX(DATOS_GENERALES!$F$11:$F$13,MATCH($P654,DATOS_GENERALES!$G$11:$G$13,0),1),"###")</f>
        <v>N</v>
      </c>
      <c r="P654" s="25" t="s">
        <v>40</v>
      </c>
      <c r="Q654" s="4">
        <f>IFERROR(INDEX(DATOS_GENERALES!$I$3:$I$7,MATCH($R654,DATOS_GENERALES!$J$3:$J$7,0),1),"###")</f>
        <v>1</v>
      </c>
      <c r="R654" s="25" t="s">
        <v>36</v>
      </c>
      <c r="S654" s="25" t="s">
        <v>15</v>
      </c>
      <c r="T654" s="25" t="s">
        <v>15</v>
      </c>
      <c r="U654" s="25" t="s">
        <v>15</v>
      </c>
      <c r="V654" s="24"/>
      <c r="W654" s="24" t="str">
        <f t="shared" si="62"/>
        <v>CALLE LOS JASMINES 113 DTO 202         _</v>
      </c>
      <c r="X654" s="24" t="str">
        <f t="shared" si="63"/>
        <v>('0101653', '1', '1', 'RONDON SOTO GUILLERMO EDWARS', 'RONDON SOTO GUILLERMO EDWARS', 'CALLE LOS JASMINES 113 DTO 202         _', '-', '-', '-', 'N', 'CALLE LOS JASMINES 113 DTO 202         _', '1', '-', '-', '-', 'A'),</v>
      </c>
      <c r="Y654" s="24" t="str">
        <f t="shared" si="64"/>
        <v>('0101653', '1', '43002052', 'A'),</v>
      </c>
      <c r="Z654" s="24" t="str">
        <f t="shared" si="65"/>
        <v>('0101653', '2', '', 'A'),</v>
      </c>
    </row>
    <row r="655" spans="1:26" x14ac:dyDescent="0.25">
      <c r="A655" s="15" t="s">
        <v>141</v>
      </c>
      <c r="B655" s="28">
        <f t="shared" si="60"/>
        <v>1</v>
      </c>
      <c r="C655" s="27">
        <f xml:space="preserve"> IFERROR(INDEX(DATOS_GENERALES!$L$16:$L$20,MATCH($D655,DATOS_GENERALES!$M$16:$M$20,0),1),"###")</f>
        <v>1</v>
      </c>
      <c r="D655" s="25" t="s">
        <v>1641</v>
      </c>
      <c r="E655" s="27">
        <f xml:space="preserve"> IFERROR(INDEX(DATOS_GENERALES!$A$16:$A$25,MATCH($F655,DATOS_GENERALES!$B$16:$B$25,0),1),"###")</f>
        <v>1</v>
      </c>
      <c r="F655" s="25" t="s">
        <v>18</v>
      </c>
      <c r="G655" s="25" t="s">
        <v>2298</v>
      </c>
      <c r="H655" s="15" t="s">
        <v>1511</v>
      </c>
      <c r="I655" s="15"/>
      <c r="J655" s="25" t="s">
        <v>3078</v>
      </c>
      <c r="K655" s="25">
        <f t="shared" si="61"/>
        <v>40</v>
      </c>
      <c r="L655" s="25" t="s">
        <v>15</v>
      </c>
      <c r="M655" s="25" t="s">
        <v>15</v>
      </c>
      <c r="N655" s="25" t="s">
        <v>15</v>
      </c>
      <c r="O655" s="4" t="str">
        <f>IFERROR(INDEX(DATOS_GENERALES!$F$11:$F$13,MATCH($P655,DATOS_GENERALES!$G$11:$G$13,0),1),"###")</f>
        <v>N</v>
      </c>
      <c r="P655" s="25" t="s">
        <v>40</v>
      </c>
      <c r="Q655" s="4">
        <f>IFERROR(INDEX(DATOS_GENERALES!$I$3:$I$7,MATCH($R655,DATOS_GENERALES!$J$3:$J$7,0),1),"###")</f>
        <v>1</v>
      </c>
      <c r="R655" s="25" t="s">
        <v>36</v>
      </c>
      <c r="S655" s="25" t="s">
        <v>15</v>
      </c>
      <c r="T655" s="25" t="s">
        <v>15</v>
      </c>
      <c r="U655" s="25" t="s">
        <v>15</v>
      </c>
      <c r="V655" s="24"/>
      <c r="W655" s="24" t="str">
        <f t="shared" si="62"/>
        <v>CALLE AYAR MZ-H LOTE 6 COMITE 2 PAMPAS D</v>
      </c>
      <c r="X655" s="24" t="str">
        <f t="shared" si="63"/>
        <v>('0101654', '1', '1', 'FLORES RAMOS FERNANDO', 'FLORES RAMOS FERNANDO', 'CALLE AYAR MZ-H LOTE 6 COMITE 2 PAMPAS D', '-', '-', '-', 'N', 'CALLE AYAR MZ-H LOTE 6 COMITE 2 PAMPAS D', '1', '-', '-', '-', 'A'),</v>
      </c>
      <c r="Y655" s="24" t="str">
        <f t="shared" si="64"/>
        <v>('0101654', '1', '43024689', 'A'),</v>
      </c>
      <c r="Z655" s="24" t="str">
        <f t="shared" si="65"/>
        <v>('0101654', '2', '', 'A'),</v>
      </c>
    </row>
    <row r="656" spans="1:26" x14ac:dyDescent="0.25">
      <c r="A656" s="15" t="s">
        <v>325</v>
      </c>
      <c r="B656" s="28">
        <f t="shared" si="60"/>
        <v>1</v>
      </c>
      <c r="C656" s="27">
        <f xml:space="preserve"> IFERROR(INDEX(DATOS_GENERALES!$L$16:$L$20,MATCH($D656,DATOS_GENERALES!$M$16:$M$20,0),1),"###")</f>
        <v>1</v>
      </c>
      <c r="D656" s="25" t="s">
        <v>1641</v>
      </c>
      <c r="E656" s="27">
        <f xml:space="preserve"> IFERROR(INDEX(DATOS_GENERALES!$A$16:$A$25,MATCH($F656,DATOS_GENERALES!$B$16:$B$25,0),1),"###")</f>
        <v>1</v>
      </c>
      <c r="F656" s="25" t="s">
        <v>18</v>
      </c>
      <c r="G656" s="25" t="s">
        <v>2299</v>
      </c>
      <c r="H656" s="15" t="s">
        <v>1512</v>
      </c>
      <c r="I656" s="15"/>
      <c r="J656" s="25" t="s">
        <v>3079</v>
      </c>
      <c r="K656" s="25">
        <f t="shared" si="61"/>
        <v>32</v>
      </c>
      <c r="L656" s="25" t="s">
        <v>15</v>
      </c>
      <c r="M656" s="25" t="s">
        <v>15</v>
      </c>
      <c r="N656" s="25" t="s">
        <v>15</v>
      </c>
      <c r="O656" s="4" t="str">
        <f>IFERROR(INDEX(DATOS_GENERALES!$F$11:$F$13,MATCH($P656,DATOS_GENERALES!$G$11:$G$13,0),1),"###")</f>
        <v>N</v>
      </c>
      <c r="P656" s="25" t="s">
        <v>40</v>
      </c>
      <c r="Q656" s="4">
        <f>IFERROR(INDEX(DATOS_GENERALES!$I$3:$I$7,MATCH($R656,DATOS_GENERALES!$J$3:$J$7,0),1),"###")</f>
        <v>1</v>
      </c>
      <c r="R656" s="25" t="s">
        <v>36</v>
      </c>
      <c r="S656" s="25" t="s">
        <v>15</v>
      </c>
      <c r="T656" s="25" t="s">
        <v>15</v>
      </c>
      <c r="U656" s="25" t="s">
        <v>15</v>
      </c>
      <c r="V656" s="24"/>
      <c r="W656" s="24" t="str">
        <f t="shared" si="62"/>
        <v>URB. LAS TERRAZA A-4  PAUCARPATA       _</v>
      </c>
      <c r="X656" s="24" t="str">
        <f t="shared" si="63"/>
        <v>('0101655', '1', '1', 'NUÑEZ CISNEROS CARLOS DAVID FRANCISCO', 'NUÑEZ CISNEROS CARLOS DAVID FRANCISCO', 'URB. LAS TERRAZA A-4  PAUCARPATA       _', '-', '-', '-', 'N', 'URB. LAS TERRAZA A-4  PAUCARPATA       _', '1', '-', '-', '-', 'A'),</v>
      </c>
      <c r="Y656" s="24" t="str">
        <f t="shared" si="64"/>
        <v>('0101655', '1', '43024816', 'A'),</v>
      </c>
      <c r="Z656" s="24" t="str">
        <f t="shared" si="65"/>
        <v>('0101655', '2', '', 'A'),</v>
      </c>
    </row>
    <row r="657" spans="1:26" x14ac:dyDescent="0.25">
      <c r="A657" s="15" t="s">
        <v>748</v>
      </c>
      <c r="B657" s="28">
        <f t="shared" si="60"/>
        <v>1</v>
      </c>
      <c r="C657" s="27">
        <f xml:space="preserve"> IFERROR(INDEX(DATOS_GENERALES!$L$16:$L$20,MATCH($D657,DATOS_GENERALES!$M$16:$M$20,0),1),"###")</f>
        <v>1</v>
      </c>
      <c r="D657" s="25" t="s">
        <v>1641</v>
      </c>
      <c r="E657" s="27">
        <f xml:space="preserve"> IFERROR(INDEX(DATOS_GENERALES!$A$16:$A$25,MATCH($F657,DATOS_GENERALES!$B$16:$B$25,0),1),"###")</f>
        <v>1</v>
      </c>
      <c r="F657" s="25" t="s">
        <v>18</v>
      </c>
      <c r="G657" s="25" t="s">
        <v>2300</v>
      </c>
      <c r="H657" s="15" t="s">
        <v>1513</v>
      </c>
      <c r="I657" s="15"/>
      <c r="J657" s="25" t="s">
        <v>3080</v>
      </c>
      <c r="K657" s="25">
        <f t="shared" si="61"/>
        <v>18</v>
      </c>
      <c r="L657" s="25" t="s">
        <v>15</v>
      </c>
      <c r="M657" s="25" t="s">
        <v>15</v>
      </c>
      <c r="N657" s="25" t="s">
        <v>15</v>
      </c>
      <c r="O657" s="4" t="str">
        <f>IFERROR(INDEX(DATOS_GENERALES!$F$11:$F$13,MATCH($P657,DATOS_GENERALES!$G$11:$G$13,0),1),"###")</f>
        <v>N</v>
      </c>
      <c r="P657" s="25" t="s">
        <v>40</v>
      </c>
      <c r="Q657" s="4">
        <f>IFERROR(INDEX(DATOS_GENERALES!$I$3:$I$7,MATCH($R657,DATOS_GENERALES!$J$3:$J$7,0),1),"###")</f>
        <v>1</v>
      </c>
      <c r="R657" s="25" t="s">
        <v>36</v>
      </c>
      <c r="S657" s="25" t="s">
        <v>15</v>
      </c>
      <c r="T657" s="25" t="s">
        <v>15</v>
      </c>
      <c r="U657" s="25" t="s">
        <v>15</v>
      </c>
      <c r="V657" s="24"/>
      <c r="W657" s="24" t="str">
        <f t="shared" si="62"/>
        <v>URB. LA MARINA C-8                     _</v>
      </c>
      <c r="X657" s="24" t="str">
        <f t="shared" si="63"/>
        <v>('0101656', '1', '1', 'EYZAGUIRRE DIAZ CARLOS EDUARDO', 'EYZAGUIRRE DIAZ CARLOS EDUARDO', 'URB. LA MARINA C-8                     _', '-', '-', '-', 'N', 'URB. LA MARINA C-8                     _', '1', '-', '-', '-', 'A'),</v>
      </c>
      <c r="Y657" s="24" t="str">
        <f t="shared" si="64"/>
        <v>('0101656', '1', '43053905', 'A'),</v>
      </c>
      <c r="Z657" s="24" t="str">
        <f t="shared" si="65"/>
        <v>('0101656', '2', '', 'A'),</v>
      </c>
    </row>
    <row r="658" spans="1:26" x14ac:dyDescent="0.25">
      <c r="A658" s="15" t="s">
        <v>588</v>
      </c>
      <c r="B658" s="28">
        <f t="shared" si="60"/>
        <v>1</v>
      </c>
      <c r="C658" s="27">
        <f xml:space="preserve"> IFERROR(INDEX(DATOS_GENERALES!$L$16:$L$20,MATCH($D658,DATOS_GENERALES!$M$16:$M$20,0),1),"###")</f>
        <v>1</v>
      </c>
      <c r="D658" s="25" t="s">
        <v>1641</v>
      </c>
      <c r="E658" s="27">
        <f xml:space="preserve"> IFERROR(INDEX(DATOS_GENERALES!$A$16:$A$25,MATCH($F658,DATOS_GENERALES!$B$16:$B$25,0),1),"###")</f>
        <v>1</v>
      </c>
      <c r="F658" s="25" t="s">
        <v>18</v>
      </c>
      <c r="G658" s="25" t="s">
        <v>2301</v>
      </c>
      <c r="H658" s="15" t="s">
        <v>1514</v>
      </c>
      <c r="I658" s="15"/>
      <c r="J658" s="25" t="s">
        <v>3081</v>
      </c>
      <c r="K658" s="25">
        <f t="shared" si="61"/>
        <v>24</v>
      </c>
      <c r="L658" s="25" t="s">
        <v>15</v>
      </c>
      <c r="M658" s="25" t="s">
        <v>15</v>
      </c>
      <c r="N658" s="25" t="s">
        <v>15</v>
      </c>
      <c r="O658" s="4" t="str">
        <f>IFERROR(INDEX(DATOS_GENERALES!$F$11:$F$13,MATCH($P658,DATOS_GENERALES!$G$11:$G$13,0),1),"###")</f>
        <v>N</v>
      </c>
      <c r="P658" s="25" t="s">
        <v>40</v>
      </c>
      <c r="Q658" s="4">
        <f>IFERROR(INDEX(DATOS_GENERALES!$I$3:$I$7,MATCH($R658,DATOS_GENERALES!$J$3:$J$7,0),1),"###")</f>
        <v>1</v>
      </c>
      <c r="R658" s="25" t="s">
        <v>36</v>
      </c>
      <c r="S658" s="25" t="s">
        <v>15</v>
      </c>
      <c r="T658" s="25" t="s">
        <v>15</v>
      </c>
      <c r="U658" s="25" t="s">
        <v>15</v>
      </c>
      <c r="V658" s="24"/>
      <c r="W658" s="24" t="str">
        <f t="shared" si="62"/>
        <v>URB. LA PRADERA A-36 C-2               _</v>
      </c>
      <c r="X658" s="24" t="str">
        <f t="shared" si="63"/>
        <v>('0101657', '1', '1', 'POSTIGO NEYRA ESTEBAN', 'POSTIGO NEYRA ESTEBAN', 'URB. LA PRADERA A-36 C-2               _', '-', '-', '-', 'N', 'URB. LA PRADERA A-36 C-2               _', '1', '-', '-', '-', 'A'),</v>
      </c>
      <c r="Y658" s="24" t="str">
        <f t="shared" si="64"/>
        <v>('0101657', '1', '43059044', 'A'),</v>
      </c>
      <c r="Z658" s="24" t="str">
        <f t="shared" si="65"/>
        <v>('0101657', '2', '', 'A'),</v>
      </c>
    </row>
    <row r="659" spans="1:26" x14ac:dyDescent="0.25">
      <c r="A659" s="15" t="s">
        <v>769</v>
      </c>
      <c r="B659" s="28">
        <f t="shared" si="60"/>
        <v>1</v>
      </c>
      <c r="C659" s="27">
        <f xml:space="preserve"> IFERROR(INDEX(DATOS_GENERALES!$L$16:$L$20,MATCH($D659,DATOS_GENERALES!$M$16:$M$20,0),1),"###")</f>
        <v>1</v>
      </c>
      <c r="D659" s="25" t="s">
        <v>1641</v>
      </c>
      <c r="E659" s="27">
        <f xml:space="preserve"> IFERROR(INDEX(DATOS_GENERALES!$A$16:$A$25,MATCH($F659,DATOS_GENERALES!$B$16:$B$25,0),1),"###")</f>
        <v>1</v>
      </c>
      <c r="F659" s="25" t="s">
        <v>18</v>
      </c>
      <c r="G659" s="25" t="s">
        <v>2302</v>
      </c>
      <c r="H659" s="15" t="s">
        <v>1515</v>
      </c>
      <c r="I659" s="15"/>
      <c r="J659" s="25" t="s">
        <v>3082</v>
      </c>
      <c r="K659" s="25">
        <f t="shared" si="61"/>
        <v>17</v>
      </c>
      <c r="L659" s="25" t="s">
        <v>15</v>
      </c>
      <c r="M659" s="25" t="s">
        <v>15</v>
      </c>
      <c r="N659" s="25" t="s">
        <v>15</v>
      </c>
      <c r="O659" s="4" t="str">
        <f>IFERROR(INDEX(DATOS_GENERALES!$F$11:$F$13,MATCH($P659,DATOS_GENERALES!$G$11:$G$13,0),1),"###")</f>
        <v>N</v>
      </c>
      <c r="P659" s="25" t="s">
        <v>40</v>
      </c>
      <c r="Q659" s="4">
        <f>IFERROR(INDEX(DATOS_GENERALES!$I$3:$I$7,MATCH($R659,DATOS_GENERALES!$J$3:$J$7,0),1),"###")</f>
        <v>1</v>
      </c>
      <c r="R659" s="25" t="s">
        <v>36</v>
      </c>
      <c r="S659" s="25" t="s">
        <v>15</v>
      </c>
      <c r="T659" s="25" t="s">
        <v>15</v>
      </c>
      <c r="U659" s="25" t="s">
        <v>15</v>
      </c>
      <c r="V659" s="24"/>
      <c r="W659" s="24" t="str">
        <f t="shared" si="62"/>
        <v>CALLE CAHUIDE 523                      _</v>
      </c>
      <c r="X659" s="24" t="str">
        <f t="shared" si="63"/>
        <v>('0101658', '1', '1', 'SANCHEZ VARGAS RONALD HERNAN', 'SANCHEZ VARGAS RONALD HERNAN', 'CALLE CAHUIDE 523                      _', '-', '-', '-', 'N', 'CALLE CAHUIDE 523                      _', '1', '-', '-', '-', 'A'),</v>
      </c>
      <c r="Y659" s="24" t="str">
        <f t="shared" si="64"/>
        <v>('0101658', '1', '43068940', 'A'),</v>
      </c>
      <c r="Z659" s="24" t="str">
        <f t="shared" si="65"/>
        <v>('0101658', '2', '', 'A'),</v>
      </c>
    </row>
    <row r="660" spans="1:26" x14ac:dyDescent="0.25">
      <c r="A660" s="15" t="s">
        <v>489</v>
      </c>
      <c r="B660" s="28">
        <f t="shared" si="60"/>
        <v>1</v>
      </c>
      <c r="C660" s="27">
        <f xml:space="preserve"> IFERROR(INDEX(DATOS_GENERALES!$L$16:$L$20,MATCH($D660,DATOS_GENERALES!$M$16:$M$20,0),1),"###")</f>
        <v>1</v>
      </c>
      <c r="D660" s="25" t="s">
        <v>1641</v>
      </c>
      <c r="E660" s="27">
        <f xml:space="preserve"> IFERROR(INDEX(DATOS_GENERALES!$A$16:$A$25,MATCH($F660,DATOS_GENERALES!$B$16:$B$25,0),1),"###")</f>
        <v>1</v>
      </c>
      <c r="F660" s="25" t="s">
        <v>18</v>
      </c>
      <c r="G660" s="25" t="s">
        <v>2303</v>
      </c>
      <c r="H660" s="15" t="s">
        <v>1516</v>
      </c>
      <c r="I660" s="15"/>
      <c r="J660" s="25" t="s">
        <v>3083</v>
      </c>
      <c r="K660" s="25">
        <f t="shared" si="61"/>
        <v>27</v>
      </c>
      <c r="L660" s="25" t="s">
        <v>15</v>
      </c>
      <c r="M660" s="25" t="s">
        <v>15</v>
      </c>
      <c r="N660" s="25" t="s">
        <v>15</v>
      </c>
      <c r="O660" s="4" t="str">
        <f>IFERROR(INDEX(DATOS_GENERALES!$F$11:$F$13,MATCH($P660,DATOS_GENERALES!$G$11:$G$13,0),1),"###")</f>
        <v>N</v>
      </c>
      <c r="P660" s="25" t="s">
        <v>40</v>
      </c>
      <c r="Q660" s="4">
        <f>IFERROR(INDEX(DATOS_GENERALES!$I$3:$I$7,MATCH($R660,DATOS_GENERALES!$J$3:$J$7,0),1),"###")</f>
        <v>1</v>
      </c>
      <c r="R660" s="25" t="s">
        <v>36</v>
      </c>
      <c r="S660" s="25" t="s">
        <v>15</v>
      </c>
      <c r="T660" s="25" t="s">
        <v>15</v>
      </c>
      <c r="U660" s="25" t="s">
        <v>15</v>
      </c>
      <c r="V660" s="24"/>
      <c r="W660" s="24" t="str">
        <f t="shared" si="62"/>
        <v>URB. ALBORADA C-14 AREQUIPA            _</v>
      </c>
      <c r="X660" s="24" t="str">
        <f t="shared" si="63"/>
        <v>('0101659', '1', '1', 'GARCIA GUTIERREZ ALAN RUFINO', 'GARCIA GUTIERREZ ALAN RUFINO', 'URB. ALBORADA C-14 AREQUIPA            _', '-', '-', '-', 'N', 'URB. ALBORADA C-14 AREQUIPA            _', '1', '-', '-', '-', 'A'),</v>
      </c>
      <c r="Y660" s="24" t="str">
        <f t="shared" si="64"/>
        <v>('0101659', '1', '43132230', 'A'),</v>
      </c>
      <c r="Z660" s="24" t="str">
        <f t="shared" si="65"/>
        <v>('0101659', '2', '', 'A'),</v>
      </c>
    </row>
    <row r="661" spans="1:26" x14ac:dyDescent="0.25">
      <c r="A661" s="15" t="s">
        <v>824</v>
      </c>
      <c r="B661" s="28">
        <f t="shared" si="60"/>
        <v>1</v>
      </c>
      <c r="C661" s="27">
        <f xml:space="preserve"> IFERROR(INDEX(DATOS_GENERALES!$L$16:$L$20,MATCH($D661,DATOS_GENERALES!$M$16:$M$20,0),1),"###")</f>
        <v>1</v>
      </c>
      <c r="D661" s="25" t="s">
        <v>1641</v>
      </c>
      <c r="E661" s="27">
        <f xml:space="preserve"> IFERROR(INDEX(DATOS_GENERALES!$A$16:$A$25,MATCH($F661,DATOS_GENERALES!$B$16:$B$25,0),1),"###")</f>
        <v>1</v>
      </c>
      <c r="F661" s="25" t="s">
        <v>18</v>
      </c>
      <c r="G661" s="25" t="s">
        <v>2304</v>
      </c>
      <c r="H661" s="15" t="s">
        <v>1517</v>
      </c>
      <c r="I661" s="15"/>
      <c r="J661" s="25" t="s">
        <v>3084</v>
      </c>
      <c r="K661" s="25">
        <f t="shared" si="61"/>
        <v>14</v>
      </c>
      <c r="L661" s="25" t="s">
        <v>15</v>
      </c>
      <c r="M661" s="25" t="s">
        <v>15</v>
      </c>
      <c r="N661" s="25" t="s">
        <v>15</v>
      </c>
      <c r="O661" s="4" t="str">
        <f>IFERROR(INDEX(DATOS_GENERALES!$F$11:$F$13,MATCH($P661,DATOS_GENERALES!$G$11:$G$13,0),1),"###")</f>
        <v>N</v>
      </c>
      <c r="P661" s="25" t="s">
        <v>40</v>
      </c>
      <c r="Q661" s="4">
        <f>IFERROR(INDEX(DATOS_GENERALES!$I$3:$I$7,MATCH($R661,DATOS_GENERALES!$J$3:$J$7,0),1),"###")</f>
        <v>1</v>
      </c>
      <c r="R661" s="25" t="s">
        <v>36</v>
      </c>
      <c r="S661" s="25" t="s">
        <v>15</v>
      </c>
      <c r="T661" s="25" t="s">
        <v>15</v>
      </c>
      <c r="U661" s="25" t="s">
        <v>15</v>
      </c>
      <c r="V661" s="24"/>
      <c r="W661" s="24" t="str">
        <f t="shared" si="62"/>
        <v>AV. OBRERA 603                         _</v>
      </c>
      <c r="X661" s="24" t="str">
        <f t="shared" si="63"/>
        <v>('0101660', '1', '1', 'URRUTIA QUISPE NOLAN YTALO', 'URRUTIA QUISPE NOLAN YTALO', 'AV. OBRERA 603                         _', '-', '-', '-', 'N', 'AV. OBRERA 603                         _', '1', '-', '-', '-', 'A'),</v>
      </c>
      <c r="Y661" s="24" t="str">
        <f t="shared" si="64"/>
        <v>('0101660', '1', '43192820', 'A'),</v>
      </c>
      <c r="Z661" s="24" t="str">
        <f t="shared" si="65"/>
        <v>('0101660', '2', '', 'A'),</v>
      </c>
    </row>
    <row r="662" spans="1:26" x14ac:dyDescent="0.25">
      <c r="A662" s="15" t="s">
        <v>810</v>
      </c>
      <c r="B662" s="28">
        <f t="shared" si="60"/>
        <v>1</v>
      </c>
      <c r="C662" s="27">
        <f xml:space="preserve"> IFERROR(INDEX(DATOS_GENERALES!$L$16:$L$20,MATCH($D662,DATOS_GENERALES!$M$16:$M$20,0),1),"###")</f>
        <v>1</v>
      </c>
      <c r="D662" s="25" t="s">
        <v>1641</v>
      </c>
      <c r="E662" s="27">
        <f xml:space="preserve"> IFERROR(INDEX(DATOS_GENERALES!$A$16:$A$25,MATCH($F662,DATOS_GENERALES!$B$16:$B$25,0),1),"###")</f>
        <v>1</v>
      </c>
      <c r="F662" s="25" t="s">
        <v>18</v>
      </c>
      <c r="G662" s="25" t="s">
        <v>2305</v>
      </c>
      <c r="H662" s="15" t="s">
        <v>1518</v>
      </c>
      <c r="I662" s="15"/>
      <c r="J662" s="25" t="s">
        <v>3085</v>
      </c>
      <c r="K662" s="25">
        <f t="shared" si="61"/>
        <v>15</v>
      </c>
      <c r="L662" s="25" t="s">
        <v>15</v>
      </c>
      <c r="M662" s="25" t="s">
        <v>15</v>
      </c>
      <c r="N662" s="25" t="s">
        <v>15</v>
      </c>
      <c r="O662" s="4" t="str">
        <f>IFERROR(INDEX(DATOS_GENERALES!$F$11:$F$13,MATCH($P662,DATOS_GENERALES!$G$11:$G$13,0),1),"###")</f>
        <v>N</v>
      </c>
      <c r="P662" s="25" t="s">
        <v>40</v>
      </c>
      <c r="Q662" s="4">
        <f>IFERROR(INDEX(DATOS_GENERALES!$I$3:$I$7,MATCH($R662,DATOS_GENERALES!$J$3:$J$7,0),1),"###")</f>
        <v>1</v>
      </c>
      <c r="R662" s="25" t="s">
        <v>36</v>
      </c>
      <c r="S662" s="25" t="s">
        <v>15</v>
      </c>
      <c r="T662" s="25" t="s">
        <v>15</v>
      </c>
      <c r="U662" s="25" t="s">
        <v>15</v>
      </c>
      <c r="V662" s="24"/>
      <c r="W662" s="24" t="str">
        <f t="shared" si="62"/>
        <v>CALLE TANA 1005                        _</v>
      </c>
      <c r="X662" s="24" t="str">
        <f t="shared" si="63"/>
        <v>('0101661', '1', '1', 'VIGIL GAMERO CARLOS ENRIQUE', 'VIGIL GAMERO CARLOS ENRIQUE', 'CALLE TANA 1005                        _', '-', '-', '-', 'N', 'CALLE TANA 1005                        _', '1', '-', '-', '-', 'A'),</v>
      </c>
      <c r="Y662" s="24" t="str">
        <f t="shared" si="64"/>
        <v>('0101661', '1', '43284044', 'A'),</v>
      </c>
      <c r="Z662" s="24" t="str">
        <f t="shared" si="65"/>
        <v>('0101661', '2', '', 'A'),</v>
      </c>
    </row>
    <row r="663" spans="1:26" x14ac:dyDescent="0.25">
      <c r="A663" s="15" t="s">
        <v>770</v>
      </c>
      <c r="B663" s="28">
        <f t="shared" si="60"/>
        <v>1</v>
      </c>
      <c r="C663" s="27">
        <f xml:space="preserve"> IFERROR(INDEX(DATOS_GENERALES!$L$16:$L$20,MATCH($D663,DATOS_GENERALES!$M$16:$M$20,0),1),"###")</f>
        <v>1</v>
      </c>
      <c r="D663" s="25" t="s">
        <v>1641</v>
      </c>
      <c r="E663" s="27">
        <f xml:space="preserve"> IFERROR(INDEX(DATOS_GENERALES!$A$16:$A$25,MATCH($F663,DATOS_GENERALES!$B$16:$B$25,0),1),"###")</f>
        <v>1</v>
      </c>
      <c r="F663" s="25" t="s">
        <v>18</v>
      </c>
      <c r="G663" s="25" t="s">
        <v>2306</v>
      </c>
      <c r="H663" s="15" t="s">
        <v>1519</v>
      </c>
      <c r="I663" s="15"/>
      <c r="J663" s="25" t="s">
        <v>3086</v>
      </c>
      <c r="K663" s="25">
        <f t="shared" si="61"/>
        <v>17</v>
      </c>
      <c r="L663" s="25" t="s">
        <v>15</v>
      </c>
      <c r="M663" s="25" t="s">
        <v>15</v>
      </c>
      <c r="N663" s="25" t="s">
        <v>15</v>
      </c>
      <c r="O663" s="4" t="str">
        <f>IFERROR(INDEX(DATOS_GENERALES!$F$11:$F$13,MATCH($P663,DATOS_GENERALES!$G$11:$G$13,0),1),"###")</f>
        <v>N</v>
      </c>
      <c r="P663" s="25" t="s">
        <v>40</v>
      </c>
      <c r="Q663" s="4">
        <f>IFERROR(INDEX(DATOS_GENERALES!$I$3:$I$7,MATCH($R663,DATOS_GENERALES!$J$3:$J$7,0),1),"###")</f>
        <v>1</v>
      </c>
      <c r="R663" s="25" t="s">
        <v>36</v>
      </c>
      <c r="S663" s="25" t="s">
        <v>15</v>
      </c>
      <c r="T663" s="25" t="s">
        <v>15</v>
      </c>
      <c r="U663" s="25" t="s">
        <v>15</v>
      </c>
      <c r="V663" s="24"/>
      <c r="W663" s="24" t="str">
        <f t="shared" si="62"/>
        <v>JORGE BASADRE B-4                      _</v>
      </c>
      <c r="X663" s="24" t="str">
        <f t="shared" si="63"/>
        <v>('0101662', '1', '1', 'ALVAREZ VILLENA LUIS', 'ALVAREZ VILLENA LUIS', 'JORGE BASADRE B-4                      _', '-', '-', '-', 'N', 'JORGE BASADRE B-4                      _', '1', '-', '-', '-', 'A'),</v>
      </c>
      <c r="Y663" s="24" t="str">
        <f t="shared" si="64"/>
        <v>('0101662', '1', '43336660', 'A'),</v>
      </c>
      <c r="Z663" s="24" t="str">
        <f t="shared" si="65"/>
        <v>('0101662', '2', '', 'A'),</v>
      </c>
    </row>
    <row r="664" spans="1:26" x14ac:dyDescent="0.25">
      <c r="A664" s="15" t="s">
        <v>142</v>
      </c>
      <c r="B664" s="28">
        <f t="shared" si="60"/>
        <v>1</v>
      </c>
      <c r="C664" s="27">
        <f xml:space="preserve"> IFERROR(INDEX(DATOS_GENERALES!$L$16:$L$20,MATCH($D664,DATOS_GENERALES!$M$16:$M$20,0),1),"###")</f>
        <v>1</v>
      </c>
      <c r="D664" s="25" t="s">
        <v>1641</v>
      </c>
      <c r="E664" s="27">
        <f xml:space="preserve"> IFERROR(INDEX(DATOS_GENERALES!$A$16:$A$25,MATCH($F664,DATOS_GENERALES!$B$16:$B$25,0),1),"###")</f>
        <v>1</v>
      </c>
      <c r="F664" s="25" t="s">
        <v>18</v>
      </c>
      <c r="G664" s="25" t="s">
        <v>2307</v>
      </c>
      <c r="H664" s="15" t="s">
        <v>1520</v>
      </c>
      <c r="I664" s="15"/>
      <c r="J664" s="25" t="s">
        <v>3087</v>
      </c>
      <c r="K664" s="25">
        <f t="shared" si="61"/>
        <v>40</v>
      </c>
      <c r="L664" s="25" t="s">
        <v>15</v>
      </c>
      <c r="M664" s="25" t="s">
        <v>15</v>
      </c>
      <c r="N664" s="25" t="s">
        <v>15</v>
      </c>
      <c r="O664" s="4" t="str">
        <f>IFERROR(INDEX(DATOS_GENERALES!$F$11:$F$13,MATCH($P664,DATOS_GENERALES!$G$11:$G$13,0),1),"###")</f>
        <v>N</v>
      </c>
      <c r="P664" s="25" t="s">
        <v>40</v>
      </c>
      <c r="Q664" s="4">
        <f>IFERROR(INDEX(DATOS_GENERALES!$I$3:$I$7,MATCH($R664,DATOS_GENERALES!$J$3:$J$7,0),1),"###")</f>
        <v>1</v>
      </c>
      <c r="R664" s="25" t="s">
        <v>36</v>
      </c>
      <c r="S664" s="25" t="s">
        <v>15</v>
      </c>
      <c r="T664" s="25" t="s">
        <v>15</v>
      </c>
      <c r="U664" s="25" t="s">
        <v>15</v>
      </c>
      <c r="V664" s="24"/>
      <c r="W664" s="24" t="str">
        <f t="shared" si="62"/>
        <v>CALLE LOS GUINDOS 102 URB. INDEPENDENCIA</v>
      </c>
      <c r="X664" s="24" t="str">
        <f t="shared" si="63"/>
        <v>('0101663', '1', '1', 'QUISPE ORTIZ VICENTE  HERACLIO', 'QUISPE ORTIZ VICENTE  HERACLIO', 'CALLE LOS GUINDOS 102 URB. INDEPENDENCIA', '-', '-', '-', 'N', 'CALLE LOS GUINDOS 102 URB. INDEPENDENCIA', '1', '-', '-', '-', 'A'),</v>
      </c>
      <c r="Y664" s="24" t="str">
        <f t="shared" si="64"/>
        <v>('0101663', '1', '43344685', 'A'),</v>
      </c>
      <c r="Z664" s="24" t="str">
        <f t="shared" si="65"/>
        <v>('0101663', '2', '', 'A'),</v>
      </c>
    </row>
    <row r="665" spans="1:26" x14ac:dyDescent="0.25">
      <c r="A665" s="15" t="s">
        <v>490</v>
      </c>
      <c r="B665" s="28">
        <f t="shared" si="60"/>
        <v>1</v>
      </c>
      <c r="C665" s="27">
        <f xml:space="preserve"> IFERROR(INDEX(DATOS_GENERALES!$L$16:$L$20,MATCH($D665,DATOS_GENERALES!$M$16:$M$20,0),1),"###")</f>
        <v>1</v>
      </c>
      <c r="D665" s="25" t="s">
        <v>1641</v>
      </c>
      <c r="E665" s="27">
        <f xml:space="preserve"> IFERROR(INDEX(DATOS_GENERALES!$A$16:$A$25,MATCH($F665,DATOS_GENERALES!$B$16:$B$25,0),1),"###")</f>
        <v>1</v>
      </c>
      <c r="F665" s="25" t="s">
        <v>18</v>
      </c>
      <c r="G665" s="25" t="s">
        <v>2308</v>
      </c>
      <c r="H665" s="15" t="s">
        <v>1521</v>
      </c>
      <c r="I665" s="15"/>
      <c r="J665" s="25" t="s">
        <v>3088</v>
      </c>
      <c r="K665" s="25">
        <f t="shared" si="61"/>
        <v>27</v>
      </c>
      <c r="L665" s="25" t="s">
        <v>15</v>
      </c>
      <c r="M665" s="25" t="s">
        <v>15</v>
      </c>
      <c r="N665" s="25" t="s">
        <v>15</v>
      </c>
      <c r="O665" s="4" t="str">
        <f>IFERROR(INDEX(DATOS_GENERALES!$F$11:$F$13,MATCH($P665,DATOS_GENERALES!$G$11:$G$13,0),1),"###")</f>
        <v>N</v>
      </c>
      <c r="P665" s="25" t="s">
        <v>40</v>
      </c>
      <c r="Q665" s="4">
        <f>IFERROR(INDEX(DATOS_GENERALES!$I$3:$I$7,MATCH($R665,DATOS_GENERALES!$J$3:$J$7,0),1),"###")</f>
        <v>1</v>
      </c>
      <c r="R665" s="25" t="s">
        <v>36</v>
      </c>
      <c r="S665" s="25" t="s">
        <v>15</v>
      </c>
      <c r="T665" s="25" t="s">
        <v>15</v>
      </c>
      <c r="U665" s="25" t="s">
        <v>15</v>
      </c>
      <c r="V665" s="24"/>
      <c r="W665" s="24" t="str">
        <f t="shared" si="62"/>
        <v>RESIDENCIAL MONTEBELLO H-12            _</v>
      </c>
      <c r="X665" s="24" t="str">
        <f t="shared" si="63"/>
        <v>('0101664', '1', '1', 'ZAMBRANO GOMEZ ALEXANDER', 'ZAMBRANO GOMEZ ALEXANDER', 'RESIDENCIAL MONTEBELLO H-12            _', '-', '-', '-', 'N', 'RESIDENCIAL MONTEBELLO H-12            _', '1', '-', '-', '-', 'A'),</v>
      </c>
      <c r="Y665" s="24" t="str">
        <f t="shared" si="64"/>
        <v>('0101664', '1', '43366860', 'A'),</v>
      </c>
      <c r="Z665" s="24" t="str">
        <f t="shared" si="65"/>
        <v>('0101664', '2', '', 'A'),</v>
      </c>
    </row>
    <row r="666" spans="1:26" x14ac:dyDescent="0.25">
      <c r="A666" s="15" t="s">
        <v>618</v>
      </c>
      <c r="B666" s="28">
        <f t="shared" si="60"/>
        <v>1</v>
      </c>
      <c r="C666" s="27">
        <f xml:space="preserve"> IFERROR(INDEX(DATOS_GENERALES!$L$16:$L$20,MATCH($D666,DATOS_GENERALES!$M$16:$M$20,0),1),"###")</f>
        <v>1</v>
      </c>
      <c r="D666" s="25" t="s">
        <v>1641</v>
      </c>
      <c r="E666" s="27">
        <f xml:space="preserve"> IFERROR(INDEX(DATOS_GENERALES!$A$16:$A$25,MATCH($F666,DATOS_GENERALES!$B$16:$B$25,0),1),"###")</f>
        <v>1</v>
      </c>
      <c r="F666" s="25" t="s">
        <v>18</v>
      </c>
      <c r="G666" s="25" t="s">
        <v>2309</v>
      </c>
      <c r="H666" s="15" t="s">
        <v>1522</v>
      </c>
      <c r="I666" s="15"/>
      <c r="J666" s="25" t="s">
        <v>3089</v>
      </c>
      <c r="K666" s="25">
        <f t="shared" si="61"/>
        <v>23</v>
      </c>
      <c r="L666" s="25" t="s">
        <v>15</v>
      </c>
      <c r="M666" s="25" t="s">
        <v>15</v>
      </c>
      <c r="N666" s="25" t="s">
        <v>15</v>
      </c>
      <c r="O666" s="4" t="str">
        <f>IFERROR(INDEX(DATOS_GENERALES!$F$11:$F$13,MATCH($P666,DATOS_GENERALES!$G$11:$G$13,0),1),"###")</f>
        <v>N</v>
      </c>
      <c r="P666" s="25" t="s">
        <v>40</v>
      </c>
      <c r="Q666" s="4">
        <f>IFERROR(INDEX(DATOS_GENERALES!$I$3:$I$7,MATCH($R666,DATOS_GENERALES!$J$3:$J$7,0),1),"###")</f>
        <v>1</v>
      </c>
      <c r="R666" s="25" t="s">
        <v>36</v>
      </c>
      <c r="S666" s="25" t="s">
        <v>15</v>
      </c>
      <c r="T666" s="25" t="s">
        <v>15</v>
      </c>
      <c r="U666" s="25" t="s">
        <v>15</v>
      </c>
      <c r="V666" s="24"/>
      <c r="W666" s="24" t="str">
        <f t="shared" si="62"/>
        <v>URB. LARA C-10 SOCABAYA                _</v>
      </c>
      <c r="X666" s="24" t="str">
        <f t="shared" si="63"/>
        <v>('0101665', '1', '1', 'MEDINA MUÑOZ JUAN FRANCISCO', 'MEDINA MUÑOZ JUAN FRANCISCO', 'URB. LARA C-10 SOCABAYA                _', '-', '-', '-', 'N', 'URB. LARA C-10 SOCABAYA                _', '1', '-', '-', '-', 'A'),</v>
      </c>
      <c r="Y666" s="24" t="str">
        <f t="shared" si="64"/>
        <v>('0101665', '1', '43380837', 'A'),</v>
      </c>
      <c r="Z666" s="24" t="str">
        <f t="shared" si="65"/>
        <v>('0101665', '2', '', 'A'),</v>
      </c>
    </row>
    <row r="667" spans="1:26" x14ac:dyDescent="0.25">
      <c r="A667" s="15" t="s">
        <v>143</v>
      </c>
      <c r="B667" s="28">
        <f t="shared" si="60"/>
        <v>1</v>
      </c>
      <c r="C667" s="27">
        <f xml:space="preserve"> IFERROR(INDEX(DATOS_GENERALES!$L$16:$L$20,MATCH($D667,DATOS_GENERALES!$M$16:$M$20,0),1),"###")</f>
        <v>1</v>
      </c>
      <c r="D667" s="25" t="s">
        <v>1641</v>
      </c>
      <c r="E667" s="27">
        <f xml:space="preserve"> IFERROR(INDEX(DATOS_GENERALES!$A$16:$A$25,MATCH($F667,DATOS_GENERALES!$B$16:$B$25,0),1),"###")</f>
        <v>1</v>
      </c>
      <c r="F667" s="25" t="s">
        <v>18</v>
      </c>
      <c r="G667" s="25" t="s">
        <v>2310</v>
      </c>
      <c r="H667" s="15" t="s">
        <v>1523</v>
      </c>
      <c r="I667" s="15"/>
      <c r="J667" s="25" t="s">
        <v>3090</v>
      </c>
      <c r="K667" s="25">
        <f t="shared" si="61"/>
        <v>40</v>
      </c>
      <c r="L667" s="25" t="s">
        <v>15</v>
      </c>
      <c r="M667" s="25" t="s">
        <v>15</v>
      </c>
      <c r="N667" s="25" t="s">
        <v>15</v>
      </c>
      <c r="O667" s="4" t="str">
        <f>IFERROR(INDEX(DATOS_GENERALES!$F$11:$F$13,MATCH($P667,DATOS_GENERALES!$G$11:$G$13,0),1),"###")</f>
        <v>N</v>
      </c>
      <c r="P667" s="25" t="s">
        <v>40</v>
      </c>
      <c r="Q667" s="4">
        <f>IFERROR(INDEX(DATOS_GENERALES!$I$3:$I$7,MATCH($R667,DATOS_GENERALES!$J$3:$J$7,0),1),"###")</f>
        <v>1</v>
      </c>
      <c r="R667" s="25" t="s">
        <v>36</v>
      </c>
      <c r="S667" s="25" t="s">
        <v>15</v>
      </c>
      <c r="T667" s="25" t="s">
        <v>15</v>
      </c>
      <c r="U667" s="25" t="s">
        <v>15</v>
      </c>
      <c r="V667" s="24"/>
      <c r="W667" s="24" t="str">
        <f t="shared" si="62"/>
        <v>AV. REVOLUCION R13 CIUDAD BLANCA PAUCARP</v>
      </c>
      <c r="X667" s="24" t="str">
        <f t="shared" si="63"/>
        <v>('0101666', '1', '1', 'OCHOA VASQUEZ FREDY ROBINSON', 'OCHOA VASQUEZ FREDY ROBINSON', 'AV. REVOLUCION R13 CIUDAD BLANCA PAUCARP', '-', '-', '-', 'N', 'AV. REVOLUCION R13 CIUDAD BLANCA PAUCARP', '1', '-', '-', '-', 'A'),</v>
      </c>
      <c r="Y667" s="24" t="str">
        <f t="shared" si="64"/>
        <v>('0101666', '1', '43387271', 'A'),</v>
      </c>
      <c r="Z667" s="24" t="str">
        <f t="shared" si="65"/>
        <v>('0101666', '2', '', 'A'),</v>
      </c>
    </row>
    <row r="668" spans="1:26" x14ac:dyDescent="0.25">
      <c r="A668" s="15" t="s">
        <v>217</v>
      </c>
      <c r="B668" s="28">
        <f t="shared" si="60"/>
        <v>1</v>
      </c>
      <c r="C668" s="27">
        <f xml:space="preserve"> IFERROR(INDEX(DATOS_GENERALES!$L$16:$L$20,MATCH($D668,DATOS_GENERALES!$M$16:$M$20,0),1),"###")</f>
        <v>1</v>
      </c>
      <c r="D668" s="25" t="s">
        <v>1641</v>
      </c>
      <c r="E668" s="27">
        <f xml:space="preserve"> IFERROR(INDEX(DATOS_GENERALES!$A$16:$A$25,MATCH($F668,DATOS_GENERALES!$B$16:$B$25,0),1),"###")</f>
        <v>1</v>
      </c>
      <c r="F668" s="25" t="s">
        <v>18</v>
      </c>
      <c r="G668" s="25" t="s">
        <v>2311</v>
      </c>
      <c r="H668" s="15" t="s">
        <v>1524</v>
      </c>
      <c r="I668" s="15"/>
      <c r="J668" s="25" t="s">
        <v>3091</v>
      </c>
      <c r="K668" s="25">
        <f t="shared" si="61"/>
        <v>36</v>
      </c>
      <c r="L668" s="25" t="s">
        <v>15</v>
      </c>
      <c r="M668" s="25" t="s">
        <v>15</v>
      </c>
      <c r="N668" s="25" t="s">
        <v>15</v>
      </c>
      <c r="O668" s="4" t="str">
        <f>IFERROR(INDEX(DATOS_GENERALES!$F$11:$F$13,MATCH($P668,DATOS_GENERALES!$G$11:$G$13,0),1),"###")</f>
        <v>N</v>
      </c>
      <c r="P668" s="25" t="s">
        <v>40</v>
      </c>
      <c r="Q668" s="4">
        <f>IFERROR(INDEX(DATOS_GENERALES!$I$3:$I$7,MATCH($R668,DATOS_GENERALES!$J$3:$J$7,0),1),"###")</f>
        <v>1</v>
      </c>
      <c r="R668" s="25" t="s">
        <v>36</v>
      </c>
      <c r="S668" s="25" t="s">
        <v>15</v>
      </c>
      <c r="T668" s="25" t="s">
        <v>15</v>
      </c>
      <c r="U668" s="25" t="s">
        <v>15</v>
      </c>
      <c r="V668" s="24"/>
      <c r="W668" s="24" t="str">
        <f t="shared" si="62"/>
        <v>CL. 7 290 DPTO 401 M.NORTE SAN BORJA   _</v>
      </c>
      <c r="X668" s="24" t="str">
        <f t="shared" si="63"/>
        <v>('0101667', '1', '1', 'MECKLEMBURG CHAMOCHUMBI FRANK', 'MECKLEMBURG CHAMOCHUMBI FRANK', 'CL. 7 290 DPTO 401 M.NORTE SAN BORJA   _', '-', '-', '-', 'N', 'CL. 7 290 DPTO 401 M.NORTE SAN BORJA   _', '1', '-', '-', '-', 'A'),</v>
      </c>
      <c r="Y668" s="24" t="str">
        <f t="shared" si="64"/>
        <v>('0101667', '1', '43421298', 'A'),</v>
      </c>
      <c r="Z668" s="24" t="str">
        <f t="shared" si="65"/>
        <v>('0101667', '2', '', 'A'),</v>
      </c>
    </row>
    <row r="669" spans="1:26" x14ac:dyDescent="0.25">
      <c r="A669" s="15" t="s">
        <v>457</v>
      </c>
      <c r="B669" s="28">
        <f t="shared" si="60"/>
        <v>1</v>
      </c>
      <c r="C669" s="27">
        <f xml:space="preserve"> IFERROR(INDEX(DATOS_GENERALES!$L$16:$L$20,MATCH($D669,DATOS_GENERALES!$M$16:$M$20,0),1),"###")</f>
        <v>1</v>
      </c>
      <c r="D669" s="25" t="s">
        <v>1641</v>
      </c>
      <c r="E669" s="27">
        <f xml:space="preserve"> IFERROR(INDEX(DATOS_GENERALES!$A$16:$A$25,MATCH($F669,DATOS_GENERALES!$B$16:$B$25,0),1),"###")</f>
        <v>1</v>
      </c>
      <c r="F669" s="25" t="s">
        <v>18</v>
      </c>
      <c r="G669" s="25" t="s">
        <v>2312</v>
      </c>
      <c r="H669" s="15" t="s">
        <v>1525</v>
      </c>
      <c r="I669" s="15"/>
      <c r="J669" s="25" t="s">
        <v>3092</v>
      </c>
      <c r="K669" s="25">
        <f t="shared" si="61"/>
        <v>28</v>
      </c>
      <c r="L669" s="25" t="s">
        <v>15</v>
      </c>
      <c r="M669" s="25" t="s">
        <v>15</v>
      </c>
      <c r="N669" s="25" t="s">
        <v>15</v>
      </c>
      <c r="O669" s="4" t="str">
        <f>IFERROR(INDEX(DATOS_GENERALES!$F$11:$F$13,MATCH($P669,DATOS_GENERALES!$G$11:$G$13,0),1),"###")</f>
        <v>N</v>
      </c>
      <c r="P669" s="25" t="s">
        <v>40</v>
      </c>
      <c r="Q669" s="4">
        <f>IFERROR(INDEX(DATOS_GENERALES!$I$3:$I$7,MATCH($R669,DATOS_GENERALES!$J$3:$J$7,0),1),"###")</f>
        <v>1</v>
      </c>
      <c r="R669" s="25" t="s">
        <v>36</v>
      </c>
      <c r="S669" s="25" t="s">
        <v>15</v>
      </c>
      <c r="T669" s="25" t="s">
        <v>15</v>
      </c>
      <c r="U669" s="25" t="s">
        <v>15</v>
      </c>
      <c r="V669" s="24"/>
      <c r="W669" s="24" t="str">
        <f t="shared" si="62"/>
        <v>DEAN VALDIVIA I5 LTE 4 CAYMA           _</v>
      </c>
      <c r="X669" s="24" t="str">
        <f t="shared" si="63"/>
        <v>('0101668', '1', '1', 'FERNANDEZ TINTAYA MIGUEL ANGEL', 'FERNANDEZ TINTAYA MIGUEL ANGEL', 'DEAN VALDIVIA I5 LTE 4 CAYMA           _', '-', '-', '-', 'N', 'DEAN VALDIVIA I5 LTE 4 CAYMA           _', '1', '-', '-', '-', 'A'),</v>
      </c>
      <c r="Y669" s="24" t="str">
        <f t="shared" si="64"/>
        <v>('0101668', '1', '43461036', 'A'),</v>
      </c>
      <c r="Z669" s="24" t="str">
        <f t="shared" si="65"/>
        <v>('0101668', '2', '', 'A'),</v>
      </c>
    </row>
    <row r="670" spans="1:26" x14ac:dyDescent="0.25">
      <c r="A670" s="15" t="s">
        <v>771</v>
      </c>
      <c r="B670" s="28">
        <f t="shared" si="60"/>
        <v>1</v>
      </c>
      <c r="C670" s="27">
        <f xml:space="preserve"> IFERROR(INDEX(DATOS_GENERALES!$L$16:$L$20,MATCH($D670,DATOS_GENERALES!$M$16:$M$20,0),1),"###")</f>
        <v>1</v>
      </c>
      <c r="D670" s="25" t="s">
        <v>1641</v>
      </c>
      <c r="E670" s="27">
        <f xml:space="preserve"> IFERROR(INDEX(DATOS_GENERALES!$A$16:$A$25,MATCH($F670,DATOS_GENERALES!$B$16:$B$25,0),1),"###")</f>
        <v>1</v>
      </c>
      <c r="F670" s="25" t="s">
        <v>18</v>
      </c>
      <c r="G670" s="25" t="s">
        <v>2313</v>
      </c>
      <c r="H670" s="15" t="s">
        <v>1526</v>
      </c>
      <c r="I670" s="15"/>
      <c r="J670" s="25" t="s">
        <v>3093</v>
      </c>
      <c r="K670" s="25">
        <f t="shared" si="61"/>
        <v>17</v>
      </c>
      <c r="L670" s="25" t="s">
        <v>15</v>
      </c>
      <c r="M670" s="25" t="s">
        <v>15</v>
      </c>
      <c r="N670" s="25" t="s">
        <v>15</v>
      </c>
      <c r="O670" s="4" t="str">
        <f>IFERROR(INDEX(DATOS_GENERALES!$F$11:$F$13,MATCH($P670,DATOS_GENERALES!$G$11:$G$13,0),1),"###")</f>
        <v>N</v>
      </c>
      <c r="P670" s="25" t="s">
        <v>40</v>
      </c>
      <c r="Q670" s="4">
        <f>IFERROR(INDEX(DATOS_GENERALES!$I$3:$I$7,MATCH($R670,DATOS_GENERALES!$J$3:$J$7,0),1),"###")</f>
        <v>1</v>
      </c>
      <c r="R670" s="25" t="s">
        <v>36</v>
      </c>
      <c r="S670" s="25" t="s">
        <v>15</v>
      </c>
      <c r="T670" s="25" t="s">
        <v>15</v>
      </c>
      <c r="U670" s="25" t="s">
        <v>15</v>
      </c>
      <c r="V670" s="24"/>
      <c r="W670" s="24" t="str">
        <f t="shared" si="62"/>
        <v>URB. DOLORES E-25                      _</v>
      </c>
      <c r="X670" s="24" t="str">
        <f t="shared" si="63"/>
        <v>('0101669', '1', '1', 'MASEDO GUTIERREZ EDSON', 'MASEDO GUTIERREZ EDSON', 'URB. DOLORES E-25                      _', '-', '-', '-', 'N', 'URB. DOLORES E-25                      _', '1', '-', '-', '-', 'A'),</v>
      </c>
      <c r="Y670" s="24" t="str">
        <f t="shared" si="64"/>
        <v>('0101669', '1', '43475752', 'A'),</v>
      </c>
      <c r="Z670" s="24" t="str">
        <f t="shared" si="65"/>
        <v>('0101669', '2', '', 'A'),</v>
      </c>
    </row>
    <row r="671" spans="1:26" x14ac:dyDescent="0.25">
      <c r="A671" s="15" t="s">
        <v>681</v>
      </c>
      <c r="B671" s="28">
        <f t="shared" si="60"/>
        <v>1</v>
      </c>
      <c r="C671" s="27">
        <f xml:space="preserve"> IFERROR(INDEX(DATOS_GENERALES!$L$16:$L$20,MATCH($D671,DATOS_GENERALES!$M$16:$M$20,0),1),"###")</f>
        <v>1</v>
      </c>
      <c r="D671" s="25" t="s">
        <v>1641</v>
      </c>
      <c r="E671" s="27">
        <f xml:space="preserve"> IFERROR(INDEX(DATOS_GENERALES!$A$16:$A$25,MATCH($F671,DATOS_GENERALES!$B$16:$B$25,0),1),"###")</f>
        <v>1</v>
      </c>
      <c r="F671" s="25" t="s">
        <v>18</v>
      </c>
      <c r="G671" s="25" t="s">
        <v>2314</v>
      </c>
      <c r="H671" s="15" t="s">
        <v>1527</v>
      </c>
      <c r="I671" s="15"/>
      <c r="J671" s="25" t="s">
        <v>3094</v>
      </c>
      <c r="K671" s="25">
        <f t="shared" si="61"/>
        <v>21</v>
      </c>
      <c r="L671" s="25" t="s">
        <v>15</v>
      </c>
      <c r="M671" s="25" t="s">
        <v>15</v>
      </c>
      <c r="N671" s="25" t="s">
        <v>15</v>
      </c>
      <c r="O671" s="4" t="str">
        <f>IFERROR(INDEX(DATOS_GENERALES!$F$11:$F$13,MATCH($P671,DATOS_GENERALES!$G$11:$G$13,0),1),"###")</f>
        <v>N</v>
      </c>
      <c r="P671" s="25" t="s">
        <v>40</v>
      </c>
      <c r="Q671" s="4">
        <f>IFERROR(INDEX(DATOS_GENERALES!$I$3:$I$7,MATCH($R671,DATOS_GENERALES!$J$3:$J$7,0),1),"###")</f>
        <v>1</v>
      </c>
      <c r="R671" s="25" t="s">
        <v>36</v>
      </c>
      <c r="S671" s="25" t="s">
        <v>15</v>
      </c>
      <c r="T671" s="25" t="s">
        <v>15</v>
      </c>
      <c r="U671" s="25" t="s">
        <v>15</v>
      </c>
      <c r="V671" s="24"/>
      <c r="W671" s="24" t="str">
        <f t="shared" si="62"/>
        <v>URB. BUENA VISTA A-43                  _</v>
      </c>
      <c r="X671" s="24" t="str">
        <f t="shared" si="63"/>
        <v>('0101670', '1', '1', 'CORONEL CALLE LUIS RAMON', 'CORONEL CALLE LUIS RAMON', 'URB. BUENA VISTA A-43                  _', '-', '-', '-', 'N', 'URB. BUENA VISTA A-43                  _', '1', '-', '-', '-', 'A'),</v>
      </c>
      <c r="Y671" s="24" t="str">
        <f t="shared" si="64"/>
        <v>('0101670', '1', '43495661', 'A'),</v>
      </c>
      <c r="Z671" s="24" t="str">
        <f t="shared" si="65"/>
        <v>('0101670', '2', '', 'A'),</v>
      </c>
    </row>
    <row r="672" spans="1:26" x14ac:dyDescent="0.25">
      <c r="A672" s="15" t="s">
        <v>798</v>
      </c>
      <c r="B672" s="28">
        <f t="shared" si="60"/>
        <v>1</v>
      </c>
      <c r="C672" s="27">
        <f xml:space="preserve"> IFERROR(INDEX(DATOS_GENERALES!$L$16:$L$20,MATCH($D672,DATOS_GENERALES!$M$16:$M$20,0),1),"###")</f>
        <v>1</v>
      </c>
      <c r="D672" s="25" t="s">
        <v>1641</v>
      </c>
      <c r="E672" s="27">
        <f xml:space="preserve"> IFERROR(INDEX(DATOS_GENERALES!$A$16:$A$25,MATCH($F672,DATOS_GENERALES!$B$16:$B$25,0),1),"###")</f>
        <v>1</v>
      </c>
      <c r="F672" s="25" t="s">
        <v>18</v>
      </c>
      <c r="G672" s="25" t="s">
        <v>2315</v>
      </c>
      <c r="H672" s="15" t="s">
        <v>1528</v>
      </c>
      <c r="I672" s="15"/>
      <c r="J672" s="25" t="s">
        <v>3095</v>
      </c>
      <c r="K672" s="25">
        <f t="shared" si="61"/>
        <v>16</v>
      </c>
      <c r="L672" s="25" t="s">
        <v>15</v>
      </c>
      <c r="M672" s="25" t="s">
        <v>15</v>
      </c>
      <c r="N672" s="25" t="s">
        <v>15</v>
      </c>
      <c r="O672" s="4" t="str">
        <f>IFERROR(INDEX(DATOS_GENERALES!$F$11:$F$13,MATCH($P672,DATOS_GENERALES!$G$11:$G$13,0),1),"###")</f>
        <v>N</v>
      </c>
      <c r="P672" s="25" t="s">
        <v>40</v>
      </c>
      <c r="Q672" s="4">
        <f>IFERROR(INDEX(DATOS_GENERALES!$I$3:$I$7,MATCH($R672,DATOS_GENERALES!$J$3:$J$7,0),1),"###")</f>
        <v>1</v>
      </c>
      <c r="R672" s="25" t="s">
        <v>36</v>
      </c>
      <c r="S672" s="25" t="s">
        <v>15</v>
      </c>
      <c r="T672" s="25" t="s">
        <v>15</v>
      </c>
      <c r="U672" s="25" t="s">
        <v>15</v>
      </c>
      <c r="V672" s="24"/>
      <c r="W672" s="24" t="str">
        <f t="shared" si="62"/>
        <v>MINA CONDESTABLE                       _</v>
      </c>
      <c r="X672" s="24" t="str">
        <f t="shared" si="63"/>
        <v>('0101671', '1', '1', 'PARIONA CERVANTES JUAN CARLOS', 'PARIONA CERVANTES JUAN CARLOS', 'MINA CONDESTABLE                       _', '-', '-', '-', 'N', 'MINA CONDESTABLE                       _', '1', '-', '-', '-', 'A'),</v>
      </c>
      <c r="Y672" s="24" t="str">
        <f t="shared" si="64"/>
        <v>('0101671', '1', '43496495', 'A'),</v>
      </c>
      <c r="Z672" s="24" t="str">
        <f t="shared" si="65"/>
        <v>('0101671', '2', '', 'A'),</v>
      </c>
    </row>
    <row r="673" spans="1:26" x14ac:dyDescent="0.25">
      <c r="A673" s="15" t="s">
        <v>723</v>
      </c>
      <c r="B673" s="28">
        <f t="shared" si="60"/>
        <v>1</v>
      </c>
      <c r="C673" s="27">
        <f xml:space="preserve"> IFERROR(INDEX(DATOS_GENERALES!$L$16:$L$20,MATCH($D673,DATOS_GENERALES!$M$16:$M$20,0),1),"###")</f>
        <v>1</v>
      </c>
      <c r="D673" s="25" t="s">
        <v>1641</v>
      </c>
      <c r="E673" s="27">
        <f xml:space="preserve"> IFERROR(INDEX(DATOS_GENERALES!$A$16:$A$25,MATCH($F673,DATOS_GENERALES!$B$16:$B$25,0),1),"###")</f>
        <v>1</v>
      </c>
      <c r="F673" s="25" t="s">
        <v>18</v>
      </c>
      <c r="G673" s="25" t="s">
        <v>2316</v>
      </c>
      <c r="H673" s="15" t="s">
        <v>1529</v>
      </c>
      <c r="I673" s="15"/>
      <c r="J673" s="25" t="s">
        <v>3096</v>
      </c>
      <c r="K673" s="25">
        <f t="shared" si="61"/>
        <v>19</v>
      </c>
      <c r="L673" s="25" t="s">
        <v>15</v>
      </c>
      <c r="M673" s="25" t="s">
        <v>15</v>
      </c>
      <c r="N673" s="25" t="s">
        <v>15</v>
      </c>
      <c r="O673" s="4" t="str">
        <f>IFERROR(INDEX(DATOS_GENERALES!$F$11:$F$13,MATCH($P673,DATOS_GENERALES!$G$11:$G$13,0),1),"###")</f>
        <v>N</v>
      </c>
      <c r="P673" s="25" t="s">
        <v>40</v>
      </c>
      <c r="Q673" s="4">
        <f>IFERROR(INDEX(DATOS_GENERALES!$I$3:$I$7,MATCH($R673,DATOS_GENERALES!$J$3:$J$7,0),1),"###")</f>
        <v>1</v>
      </c>
      <c r="R673" s="25" t="s">
        <v>36</v>
      </c>
      <c r="S673" s="25" t="s">
        <v>15</v>
      </c>
      <c r="T673" s="25" t="s">
        <v>15</v>
      </c>
      <c r="U673" s="25" t="s">
        <v>15</v>
      </c>
      <c r="V673" s="24"/>
      <c r="W673" s="24" t="str">
        <f t="shared" si="62"/>
        <v>URB. BANCARIOS A-15                    _</v>
      </c>
      <c r="X673" s="24" t="str">
        <f t="shared" si="63"/>
        <v>('0101672', '1', '1', 'SALAS ANGULO DIEGO ALONSO', 'SALAS ANGULO DIEGO ALONSO', 'URB. BANCARIOS A-15                    _', '-', '-', '-', 'N', 'URB. BANCARIOS A-15                    _', '1', '-', '-', '-', 'A'),</v>
      </c>
      <c r="Y673" s="24" t="str">
        <f t="shared" si="64"/>
        <v>('0101672', '1', '43515640', 'A'),</v>
      </c>
      <c r="Z673" s="24" t="str">
        <f t="shared" si="65"/>
        <v>('0101672', '2', '', 'A'),</v>
      </c>
    </row>
    <row r="674" spans="1:26" x14ac:dyDescent="0.25">
      <c r="A674" s="15" t="s">
        <v>428</v>
      </c>
      <c r="B674" s="28">
        <f t="shared" si="60"/>
        <v>1</v>
      </c>
      <c r="C674" s="27">
        <f xml:space="preserve"> IFERROR(INDEX(DATOS_GENERALES!$L$16:$L$20,MATCH($D674,DATOS_GENERALES!$M$16:$M$20,0),1),"###")</f>
        <v>1</v>
      </c>
      <c r="D674" s="25" t="s">
        <v>1641</v>
      </c>
      <c r="E674" s="27">
        <f xml:space="preserve"> IFERROR(INDEX(DATOS_GENERALES!$A$16:$A$25,MATCH($F674,DATOS_GENERALES!$B$16:$B$25,0),1),"###")</f>
        <v>1</v>
      </c>
      <c r="F674" s="25" t="s">
        <v>18</v>
      </c>
      <c r="G674" s="25" t="s">
        <v>2317</v>
      </c>
      <c r="H674" s="15" t="s">
        <v>1530</v>
      </c>
      <c r="I674" s="15"/>
      <c r="J674" s="25" t="s">
        <v>3097</v>
      </c>
      <c r="K674" s="25">
        <f t="shared" si="61"/>
        <v>29</v>
      </c>
      <c r="L674" s="25" t="s">
        <v>15</v>
      </c>
      <c r="M674" s="25" t="s">
        <v>15</v>
      </c>
      <c r="N674" s="25" t="s">
        <v>15</v>
      </c>
      <c r="O674" s="4" t="str">
        <f>IFERROR(INDEX(DATOS_GENERALES!$F$11:$F$13,MATCH($P674,DATOS_GENERALES!$G$11:$G$13,0),1),"###")</f>
        <v>N</v>
      </c>
      <c r="P674" s="25" t="s">
        <v>40</v>
      </c>
      <c r="Q674" s="4">
        <f>IFERROR(INDEX(DATOS_GENERALES!$I$3:$I$7,MATCH($R674,DATOS_GENERALES!$J$3:$J$7,0),1),"###")</f>
        <v>1</v>
      </c>
      <c r="R674" s="25" t="s">
        <v>36</v>
      </c>
      <c r="S674" s="25" t="s">
        <v>15</v>
      </c>
      <c r="T674" s="25" t="s">
        <v>15</v>
      </c>
      <c r="U674" s="25" t="s">
        <v>15</v>
      </c>
      <c r="V674" s="24"/>
      <c r="W674" s="24" t="str">
        <f t="shared" si="62"/>
        <v>CALLE IRLANDA 202 LOS ROSALES          _</v>
      </c>
      <c r="X674" s="24" t="str">
        <f t="shared" si="63"/>
        <v>('0101673', '1', '1', 'RODRIGUEZ CASTRO ANDREA OMAIRA', 'RODRIGUEZ CASTRO ANDREA OMAIRA', 'CALLE IRLANDA 202 LOS ROSALES          _', '-', '-', '-', 'N', 'CALLE IRLANDA 202 LOS ROSALES          _', '1', '-', '-', '-', 'A'),</v>
      </c>
      <c r="Y674" s="24" t="str">
        <f t="shared" si="64"/>
        <v>('0101673', '1', '43524917', 'A'),</v>
      </c>
      <c r="Z674" s="24" t="str">
        <f t="shared" si="65"/>
        <v>('0101673', '2', '', 'A'),</v>
      </c>
    </row>
    <row r="675" spans="1:26" x14ac:dyDescent="0.25">
      <c r="A675" s="15" t="s">
        <v>749</v>
      </c>
      <c r="B675" s="28">
        <f t="shared" si="60"/>
        <v>1</v>
      </c>
      <c r="C675" s="27">
        <f xml:space="preserve"> IFERROR(INDEX(DATOS_GENERALES!$L$16:$L$20,MATCH($D675,DATOS_GENERALES!$M$16:$M$20,0),1),"###")</f>
        <v>1</v>
      </c>
      <c r="D675" s="25" t="s">
        <v>1641</v>
      </c>
      <c r="E675" s="27">
        <f xml:space="preserve"> IFERROR(INDEX(DATOS_GENERALES!$A$16:$A$25,MATCH($F675,DATOS_GENERALES!$B$16:$B$25,0),1),"###")</f>
        <v>1</v>
      </c>
      <c r="F675" s="25" t="s">
        <v>18</v>
      </c>
      <c r="G675" s="25" t="s">
        <v>2318</v>
      </c>
      <c r="H675" s="15" t="s">
        <v>1531</v>
      </c>
      <c r="I675" s="15"/>
      <c r="J675" s="25" t="s">
        <v>3098</v>
      </c>
      <c r="K675" s="25">
        <f t="shared" si="61"/>
        <v>18</v>
      </c>
      <c r="L675" s="25" t="s">
        <v>15</v>
      </c>
      <c r="M675" s="25" t="s">
        <v>15</v>
      </c>
      <c r="N675" s="25" t="s">
        <v>15</v>
      </c>
      <c r="O675" s="4" t="str">
        <f>IFERROR(INDEX(DATOS_GENERALES!$F$11:$F$13,MATCH($P675,DATOS_GENERALES!$G$11:$G$13,0),1),"###")</f>
        <v>N</v>
      </c>
      <c r="P675" s="25" t="s">
        <v>40</v>
      </c>
      <c r="Q675" s="4">
        <f>IFERROR(INDEX(DATOS_GENERALES!$I$3:$I$7,MATCH($R675,DATOS_GENERALES!$J$3:$J$7,0),1),"###")</f>
        <v>1</v>
      </c>
      <c r="R675" s="25" t="s">
        <v>36</v>
      </c>
      <c r="S675" s="25" t="s">
        <v>15</v>
      </c>
      <c r="T675" s="25" t="s">
        <v>15</v>
      </c>
      <c r="U675" s="25" t="s">
        <v>15</v>
      </c>
      <c r="V675" s="24"/>
      <c r="W675" s="24" t="str">
        <f t="shared" si="62"/>
        <v>CALL LOS ARCES 230                     _</v>
      </c>
      <c r="X675" s="24" t="str">
        <f t="shared" si="63"/>
        <v>('0101674', '1', '1', 'DEL CARPIO VADALLARES CRISTIAN', 'DEL CARPIO VADALLARES CRISTIAN', 'CALL LOS ARCES 230                     _', '-', '-', '-', 'N', 'CALL LOS ARCES 230                     _', '1', '-', '-', '-', 'A'),</v>
      </c>
      <c r="Y675" s="24" t="str">
        <f t="shared" si="64"/>
        <v>('0101674', '1', '43536956', 'A'),</v>
      </c>
      <c r="Z675" s="24" t="str">
        <f t="shared" si="65"/>
        <v>('0101674', '2', '', 'A'),</v>
      </c>
    </row>
    <row r="676" spans="1:26" x14ac:dyDescent="0.25">
      <c r="A676" s="15" t="s">
        <v>772</v>
      </c>
      <c r="B676" s="28">
        <f t="shared" si="60"/>
        <v>1</v>
      </c>
      <c r="C676" s="27">
        <f xml:space="preserve"> IFERROR(INDEX(DATOS_GENERALES!$L$16:$L$20,MATCH($D676,DATOS_GENERALES!$M$16:$M$20,0),1),"###")</f>
        <v>1</v>
      </c>
      <c r="D676" s="25" t="s">
        <v>1641</v>
      </c>
      <c r="E676" s="27">
        <f xml:space="preserve"> IFERROR(INDEX(DATOS_GENERALES!$A$16:$A$25,MATCH($F676,DATOS_GENERALES!$B$16:$B$25,0),1),"###")</f>
        <v>1</v>
      </c>
      <c r="F676" s="25" t="s">
        <v>18</v>
      </c>
      <c r="G676" s="25" t="s">
        <v>2319</v>
      </c>
      <c r="H676" s="15" t="s">
        <v>1532</v>
      </c>
      <c r="I676" s="15"/>
      <c r="J676" s="25" t="s">
        <v>3099</v>
      </c>
      <c r="K676" s="25">
        <f t="shared" si="61"/>
        <v>17</v>
      </c>
      <c r="L676" s="25" t="s">
        <v>15</v>
      </c>
      <c r="M676" s="25" t="s">
        <v>15</v>
      </c>
      <c r="N676" s="25" t="s">
        <v>15</v>
      </c>
      <c r="O676" s="4" t="str">
        <f>IFERROR(INDEX(DATOS_GENERALES!$F$11:$F$13,MATCH($P676,DATOS_GENERALES!$G$11:$G$13,0),1),"###")</f>
        <v>N</v>
      </c>
      <c r="P676" s="25" t="s">
        <v>40</v>
      </c>
      <c r="Q676" s="4">
        <f>IFERROR(INDEX(DATOS_GENERALES!$I$3:$I$7,MATCH($R676,DATOS_GENERALES!$J$3:$J$7,0),1),"###")</f>
        <v>1</v>
      </c>
      <c r="R676" s="25" t="s">
        <v>36</v>
      </c>
      <c r="S676" s="25" t="s">
        <v>15</v>
      </c>
      <c r="T676" s="25" t="s">
        <v>15</v>
      </c>
      <c r="U676" s="25" t="s">
        <v>15</v>
      </c>
      <c r="V676" s="24"/>
      <c r="W676" s="24" t="str">
        <f t="shared" si="62"/>
        <v>CALLE EGIPTO 300B                      _</v>
      </c>
      <c r="X676" s="24" t="str">
        <f t="shared" si="63"/>
        <v>('0101675', '1', '1', 'GARCIA CARLOS FELIX', 'GARCIA CARLOS FELIX', 'CALLE EGIPTO 300B                      _', '-', '-', '-', 'N', 'CALLE EGIPTO 300B                      _', '1', '-', '-', '-', 'A'),</v>
      </c>
      <c r="Y676" s="24" t="str">
        <f t="shared" si="64"/>
        <v>('0101675', '1', '43551986', 'A'),</v>
      </c>
      <c r="Z676" s="24" t="str">
        <f t="shared" si="65"/>
        <v>('0101675', '2', '', 'A'),</v>
      </c>
    </row>
    <row r="677" spans="1:26" x14ac:dyDescent="0.25">
      <c r="A677" s="15" t="s">
        <v>144</v>
      </c>
      <c r="B677" s="28">
        <f t="shared" si="60"/>
        <v>1</v>
      </c>
      <c r="C677" s="27">
        <f xml:space="preserve"> IFERROR(INDEX(DATOS_GENERALES!$L$16:$L$20,MATCH($D677,DATOS_GENERALES!$M$16:$M$20,0),1),"###")</f>
        <v>1</v>
      </c>
      <c r="D677" s="25" t="s">
        <v>1641</v>
      </c>
      <c r="E677" s="27">
        <f xml:space="preserve"> IFERROR(INDEX(DATOS_GENERALES!$A$16:$A$25,MATCH($F677,DATOS_GENERALES!$B$16:$B$25,0),1),"###")</f>
        <v>1</v>
      </c>
      <c r="F677" s="25" t="s">
        <v>18</v>
      </c>
      <c r="G677" s="25" t="s">
        <v>2320</v>
      </c>
      <c r="H677" s="15" t="s">
        <v>1533</v>
      </c>
      <c r="I677" s="15"/>
      <c r="J677" s="25" t="s">
        <v>3100</v>
      </c>
      <c r="K677" s="25">
        <f t="shared" si="61"/>
        <v>40</v>
      </c>
      <c r="L677" s="25" t="s">
        <v>15</v>
      </c>
      <c r="M677" s="25" t="s">
        <v>15</v>
      </c>
      <c r="N677" s="25" t="s">
        <v>15</v>
      </c>
      <c r="O677" s="4" t="str">
        <f>IFERROR(INDEX(DATOS_GENERALES!$F$11:$F$13,MATCH($P677,DATOS_GENERALES!$G$11:$G$13,0),1),"###")</f>
        <v>N</v>
      </c>
      <c r="P677" s="25" t="s">
        <v>40</v>
      </c>
      <c r="Q677" s="4">
        <f>IFERROR(INDEX(DATOS_GENERALES!$I$3:$I$7,MATCH($R677,DATOS_GENERALES!$J$3:$J$7,0),1),"###")</f>
        <v>1</v>
      </c>
      <c r="R677" s="25" t="s">
        <v>36</v>
      </c>
      <c r="S677" s="25" t="s">
        <v>15</v>
      </c>
      <c r="T677" s="25" t="s">
        <v>15</v>
      </c>
      <c r="U677" s="25" t="s">
        <v>15</v>
      </c>
      <c r="V677" s="24"/>
      <c r="W677" s="24" t="str">
        <f t="shared" si="62"/>
        <v>CALLE GARCILAZO DE LA VEGA 110-A 2DO PIS</v>
      </c>
      <c r="X677" s="24" t="str">
        <f t="shared" si="63"/>
        <v>('0101676', '1', '1', 'ZEGARRA ARENAS ZAMANTHA', 'ZEGARRA ARENAS ZAMANTHA', 'CALLE GARCILAZO DE LA VEGA 110-A 2DO PIS', '-', '-', '-', 'N', 'CALLE GARCILAZO DE LA VEGA 110-A 2DO PIS', '1', '-', '-', '-', 'A'),</v>
      </c>
      <c r="Y677" s="24" t="str">
        <f t="shared" si="64"/>
        <v>('0101676', '1', '43567871', 'A'),</v>
      </c>
      <c r="Z677" s="24" t="str">
        <f t="shared" si="65"/>
        <v>('0101676', '2', '', 'A'),</v>
      </c>
    </row>
    <row r="678" spans="1:26" x14ac:dyDescent="0.25">
      <c r="A678" s="15" t="s">
        <v>589</v>
      </c>
      <c r="B678" s="28">
        <f t="shared" si="60"/>
        <v>1</v>
      </c>
      <c r="C678" s="27">
        <f xml:space="preserve"> IFERROR(INDEX(DATOS_GENERALES!$L$16:$L$20,MATCH($D678,DATOS_GENERALES!$M$16:$M$20,0),1),"###")</f>
        <v>1</v>
      </c>
      <c r="D678" s="25" t="s">
        <v>1641</v>
      </c>
      <c r="E678" s="27">
        <f xml:space="preserve"> IFERROR(INDEX(DATOS_GENERALES!$A$16:$A$25,MATCH($F678,DATOS_GENERALES!$B$16:$B$25,0),1),"###")</f>
        <v>1</v>
      </c>
      <c r="F678" s="25" t="s">
        <v>18</v>
      </c>
      <c r="G678" s="25" t="s">
        <v>2321</v>
      </c>
      <c r="H678" s="15" t="s">
        <v>1534</v>
      </c>
      <c r="I678" s="15"/>
      <c r="J678" s="25" t="s">
        <v>3101</v>
      </c>
      <c r="K678" s="25">
        <f t="shared" si="61"/>
        <v>24</v>
      </c>
      <c r="L678" s="25" t="s">
        <v>15</v>
      </c>
      <c r="M678" s="25" t="s">
        <v>15</v>
      </c>
      <c r="N678" s="25" t="s">
        <v>15</v>
      </c>
      <c r="O678" s="4" t="str">
        <f>IFERROR(INDEX(DATOS_GENERALES!$F$11:$F$13,MATCH($P678,DATOS_GENERALES!$G$11:$G$13,0),1),"###")</f>
        <v>N</v>
      </c>
      <c r="P678" s="25" t="s">
        <v>40</v>
      </c>
      <c r="Q678" s="4">
        <f>IFERROR(INDEX(DATOS_GENERALES!$I$3:$I$7,MATCH($R678,DATOS_GENERALES!$J$3:$J$7,0),1),"###")</f>
        <v>1</v>
      </c>
      <c r="R678" s="25" t="s">
        <v>36</v>
      </c>
      <c r="S678" s="25" t="s">
        <v>15</v>
      </c>
      <c r="T678" s="25" t="s">
        <v>15</v>
      </c>
      <c r="U678" s="25" t="s">
        <v>15</v>
      </c>
      <c r="V678" s="24"/>
      <c r="W678" s="24" t="str">
        <f t="shared" si="62"/>
        <v>CALLE ALFONZO UGARTE 100               _</v>
      </c>
      <c r="X678" s="24" t="str">
        <f t="shared" si="63"/>
        <v>('0101677', '1', '1', 'BENAVENTE BENAVIDES GARY', 'BENAVENTE BENAVIDES GARY', 'CALLE ALFONZO UGARTE 100               _', '-', '-', '-', 'N', 'CALLE ALFONZO UGARTE 100               _', '1', '-', '-', '-', 'A'),</v>
      </c>
      <c r="Y678" s="24" t="str">
        <f t="shared" si="64"/>
        <v>('0101677', '1', '43613636', 'A'),</v>
      </c>
      <c r="Z678" s="24" t="str">
        <f t="shared" si="65"/>
        <v>('0101677', '2', '', 'A'),</v>
      </c>
    </row>
    <row r="679" spans="1:26" x14ac:dyDescent="0.25">
      <c r="A679" s="15" t="s">
        <v>218</v>
      </c>
      <c r="B679" s="28">
        <f t="shared" si="60"/>
        <v>1</v>
      </c>
      <c r="C679" s="27">
        <f xml:space="preserve"> IFERROR(INDEX(DATOS_GENERALES!$L$16:$L$20,MATCH($D679,DATOS_GENERALES!$M$16:$M$20,0),1),"###")</f>
        <v>1</v>
      </c>
      <c r="D679" s="25" t="s">
        <v>1641</v>
      </c>
      <c r="E679" s="27">
        <f xml:space="preserve"> IFERROR(INDEX(DATOS_GENERALES!$A$16:$A$25,MATCH($F679,DATOS_GENERALES!$B$16:$B$25,0),1),"###")</f>
        <v>1</v>
      </c>
      <c r="F679" s="25" t="s">
        <v>18</v>
      </c>
      <c r="G679" s="25" t="s">
        <v>2322</v>
      </c>
      <c r="H679" s="15" t="s">
        <v>1535</v>
      </c>
      <c r="I679" s="15"/>
      <c r="J679" s="25" t="s">
        <v>3102</v>
      </c>
      <c r="K679" s="25">
        <f t="shared" si="61"/>
        <v>36</v>
      </c>
      <c r="L679" s="25" t="s">
        <v>15</v>
      </c>
      <c r="M679" s="25" t="s">
        <v>15</v>
      </c>
      <c r="N679" s="25" t="s">
        <v>15</v>
      </c>
      <c r="O679" s="4" t="str">
        <f>IFERROR(INDEX(DATOS_GENERALES!$F$11:$F$13,MATCH($P679,DATOS_GENERALES!$G$11:$G$13,0),1),"###")</f>
        <v>N</v>
      </c>
      <c r="P679" s="25" t="s">
        <v>40</v>
      </c>
      <c r="Q679" s="4">
        <f>IFERROR(INDEX(DATOS_GENERALES!$I$3:$I$7,MATCH($R679,DATOS_GENERALES!$J$3:$J$7,0),1),"###")</f>
        <v>1</v>
      </c>
      <c r="R679" s="25" t="s">
        <v>36</v>
      </c>
      <c r="S679" s="25" t="s">
        <v>15</v>
      </c>
      <c r="T679" s="25" t="s">
        <v>15</v>
      </c>
      <c r="U679" s="25" t="s">
        <v>15</v>
      </c>
      <c r="V679" s="24"/>
      <c r="W679" s="24" t="str">
        <f t="shared" si="62"/>
        <v>URB. EL PALACIO A-13 B SEGUNDA ETAPA   _</v>
      </c>
      <c r="X679" s="24" t="str">
        <f t="shared" si="63"/>
        <v>('0101678', '1', '1', 'TALAVERA GUTIERREZ BRUSHESKA', 'TALAVERA GUTIERREZ BRUSHESKA', 'URB. EL PALACIO A-13 B SEGUNDA ETAPA   _', '-', '-', '-', 'N', 'URB. EL PALACIO A-13 B SEGUNDA ETAPA   _', '1', '-', '-', '-', 'A'),</v>
      </c>
      <c r="Y679" s="24" t="str">
        <f t="shared" si="64"/>
        <v>('0101678', '1', '43614831', 'A'),</v>
      </c>
      <c r="Z679" s="24" t="str">
        <f t="shared" si="65"/>
        <v>('0101678', '2', '', 'A'),</v>
      </c>
    </row>
    <row r="680" spans="1:26" x14ac:dyDescent="0.25">
      <c r="A680" s="15" t="s">
        <v>429</v>
      </c>
      <c r="B680" s="28">
        <f t="shared" si="60"/>
        <v>1</v>
      </c>
      <c r="C680" s="27">
        <f xml:space="preserve"> IFERROR(INDEX(DATOS_GENERALES!$L$16:$L$20,MATCH($D680,DATOS_GENERALES!$M$16:$M$20,0),1),"###")</f>
        <v>1</v>
      </c>
      <c r="D680" s="25" t="s">
        <v>1641</v>
      </c>
      <c r="E680" s="27">
        <f xml:space="preserve"> IFERROR(INDEX(DATOS_GENERALES!$A$16:$A$25,MATCH($F680,DATOS_GENERALES!$B$16:$B$25,0),1),"###")</f>
        <v>1</v>
      </c>
      <c r="F680" s="25" t="s">
        <v>18</v>
      </c>
      <c r="G680" s="25" t="s">
        <v>2323</v>
      </c>
      <c r="H680" s="15" t="s">
        <v>1536</v>
      </c>
      <c r="I680" s="15"/>
      <c r="J680" s="25" t="s">
        <v>3103</v>
      </c>
      <c r="K680" s="25">
        <f t="shared" si="61"/>
        <v>29</v>
      </c>
      <c r="L680" s="25" t="s">
        <v>15</v>
      </c>
      <c r="M680" s="25" t="s">
        <v>15</v>
      </c>
      <c r="N680" s="25" t="s">
        <v>15</v>
      </c>
      <c r="O680" s="4" t="str">
        <f>IFERROR(INDEX(DATOS_GENERALES!$F$11:$F$13,MATCH($P680,DATOS_GENERALES!$G$11:$G$13,0),1),"###")</f>
        <v>N</v>
      </c>
      <c r="P680" s="25" t="s">
        <v>40</v>
      </c>
      <c r="Q680" s="4">
        <f>IFERROR(INDEX(DATOS_GENERALES!$I$3:$I$7,MATCH($R680,DATOS_GENERALES!$J$3:$J$7,0),1),"###")</f>
        <v>1</v>
      </c>
      <c r="R680" s="25" t="s">
        <v>36</v>
      </c>
      <c r="S680" s="25" t="s">
        <v>15</v>
      </c>
      <c r="T680" s="25" t="s">
        <v>15</v>
      </c>
      <c r="U680" s="25" t="s">
        <v>15</v>
      </c>
      <c r="V680" s="24"/>
      <c r="W680" s="24" t="str">
        <f t="shared" si="62"/>
        <v>VILLA MEDICA TORRE 4 DPTO 604          _</v>
      </c>
      <c r="X680" s="24" t="str">
        <f t="shared" si="63"/>
        <v>('0101679', '1', '1', 'IGLESIAS QUILCA OSCAR', 'IGLESIAS QUILCA OSCAR', 'VILLA MEDICA TORRE 4 DPTO 604          _', '-', '-', '-', 'N', 'VILLA MEDICA TORRE 4 DPTO 604          _', '1', '-', '-', '-', 'A'),</v>
      </c>
      <c r="Y680" s="24" t="str">
        <f t="shared" si="64"/>
        <v>('0101679', '1', '43694977', 'A'),</v>
      </c>
      <c r="Z680" s="24" t="str">
        <f t="shared" si="65"/>
        <v>('0101679', '2', '', 'A'),</v>
      </c>
    </row>
    <row r="681" spans="1:26" x14ac:dyDescent="0.25">
      <c r="A681" s="15" t="s">
        <v>544</v>
      </c>
      <c r="B681" s="28">
        <f t="shared" si="60"/>
        <v>1</v>
      </c>
      <c r="C681" s="27">
        <f xml:space="preserve"> IFERROR(INDEX(DATOS_GENERALES!$L$16:$L$20,MATCH($D681,DATOS_GENERALES!$M$16:$M$20,0),1),"###")</f>
        <v>1</v>
      </c>
      <c r="D681" s="25" t="s">
        <v>1641</v>
      </c>
      <c r="E681" s="27">
        <f xml:space="preserve"> IFERROR(INDEX(DATOS_GENERALES!$A$16:$A$25,MATCH($F681,DATOS_GENERALES!$B$16:$B$25,0),1),"###")</f>
        <v>1</v>
      </c>
      <c r="F681" s="25" t="s">
        <v>18</v>
      </c>
      <c r="G681" s="25" t="s">
        <v>2324</v>
      </c>
      <c r="H681" s="15" t="s">
        <v>1537</v>
      </c>
      <c r="I681" s="15"/>
      <c r="J681" s="25" t="s">
        <v>3104</v>
      </c>
      <c r="K681" s="25">
        <f t="shared" si="61"/>
        <v>25</v>
      </c>
      <c r="L681" s="25" t="s">
        <v>15</v>
      </c>
      <c r="M681" s="25" t="s">
        <v>15</v>
      </c>
      <c r="N681" s="25" t="s">
        <v>15</v>
      </c>
      <c r="O681" s="4" t="str">
        <f>IFERROR(INDEX(DATOS_GENERALES!$F$11:$F$13,MATCH($P681,DATOS_GENERALES!$G$11:$G$13,0),1),"###")</f>
        <v>N</v>
      </c>
      <c r="P681" s="25" t="s">
        <v>40</v>
      </c>
      <c r="Q681" s="4">
        <f>IFERROR(INDEX(DATOS_GENERALES!$I$3:$I$7,MATCH($R681,DATOS_GENERALES!$J$3:$J$7,0),1),"###")</f>
        <v>1</v>
      </c>
      <c r="R681" s="25" t="s">
        <v>36</v>
      </c>
      <c r="S681" s="25" t="s">
        <v>15</v>
      </c>
      <c r="T681" s="25" t="s">
        <v>15</v>
      </c>
      <c r="U681" s="25" t="s">
        <v>15</v>
      </c>
      <c r="V681" s="24"/>
      <c r="W681" s="24" t="str">
        <f t="shared" si="62"/>
        <v>JR. LOS CLAVELES 310 PUNO              _</v>
      </c>
      <c r="X681" s="24" t="str">
        <f t="shared" si="63"/>
        <v>('0101680', '1', '1', 'RAMOS TICONA FREDY DARIO', 'RAMOS TICONA FREDY DARIO', 'JR. LOS CLAVELES 310 PUNO              _', '-', '-', '-', 'N', 'JR. LOS CLAVELES 310 PUNO              _', '1', '-', '-', '-', 'A'),</v>
      </c>
      <c r="Y681" s="24" t="str">
        <f t="shared" si="64"/>
        <v>('0101680', '1', '43695226', 'A'),</v>
      </c>
      <c r="Z681" s="24" t="str">
        <f t="shared" si="65"/>
        <v>('0101680', '2', '', 'A'),</v>
      </c>
    </row>
    <row r="682" spans="1:26" x14ac:dyDescent="0.25">
      <c r="A682" s="15" t="s">
        <v>205</v>
      </c>
      <c r="B682" s="28">
        <f t="shared" si="60"/>
        <v>1</v>
      </c>
      <c r="C682" s="27">
        <f xml:space="preserve"> IFERROR(INDEX(DATOS_GENERALES!$L$16:$L$20,MATCH($D682,DATOS_GENERALES!$M$16:$M$20,0),1),"###")</f>
        <v>1</v>
      </c>
      <c r="D682" s="25" t="s">
        <v>1641</v>
      </c>
      <c r="E682" s="27">
        <f xml:space="preserve"> IFERROR(INDEX(DATOS_GENERALES!$A$16:$A$25,MATCH($F682,DATOS_GENERALES!$B$16:$B$25,0),1),"###")</f>
        <v>1</v>
      </c>
      <c r="F682" s="25" t="s">
        <v>18</v>
      </c>
      <c r="G682" s="25" t="s">
        <v>2325</v>
      </c>
      <c r="H682" s="15" t="s">
        <v>1538</v>
      </c>
      <c r="I682" s="15"/>
      <c r="J682" s="25" t="s">
        <v>3105</v>
      </c>
      <c r="K682" s="25">
        <f t="shared" si="61"/>
        <v>37</v>
      </c>
      <c r="L682" s="25" t="s">
        <v>15</v>
      </c>
      <c r="M682" s="25" t="s">
        <v>15</v>
      </c>
      <c r="N682" s="25" t="s">
        <v>15</v>
      </c>
      <c r="O682" s="4" t="str">
        <f>IFERROR(INDEX(DATOS_GENERALES!$F$11:$F$13,MATCH($P682,DATOS_GENERALES!$G$11:$G$13,0),1),"###")</f>
        <v>N</v>
      </c>
      <c r="P682" s="25" t="s">
        <v>40</v>
      </c>
      <c r="Q682" s="4">
        <f>IFERROR(INDEX(DATOS_GENERALES!$I$3:$I$7,MATCH($R682,DATOS_GENERALES!$J$3:$J$7,0),1),"###")</f>
        <v>1</v>
      </c>
      <c r="R682" s="25" t="s">
        <v>36</v>
      </c>
      <c r="S682" s="25" t="s">
        <v>15</v>
      </c>
      <c r="T682" s="25" t="s">
        <v>15</v>
      </c>
      <c r="U682" s="25" t="s">
        <v>15</v>
      </c>
      <c r="V682" s="24"/>
      <c r="W682" s="24" t="str">
        <f t="shared" si="62"/>
        <v>URB. PRIMAVERA CALLE LAS VIOLETAS 105  _</v>
      </c>
      <c r="X682" s="24" t="str">
        <f t="shared" si="63"/>
        <v>('0101681', '1', '1', 'RAMOS ANDIA JULIO ENRIQUE', 'RAMOS ANDIA JULIO ENRIQUE', 'URB. PRIMAVERA CALLE LAS VIOLETAS 105  _', '-', '-', '-', 'N', 'URB. PRIMAVERA CALLE LAS VIOLETAS 105  _', '1', '-', '-', '-', 'A'),</v>
      </c>
      <c r="Y682" s="24" t="str">
        <f t="shared" si="64"/>
        <v>('0101681', '1', '43741640', 'A'),</v>
      </c>
      <c r="Z682" s="24" t="str">
        <f t="shared" si="65"/>
        <v>('0101681', '2', '', 'A'),</v>
      </c>
    </row>
    <row r="683" spans="1:26" x14ac:dyDescent="0.25">
      <c r="A683" s="15" t="s">
        <v>647</v>
      </c>
      <c r="B683" s="28">
        <f t="shared" si="60"/>
        <v>1</v>
      </c>
      <c r="C683" s="27">
        <f xml:space="preserve"> IFERROR(INDEX(DATOS_GENERALES!$L$16:$L$20,MATCH($D683,DATOS_GENERALES!$M$16:$M$20,0),1),"###")</f>
        <v>1</v>
      </c>
      <c r="D683" s="25" t="s">
        <v>1641</v>
      </c>
      <c r="E683" s="27">
        <f xml:space="preserve"> IFERROR(INDEX(DATOS_GENERALES!$A$16:$A$25,MATCH($F683,DATOS_GENERALES!$B$16:$B$25,0),1),"###")</f>
        <v>1</v>
      </c>
      <c r="F683" s="25" t="s">
        <v>18</v>
      </c>
      <c r="G683" s="25" t="s">
        <v>2326</v>
      </c>
      <c r="H683" s="15" t="s">
        <v>1539</v>
      </c>
      <c r="I683" s="15"/>
      <c r="J683" s="25" t="s">
        <v>3106</v>
      </c>
      <c r="K683" s="25">
        <f t="shared" si="61"/>
        <v>22</v>
      </c>
      <c r="L683" s="25" t="s">
        <v>15</v>
      </c>
      <c r="M683" s="25" t="s">
        <v>15</v>
      </c>
      <c r="N683" s="25" t="s">
        <v>15</v>
      </c>
      <c r="O683" s="4" t="str">
        <f>IFERROR(INDEX(DATOS_GENERALES!$F$11:$F$13,MATCH($P683,DATOS_GENERALES!$G$11:$G$13,0),1),"###")</f>
        <v>N</v>
      </c>
      <c r="P683" s="25" t="s">
        <v>40</v>
      </c>
      <c r="Q683" s="4">
        <f>IFERROR(INDEX(DATOS_GENERALES!$I$3:$I$7,MATCH($R683,DATOS_GENERALES!$J$3:$J$7,0),1),"###")</f>
        <v>1</v>
      </c>
      <c r="R683" s="25" t="s">
        <v>36</v>
      </c>
      <c r="S683" s="25" t="s">
        <v>15</v>
      </c>
      <c r="T683" s="25" t="s">
        <v>15</v>
      </c>
      <c r="U683" s="25" t="s">
        <v>15</v>
      </c>
      <c r="V683" s="24"/>
      <c r="W683" s="24" t="str">
        <f t="shared" si="62"/>
        <v>CALLE PUENTE ARNAO 705                 _</v>
      </c>
      <c r="X683" s="24" t="str">
        <f t="shared" si="63"/>
        <v>('0101682', '1', '1', 'CHAVES TOLEDO MIGUEL', 'CHAVES TOLEDO MIGUEL', 'CALLE PUENTE ARNAO 705                 _', '-', '-', '-', 'N', 'CALLE PUENTE ARNAO 705                 _', '1', '-', '-', '-', 'A'),</v>
      </c>
      <c r="Y683" s="24" t="str">
        <f t="shared" si="64"/>
        <v>('0101682', '1', '43755929', 'A'),</v>
      </c>
      <c r="Z683" s="24" t="str">
        <f t="shared" si="65"/>
        <v>('0101682', '2', '', 'A'),</v>
      </c>
    </row>
    <row r="684" spans="1:26" x14ac:dyDescent="0.25">
      <c r="A684" s="15" t="s">
        <v>811</v>
      </c>
      <c r="B684" s="28">
        <f t="shared" si="60"/>
        <v>1</v>
      </c>
      <c r="C684" s="27">
        <f xml:space="preserve"> IFERROR(INDEX(DATOS_GENERALES!$L$16:$L$20,MATCH($D684,DATOS_GENERALES!$M$16:$M$20,0),1),"###")</f>
        <v>1</v>
      </c>
      <c r="D684" s="25" t="s">
        <v>1641</v>
      </c>
      <c r="E684" s="27">
        <f xml:space="preserve"> IFERROR(INDEX(DATOS_GENERALES!$A$16:$A$25,MATCH($F684,DATOS_GENERALES!$B$16:$B$25,0),1),"###")</f>
        <v>1</v>
      </c>
      <c r="F684" s="25" t="s">
        <v>18</v>
      </c>
      <c r="G684" s="25" t="s">
        <v>2327</v>
      </c>
      <c r="H684" s="15" t="s">
        <v>1540</v>
      </c>
      <c r="I684" s="15"/>
      <c r="J684" s="25" t="s">
        <v>3107</v>
      </c>
      <c r="K684" s="25">
        <f t="shared" si="61"/>
        <v>15</v>
      </c>
      <c r="L684" s="25" t="s">
        <v>15</v>
      </c>
      <c r="M684" s="25" t="s">
        <v>15</v>
      </c>
      <c r="N684" s="25" t="s">
        <v>15</v>
      </c>
      <c r="O684" s="4" t="str">
        <f>IFERROR(INDEX(DATOS_GENERALES!$F$11:$F$13,MATCH($P684,DATOS_GENERALES!$G$11:$G$13,0),1),"###")</f>
        <v>N</v>
      </c>
      <c r="P684" s="25" t="s">
        <v>40</v>
      </c>
      <c r="Q684" s="4">
        <f>IFERROR(INDEX(DATOS_GENERALES!$I$3:$I$7,MATCH($R684,DATOS_GENERALES!$J$3:$J$7,0),1),"###")</f>
        <v>1</v>
      </c>
      <c r="R684" s="25" t="s">
        <v>36</v>
      </c>
      <c r="S684" s="25" t="s">
        <v>15</v>
      </c>
      <c r="T684" s="25" t="s">
        <v>15</v>
      </c>
      <c r="U684" s="25" t="s">
        <v>15</v>
      </c>
      <c r="V684" s="24"/>
      <c r="W684" s="24" t="str">
        <f t="shared" si="62"/>
        <v>AV. OBRERA 1119                        _</v>
      </c>
      <c r="X684" s="24" t="str">
        <f t="shared" si="63"/>
        <v>('0101683', '1', '1', 'ESCALANTE BRACO ISRAEL JESUS', 'ESCALANTE BRACO ISRAEL JESUS', 'AV. OBRERA 1119                        _', '-', '-', '-', 'N', 'AV. OBRERA 1119                        _', '1', '-', '-', '-', 'A'),</v>
      </c>
      <c r="Y684" s="24" t="str">
        <f t="shared" si="64"/>
        <v>('0101683', '1', '43828311', 'A'),</v>
      </c>
      <c r="Z684" s="24" t="str">
        <f t="shared" si="65"/>
        <v>('0101683', '2', '', 'A'),</v>
      </c>
    </row>
    <row r="685" spans="1:26" x14ac:dyDescent="0.25">
      <c r="A685" s="15" t="s">
        <v>178</v>
      </c>
      <c r="B685" s="28">
        <f t="shared" si="60"/>
        <v>1</v>
      </c>
      <c r="C685" s="27">
        <f xml:space="preserve"> IFERROR(INDEX(DATOS_GENERALES!$L$16:$L$20,MATCH($D685,DATOS_GENERALES!$M$16:$M$20,0),1),"###")</f>
        <v>1</v>
      </c>
      <c r="D685" s="25" t="s">
        <v>1641</v>
      </c>
      <c r="E685" s="27">
        <f xml:space="preserve"> IFERROR(INDEX(DATOS_GENERALES!$A$16:$A$25,MATCH($F685,DATOS_GENERALES!$B$16:$B$25,0),1),"###")</f>
        <v>1</v>
      </c>
      <c r="F685" s="25" t="s">
        <v>18</v>
      </c>
      <c r="G685" s="25" t="s">
        <v>2328</v>
      </c>
      <c r="H685" s="15" t="s">
        <v>1541</v>
      </c>
      <c r="I685" s="15"/>
      <c r="J685" s="25" t="s">
        <v>3108</v>
      </c>
      <c r="K685" s="25">
        <f t="shared" si="61"/>
        <v>39</v>
      </c>
      <c r="L685" s="25" t="s">
        <v>15</v>
      </c>
      <c r="M685" s="25" t="s">
        <v>15</v>
      </c>
      <c r="N685" s="25" t="s">
        <v>15</v>
      </c>
      <c r="O685" s="4" t="str">
        <f>IFERROR(INDEX(DATOS_GENERALES!$F$11:$F$13,MATCH($P685,DATOS_GENERALES!$G$11:$G$13,0),1),"###")</f>
        <v>N</v>
      </c>
      <c r="P685" s="25" t="s">
        <v>40</v>
      </c>
      <c r="Q685" s="4">
        <f>IFERROR(INDEX(DATOS_GENERALES!$I$3:$I$7,MATCH($R685,DATOS_GENERALES!$J$3:$J$7,0),1),"###")</f>
        <v>1</v>
      </c>
      <c r="R685" s="25" t="s">
        <v>36</v>
      </c>
      <c r="S685" s="25" t="s">
        <v>15</v>
      </c>
      <c r="T685" s="25" t="s">
        <v>15</v>
      </c>
      <c r="U685" s="25" t="s">
        <v>15</v>
      </c>
      <c r="V685" s="24"/>
      <c r="W685" s="24" t="str">
        <f t="shared" si="62"/>
        <v>CALLE CAJAMARCA 300 PORVENIR MIRAFLORES_</v>
      </c>
      <c r="X685" s="24" t="str">
        <f t="shared" si="63"/>
        <v>('0101684', '1', '1', 'CUYO PANOCCA TORIBIO', 'CUYO PANOCCA TORIBIO', 'CALLE CAJAMARCA 300 PORVENIR MIRAFLORES_', '-', '-', '-', 'N', 'CALLE CAJAMARCA 300 PORVENIR MIRAFLORES_', '1', '-', '-', '-', 'A'),</v>
      </c>
      <c r="Y685" s="24" t="str">
        <f t="shared" si="64"/>
        <v>('0101684', '1', '43841363', 'A'),</v>
      </c>
      <c r="Z685" s="24" t="str">
        <f t="shared" si="65"/>
        <v>('0101684', '2', '', 'A'),</v>
      </c>
    </row>
    <row r="686" spans="1:26" x14ac:dyDescent="0.25">
      <c r="A686" s="15" t="s">
        <v>357</v>
      </c>
      <c r="B686" s="28">
        <f t="shared" si="60"/>
        <v>1</v>
      </c>
      <c r="C686" s="27">
        <f xml:space="preserve"> IFERROR(INDEX(DATOS_GENERALES!$L$16:$L$20,MATCH($D686,DATOS_GENERALES!$M$16:$M$20,0),1),"###")</f>
        <v>1</v>
      </c>
      <c r="D686" s="25" t="s">
        <v>1641</v>
      </c>
      <c r="E686" s="27">
        <f xml:space="preserve"> IFERROR(INDEX(DATOS_GENERALES!$A$16:$A$25,MATCH($F686,DATOS_GENERALES!$B$16:$B$25,0),1),"###")</f>
        <v>1</v>
      </c>
      <c r="F686" s="25" t="s">
        <v>18</v>
      </c>
      <c r="G686" s="25" t="s">
        <v>2329</v>
      </c>
      <c r="H686" s="15" t="s">
        <v>1542</v>
      </c>
      <c r="I686" s="15"/>
      <c r="J686" s="25" t="s">
        <v>3109</v>
      </c>
      <c r="K686" s="25">
        <f t="shared" si="61"/>
        <v>31</v>
      </c>
      <c r="L686" s="25" t="s">
        <v>15</v>
      </c>
      <c r="M686" s="25" t="s">
        <v>15</v>
      </c>
      <c r="N686" s="25" t="s">
        <v>15</v>
      </c>
      <c r="O686" s="4" t="str">
        <f>IFERROR(INDEX(DATOS_GENERALES!$F$11:$F$13,MATCH($P686,DATOS_GENERALES!$G$11:$G$13,0),1),"###")</f>
        <v>N</v>
      </c>
      <c r="P686" s="25" t="s">
        <v>40</v>
      </c>
      <c r="Q686" s="4">
        <f>IFERROR(INDEX(DATOS_GENERALES!$I$3:$I$7,MATCH($R686,DATOS_GENERALES!$J$3:$J$7,0),1),"###")</f>
        <v>1</v>
      </c>
      <c r="R686" s="25" t="s">
        <v>36</v>
      </c>
      <c r="S686" s="25" t="s">
        <v>15</v>
      </c>
      <c r="T686" s="25" t="s">
        <v>15</v>
      </c>
      <c r="U686" s="25" t="s">
        <v>15</v>
      </c>
      <c r="V686" s="24"/>
      <c r="W686" s="24" t="str">
        <f t="shared" si="62"/>
        <v>C.L. PRADO 106 COCACHACRA ISLAY        _</v>
      </c>
      <c r="X686" s="24" t="str">
        <f t="shared" si="63"/>
        <v>('0101685', '1', '1', 'AMADO PAEZ JUAN FILIBERTO', 'AMADO PAEZ JUAN FILIBERTO', 'C.L. PRADO 106 COCACHACRA ISLAY        _', '-', '-', '-', 'N', 'C.L. PRADO 106 COCACHACRA ISLAY        _', '1', '-', '-', '-', 'A'),</v>
      </c>
      <c r="Y686" s="24" t="str">
        <f t="shared" si="64"/>
        <v>('0101685', '1', '43863449', 'A'),</v>
      </c>
      <c r="Z686" s="24" t="str">
        <f t="shared" si="65"/>
        <v>('0101685', '2', '', 'A'),</v>
      </c>
    </row>
    <row r="687" spans="1:26" x14ac:dyDescent="0.25">
      <c r="A687" s="15" t="s">
        <v>145</v>
      </c>
      <c r="B687" s="28">
        <f t="shared" si="60"/>
        <v>1</v>
      </c>
      <c r="C687" s="27">
        <f xml:space="preserve"> IFERROR(INDEX(DATOS_GENERALES!$L$16:$L$20,MATCH($D687,DATOS_GENERALES!$M$16:$M$20,0),1),"###")</f>
        <v>1</v>
      </c>
      <c r="D687" s="25" t="s">
        <v>1641</v>
      </c>
      <c r="E687" s="27">
        <f xml:space="preserve"> IFERROR(INDEX(DATOS_GENERALES!$A$16:$A$25,MATCH($F687,DATOS_GENERALES!$B$16:$B$25,0),1),"###")</f>
        <v>1</v>
      </c>
      <c r="F687" s="25" t="s">
        <v>18</v>
      </c>
      <c r="G687" s="25" t="s">
        <v>2330</v>
      </c>
      <c r="H687" s="15" t="s">
        <v>1543</v>
      </c>
      <c r="I687" s="15"/>
      <c r="J687" s="25" t="s">
        <v>3110</v>
      </c>
      <c r="K687" s="25">
        <f t="shared" si="61"/>
        <v>40</v>
      </c>
      <c r="L687" s="25" t="s">
        <v>15</v>
      </c>
      <c r="M687" s="25" t="s">
        <v>15</v>
      </c>
      <c r="N687" s="25" t="s">
        <v>15</v>
      </c>
      <c r="O687" s="4" t="str">
        <f>IFERROR(INDEX(DATOS_GENERALES!$F$11:$F$13,MATCH($P687,DATOS_GENERALES!$G$11:$G$13,0),1),"###")</f>
        <v>N</v>
      </c>
      <c r="P687" s="25" t="s">
        <v>40</v>
      </c>
      <c r="Q687" s="4">
        <f>IFERROR(INDEX(DATOS_GENERALES!$I$3:$I$7,MATCH($R687,DATOS_GENERALES!$J$3:$J$7,0),1),"###")</f>
        <v>1</v>
      </c>
      <c r="R687" s="25" t="s">
        <v>36</v>
      </c>
      <c r="S687" s="25" t="s">
        <v>15</v>
      </c>
      <c r="T687" s="25" t="s">
        <v>15</v>
      </c>
      <c r="U687" s="25" t="s">
        <v>15</v>
      </c>
      <c r="V687" s="24"/>
      <c r="W687" s="24" t="str">
        <f t="shared" si="62"/>
        <v>COMPLEJO HABITACIONAL NICOLAS DE PIEROLA</v>
      </c>
      <c r="X687" s="24" t="str">
        <f t="shared" si="63"/>
        <v>('0101686', '1', '1', 'PAUCCARA HUAMANI ALBERT', 'PAUCCARA HUAMANI ALBERT', 'COMPLEJO HABITACIONAL NICOLAS DE PIEROLA', '-', '-', '-', 'N', 'COMPLEJO HABITACIONAL NICOLAS DE PIEROLA', '1', '-', '-', '-', 'A'),</v>
      </c>
      <c r="Y687" s="24" t="str">
        <f t="shared" si="64"/>
        <v>('0101686', '1', '43879623', 'A'),</v>
      </c>
      <c r="Z687" s="24" t="str">
        <f t="shared" si="65"/>
        <v>('0101686', '2', '', 'A'),</v>
      </c>
    </row>
    <row r="688" spans="1:26" x14ac:dyDescent="0.25">
      <c r="A688" s="15" t="s">
        <v>458</v>
      </c>
      <c r="B688" s="28">
        <f t="shared" si="60"/>
        <v>1</v>
      </c>
      <c r="C688" s="27">
        <f xml:space="preserve"> IFERROR(INDEX(DATOS_GENERALES!$L$16:$L$20,MATCH($D688,DATOS_GENERALES!$M$16:$M$20,0),1),"###")</f>
        <v>1</v>
      </c>
      <c r="D688" s="25" t="s">
        <v>1641</v>
      </c>
      <c r="E688" s="27">
        <f xml:space="preserve"> IFERROR(INDEX(DATOS_GENERALES!$A$16:$A$25,MATCH($F688,DATOS_GENERALES!$B$16:$B$25,0),1),"###")</f>
        <v>1</v>
      </c>
      <c r="F688" s="25" t="s">
        <v>18</v>
      </c>
      <c r="G688" s="25" t="s">
        <v>2331</v>
      </c>
      <c r="H688" s="15" t="s">
        <v>1544</v>
      </c>
      <c r="I688" s="15"/>
      <c r="J688" s="25" t="s">
        <v>3111</v>
      </c>
      <c r="K688" s="25">
        <f t="shared" si="61"/>
        <v>28</v>
      </c>
      <c r="L688" s="25" t="s">
        <v>15</v>
      </c>
      <c r="M688" s="25" t="s">
        <v>15</v>
      </c>
      <c r="N688" s="25" t="s">
        <v>15</v>
      </c>
      <c r="O688" s="4" t="str">
        <f>IFERROR(INDEX(DATOS_GENERALES!$F$11:$F$13,MATCH($P688,DATOS_GENERALES!$G$11:$G$13,0),1),"###")</f>
        <v>N</v>
      </c>
      <c r="P688" s="25" t="s">
        <v>40</v>
      </c>
      <c r="Q688" s="4">
        <f>IFERROR(INDEX(DATOS_GENERALES!$I$3:$I$7,MATCH($R688,DATOS_GENERALES!$J$3:$J$7,0),1),"###")</f>
        <v>1</v>
      </c>
      <c r="R688" s="25" t="s">
        <v>36</v>
      </c>
      <c r="S688" s="25" t="s">
        <v>15</v>
      </c>
      <c r="T688" s="25" t="s">
        <v>15</v>
      </c>
      <c r="U688" s="25" t="s">
        <v>15</v>
      </c>
      <c r="V688" s="24"/>
      <c r="W688" s="24" t="str">
        <f t="shared" si="62"/>
        <v>UIRB.MONTE BELLO MZ. B LT.15           _</v>
      </c>
      <c r="X688" s="24" t="str">
        <f t="shared" si="63"/>
        <v>('0101687', '1', '1', 'ACERO CONDORI ROBERTO CARLOS', 'ACERO CONDORI ROBERTO CARLOS', 'UIRB.MONTE BELLO MZ. B LT.15           _', '-', '-', '-', 'N', 'UIRB.MONTE BELLO MZ. B LT.15           _', '1', '-', '-', '-', 'A'),</v>
      </c>
      <c r="Y688" s="24" t="str">
        <f t="shared" si="64"/>
        <v>('0101687', '1', '43931784', 'A'),</v>
      </c>
      <c r="Z688" s="24" t="str">
        <f t="shared" si="65"/>
        <v>('0101687', '2', '', 'A'),</v>
      </c>
    </row>
    <row r="689" spans="1:26" x14ac:dyDescent="0.25">
      <c r="A689" s="15" t="s">
        <v>491</v>
      </c>
      <c r="B689" s="28">
        <f t="shared" si="60"/>
        <v>1</v>
      </c>
      <c r="C689" s="27">
        <f xml:space="preserve"> IFERROR(INDEX(DATOS_GENERALES!$L$16:$L$20,MATCH($D689,DATOS_GENERALES!$M$16:$M$20,0),1),"###")</f>
        <v>1</v>
      </c>
      <c r="D689" s="25" t="s">
        <v>1641</v>
      </c>
      <c r="E689" s="27">
        <f xml:space="preserve"> IFERROR(INDEX(DATOS_GENERALES!$A$16:$A$25,MATCH($F689,DATOS_GENERALES!$B$16:$B$25,0),1),"###")</f>
        <v>1</v>
      </c>
      <c r="F689" s="25" t="s">
        <v>18</v>
      </c>
      <c r="G689" s="25" t="s">
        <v>2332</v>
      </c>
      <c r="H689" s="15" t="s">
        <v>1545</v>
      </c>
      <c r="I689" s="15"/>
      <c r="J689" s="25" t="s">
        <v>3027</v>
      </c>
      <c r="K689" s="25">
        <f t="shared" si="61"/>
        <v>27</v>
      </c>
      <c r="L689" s="25" t="s">
        <v>15</v>
      </c>
      <c r="M689" s="25" t="s">
        <v>15</v>
      </c>
      <c r="N689" s="25" t="s">
        <v>15</v>
      </c>
      <c r="O689" s="4" t="str">
        <f>IFERROR(INDEX(DATOS_GENERALES!$F$11:$F$13,MATCH($P689,DATOS_GENERALES!$G$11:$G$13,0),1),"###")</f>
        <v>N</v>
      </c>
      <c r="P689" s="25" t="s">
        <v>40</v>
      </c>
      <c r="Q689" s="4">
        <f>IFERROR(INDEX(DATOS_GENERALES!$I$3:$I$7,MATCH($R689,DATOS_GENERALES!$J$3:$J$7,0),1),"###")</f>
        <v>1</v>
      </c>
      <c r="R689" s="25" t="s">
        <v>36</v>
      </c>
      <c r="S689" s="25" t="s">
        <v>15</v>
      </c>
      <c r="T689" s="25" t="s">
        <v>15</v>
      </c>
      <c r="U689" s="25" t="s">
        <v>15</v>
      </c>
      <c r="V689" s="24"/>
      <c r="W689" s="24" t="str">
        <f t="shared" si="62"/>
        <v>URB. SANTA ROSA DE LIMA N-5            _</v>
      </c>
      <c r="X689" s="24" t="str">
        <f t="shared" si="63"/>
        <v>('0101688', '1', '1', 'CERVANTES ROSAS JAVIER JESUS', 'CERVANTES ROSAS JAVIER JESUS', 'URB. SANTA ROSA DE LIMA N-5            _', '-', '-', '-', 'N', 'URB. SANTA ROSA DE LIMA N-5            _', '1', '-', '-', '-', 'A'),</v>
      </c>
      <c r="Y689" s="24" t="str">
        <f t="shared" si="64"/>
        <v>('0101688', '1', '43983666', 'A'),</v>
      </c>
      <c r="Z689" s="24" t="str">
        <f t="shared" si="65"/>
        <v>('0101688', '2', '', 'A'),</v>
      </c>
    </row>
    <row r="690" spans="1:26" x14ac:dyDescent="0.25">
      <c r="A690" s="15" t="s">
        <v>516</v>
      </c>
      <c r="B690" s="28">
        <f t="shared" si="60"/>
        <v>1</v>
      </c>
      <c r="C690" s="27">
        <f xml:space="preserve"> IFERROR(INDEX(DATOS_GENERALES!$L$16:$L$20,MATCH($D690,DATOS_GENERALES!$M$16:$M$20,0),1),"###")</f>
        <v>1</v>
      </c>
      <c r="D690" s="25" t="s">
        <v>1641</v>
      </c>
      <c r="E690" s="27">
        <f xml:space="preserve"> IFERROR(INDEX(DATOS_GENERALES!$A$16:$A$25,MATCH($F690,DATOS_GENERALES!$B$16:$B$25,0),1),"###")</f>
        <v>1</v>
      </c>
      <c r="F690" s="25" t="s">
        <v>18</v>
      </c>
      <c r="G690" s="25" t="s">
        <v>2333</v>
      </c>
      <c r="H690" s="15" t="s">
        <v>1546</v>
      </c>
      <c r="I690" s="15"/>
      <c r="J690" s="25" t="s">
        <v>3112</v>
      </c>
      <c r="K690" s="25">
        <f t="shared" si="61"/>
        <v>26</v>
      </c>
      <c r="L690" s="25" t="s">
        <v>15</v>
      </c>
      <c r="M690" s="25" t="s">
        <v>15</v>
      </c>
      <c r="N690" s="25" t="s">
        <v>15</v>
      </c>
      <c r="O690" s="4" t="str">
        <f>IFERROR(INDEX(DATOS_GENERALES!$F$11:$F$13,MATCH($P690,DATOS_GENERALES!$G$11:$G$13,0),1),"###")</f>
        <v>N</v>
      </c>
      <c r="P690" s="25" t="s">
        <v>40</v>
      </c>
      <c r="Q690" s="4">
        <f>IFERROR(INDEX(DATOS_GENERALES!$I$3:$I$7,MATCH($R690,DATOS_GENERALES!$J$3:$J$7,0),1),"###")</f>
        <v>1</v>
      </c>
      <c r="R690" s="25" t="s">
        <v>36</v>
      </c>
      <c r="S690" s="25" t="s">
        <v>15</v>
      </c>
      <c r="T690" s="25" t="s">
        <v>15</v>
      </c>
      <c r="U690" s="25" t="s">
        <v>15</v>
      </c>
      <c r="V690" s="24"/>
      <c r="W690" s="24" t="str">
        <f t="shared" si="62"/>
        <v>CALLE COLON 200 LA TOMILLA             _</v>
      </c>
      <c r="X690" s="24" t="str">
        <f t="shared" si="63"/>
        <v>('0101689', '1', '1', 'QUISPE QUIROZ KARÉN', 'QUISPE QUIROZ KARÉN', 'CALLE COLON 200 LA TOMILLA             _', '-', '-', '-', 'N', 'CALLE COLON 200 LA TOMILLA             _', '1', '-', '-', '-', 'A'),</v>
      </c>
      <c r="Y690" s="24" t="str">
        <f t="shared" si="64"/>
        <v>('0101689', '1', '44003184', 'A'),</v>
      </c>
      <c r="Z690" s="24" t="str">
        <f t="shared" si="65"/>
        <v>('0101689', '2', '', 'A'),</v>
      </c>
    </row>
    <row r="691" spans="1:26" x14ac:dyDescent="0.25">
      <c r="A691" s="15" t="s">
        <v>261</v>
      </c>
      <c r="B691" s="28">
        <f t="shared" si="60"/>
        <v>1</v>
      </c>
      <c r="C691" s="27">
        <f xml:space="preserve"> IFERROR(INDEX(DATOS_GENERALES!$L$16:$L$20,MATCH($D691,DATOS_GENERALES!$M$16:$M$20,0),1),"###")</f>
        <v>1</v>
      </c>
      <c r="D691" s="25" t="s">
        <v>1641</v>
      </c>
      <c r="E691" s="27">
        <f xml:space="preserve"> IFERROR(INDEX(DATOS_GENERALES!$A$16:$A$25,MATCH($F691,DATOS_GENERALES!$B$16:$B$25,0),1),"###")</f>
        <v>1</v>
      </c>
      <c r="F691" s="25" t="s">
        <v>18</v>
      </c>
      <c r="G691" s="25" t="s">
        <v>2334</v>
      </c>
      <c r="H691" s="15" t="s">
        <v>1547</v>
      </c>
      <c r="I691" s="15"/>
      <c r="J691" s="25" t="s">
        <v>3113</v>
      </c>
      <c r="K691" s="25">
        <f t="shared" si="61"/>
        <v>34</v>
      </c>
      <c r="L691" s="25" t="s">
        <v>15</v>
      </c>
      <c r="M691" s="25" t="s">
        <v>15</v>
      </c>
      <c r="N691" s="25" t="s">
        <v>15</v>
      </c>
      <c r="O691" s="4" t="str">
        <f>IFERROR(INDEX(DATOS_GENERALES!$F$11:$F$13,MATCH($P691,DATOS_GENERALES!$G$11:$G$13,0),1),"###")</f>
        <v>N</v>
      </c>
      <c r="P691" s="25" t="s">
        <v>40</v>
      </c>
      <c r="Q691" s="4">
        <f>IFERROR(INDEX(DATOS_GENERALES!$I$3:$I$7,MATCH($R691,DATOS_GENERALES!$J$3:$J$7,0),1),"###")</f>
        <v>1</v>
      </c>
      <c r="R691" s="25" t="s">
        <v>36</v>
      </c>
      <c r="S691" s="25" t="s">
        <v>15</v>
      </c>
      <c r="T691" s="25" t="s">
        <v>15</v>
      </c>
      <c r="U691" s="25" t="s">
        <v>15</v>
      </c>
      <c r="V691" s="24"/>
      <c r="W691" s="24" t="str">
        <f t="shared" si="62"/>
        <v>RESIDENSIAL MONTEROSA  MZ A LOTE 2     _</v>
      </c>
      <c r="X691" s="24" t="str">
        <f t="shared" si="63"/>
        <v>('0101690', '1', '1', 'LUQUE ROJAS TITO GERARDO', 'LUQUE ROJAS TITO GERARDO', 'RESIDENSIAL MONTEROSA  MZ A LOTE 2     _', '-', '-', '-', 'N', 'RESIDENSIAL MONTEROSA  MZ A LOTE 2     _', '1', '-', '-', '-', 'A'),</v>
      </c>
      <c r="Y691" s="24" t="str">
        <f t="shared" si="64"/>
        <v>('0101690', '1', '44006524', 'A'),</v>
      </c>
      <c r="Z691" s="24" t="str">
        <f t="shared" si="65"/>
        <v>('0101690', '2', '', 'A'),</v>
      </c>
    </row>
    <row r="692" spans="1:26" x14ac:dyDescent="0.25">
      <c r="A692" s="15" t="s">
        <v>851</v>
      </c>
      <c r="B692" s="28">
        <f t="shared" si="60"/>
        <v>1</v>
      </c>
      <c r="C692" s="27">
        <f xml:space="preserve"> IFERROR(INDEX(DATOS_GENERALES!$L$16:$L$20,MATCH($D692,DATOS_GENERALES!$M$16:$M$20,0),1),"###")</f>
        <v>1</v>
      </c>
      <c r="D692" s="25" t="s">
        <v>1641</v>
      </c>
      <c r="E692" s="27">
        <f xml:space="preserve"> IFERROR(INDEX(DATOS_GENERALES!$A$16:$A$25,MATCH($F692,DATOS_GENERALES!$B$16:$B$25,0),1),"###")</f>
        <v>1</v>
      </c>
      <c r="F692" s="25" t="s">
        <v>18</v>
      </c>
      <c r="G692" s="25" t="s">
        <v>2335</v>
      </c>
      <c r="H692" s="15" t="s">
        <v>1548</v>
      </c>
      <c r="I692" s="15"/>
      <c r="J692" s="25" t="s">
        <v>2489</v>
      </c>
      <c r="K692" s="25">
        <f t="shared" si="61"/>
        <v>8</v>
      </c>
      <c r="L692" s="25" t="s">
        <v>15</v>
      </c>
      <c r="M692" s="25" t="s">
        <v>15</v>
      </c>
      <c r="N692" s="25" t="s">
        <v>15</v>
      </c>
      <c r="O692" s="4" t="str">
        <f>IFERROR(INDEX(DATOS_GENERALES!$F$11:$F$13,MATCH($P692,DATOS_GENERALES!$G$11:$G$13,0),1),"###")</f>
        <v>N</v>
      </c>
      <c r="P692" s="25" t="s">
        <v>40</v>
      </c>
      <c r="Q692" s="4">
        <f>IFERROR(INDEX(DATOS_GENERALES!$I$3:$I$7,MATCH($R692,DATOS_GENERALES!$J$3:$J$7,0),1),"###")</f>
        <v>1</v>
      </c>
      <c r="R692" s="25" t="s">
        <v>36</v>
      </c>
      <c r="S692" s="25" t="s">
        <v>15</v>
      </c>
      <c r="T692" s="25" t="s">
        <v>15</v>
      </c>
      <c r="U692" s="25" t="s">
        <v>15</v>
      </c>
      <c r="V692" s="24"/>
      <c r="W692" s="24" t="str">
        <f t="shared" si="62"/>
        <v>AREQUIPA                               _</v>
      </c>
      <c r="X692" s="24" t="str">
        <f t="shared" si="63"/>
        <v>('0101691', '1', '1', 'REVILLA VELARDE JOSE', 'REVILLA VELARDE JOSE', 'AREQUIPA                               _', '-', '-', '-', 'N', 'AREQUIPA                               _', '1', '-', '-', '-', 'A'),</v>
      </c>
      <c r="Y692" s="24" t="str">
        <f t="shared" si="64"/>
        <v>('0101691', '1', '44024648', 'A'),</v>
      </c>
      <c r="Z692" s="24" t="str">
        <f t="shared" si="65"/>
        <v>('0101691', '2', '', 'A'),</v>
      </c>
    </row>
    <row r="693" spans="1:26" x14ac:dyDescent="0.25">
      <c r="A693" s="15" t="s">
        <v>517</v>
      </c>
      <c r="B693" s="28">
        <f t="shared" si="60"/>
        <v>1</v>
      </c>
      <c r="C693" s="27">
        <f xml:space="preserve"> IFERROR(INDEX(DATOS_GENERALES!$L$16:$L$20,MATCH($D693,DATOS_GENERALES!$M$16:$M$20,0),1),"###")</f>
        <v>1</v>
      </c>
      <c r="D693" s="25" t="s">
        <v>1641</v>
      </c>
      <c r="E693" s="27">
        <f xml:space="preserve"> IFERROR(INDEX(DATOS_GENERALES!$A$16:$A$25,MATCH($F693,DATOS_GENERALES!$B$16:$B$25,0),1),"###")</f>
        <v>1</v>
      </c>
      <c r="F693" s="25" t="s">
        <v>18</v>
      </c>
      <c r="G693" s="25" t="s">
        <v>2336</v>
      </c>
      <c r="H693" s="15" t="s">
        <v>1549</v>
      </c>
      <c r="I693" s="15"/>
      <c r="J693" s="25" t="s">
        <v>3114</v>
      </c>
      <c r="K693" s="25">
        <f t="shared" si="61"/>
        <v>26</v>
      </c>
      <c r="L693" s="25" t="s">
        <v>15</v>
      </c>
      <c r="M693" s="25" t="s">
        <v>15</v>
      </c>
      <c r="N693" s="25" t="s">
        <v>15</v>
      </c>
      <c r="O693" s="4" t="str">
        <f>IFERROR(INDEX(DATOS_GENERALES!$F$11:$F$13,MATCH($P693,DATOS_GENERALES!$G$11:$G$13,0),1),"###")</f>
        <v>N</v>
      </c>
      <c r="P693" s="25" t="s">
        <v>40</v>
      </c>
      <c r="Q693" s="4">
        <f>IFERROR(INDEX(DATOS_GENERALES!$I$3:$I$7,MATCH($R693,DATOS_GENERALES!$J$3:$J$7,0),1),"###")</f>
        <v>1</v>
      </c>
      <c r="R693" s="25" t="s">
        <v>36</v>
      </c>
      <c r="S693" s="25" t="s">
        <v>15</v>
      </c>
      <c r="T693" s="25" t="s">
        <v>15</v>
      </c>
      <c r="U693" s="25" t="s">
        <v>15</v>
      </c>
      <c r="V693" s="24"/>
      <c r="W693" s="24" t="str">
        <f t="shared" si="62"/>
        <v>VILLA  FLORIDA MZ.E. LT 06             _</v>
      </c>
      <c r="X693" s="24" t="str">
        <f t="shared" si="63"/>
        <v>('0101692', '1', '1', 'VILLANUEVA BERDEJO VICTOS ANDRES', 'VILLANUEVA BERDEJO VICTOS ANDRES', 'VILLA  FLORIDA MZ.E. LT 06             _', '-', '-', '-', 'N', 'VILLA  FLORIDA MZ.E. LT 06             _', '1', '-', '-', '-', 'A'),</v>
      </c>
      <c r="Y693" s="24" t="str">
        <f t="shared" si="64"/>
        <v>('0101692', '1', '44054856', 'A'),</v>
      </c>
      <c r="Z693" s="24" t="str">
        <f t="shared" si="65"/>
        <v>('0101692', '2', '', 'A'),</v>
      </c>
    </row>
    <row r="694" spans="1:26" x14ac:dyDescent="0.25">
      <c r="A694" s="15" t="s">
        <v>398</v>
      </c>
      <c r="B694" s="28">
        <f t="shared" si="60"/>
        <v>1</v>
      </c>
      <c r="C694" s="27">
        <f xml:space="preserve"> IFERROR(INDEX(DATOS_GENERALES!$L$16:$L$20,MATCH($D694,DATOS_GENERALES!$M$16:$M$20,0),1),"###")</f>
        <v>1</v>
      </c>
      <c r="D694" s="25" t="s">
        <v>1641</v>
      </c>
      <c r="E694" s="27">
        <f xml:space="preserve"> IFERROR(INDEX(DATOS_GENERALES!$A$16:$A$25,MATCH($F694,DATOS_GENERALES!$B$16:$B$25,0),1),"###")</f>
        <v>1</v>
      </c>
      <c r="F694" s="25" t="s">
        <v>18</v>
      </c>
      <c r="G694" s="25" t="s">
        <v>2337</v>
      </c>
      <c r="H694" s="15" t="s">
        <v>1550</v>
      </c>
      <c r="I694" s="15"/>
      <c r="J694" s="25" t="s">
        <v>3115</v>
      </c>
      <c r="K694" s="25">
        <f t="shared" si="61"/>
        <v>30</v>
      </c>
      <c r="L694" s="25" t="s">
        <v>15</v>
      </c>
      <c r="M694" s="25" t="s">
        <v>15</v>
      </c>
      <c r="N694" s="25" t="s">
        <v>15</v>
      </c>
      <c r="O694" s="4" t="str">
        <f>IFERROR(INDEX(DATOS_GENERALES!$F$11:$F$13,MATCH($P694,DATOS_GENERALES!$G$11:$G$13,0),1),"###")</f>
        <v>N</v>
      </c>
      <c r="P694" s="25" t="s">
        <v>40</v>
      </c>
      <c r="Q694" s="4">
        <f>IFERROR(INDEX(DATOS_GENERALES!$I$3:$I$7,MATCH($R694,DATOS_GENERALES!$J$3:$J$7,0),1),"###")</f>
        <v>1</v>
      </c>
      <c r="R694" s="25" t="s">
        <v>36</v>
      </c>
      <c r="S694" s="25" t="s">
        <v>15</v>
      </c>
      <c r="T694" s="25" t="s">
        <v>15</v>
      </c>
      <c r="U694" s="25" t="s">
        <v>15</v>
      </c>
      <c r="V694" s="24"/>
      <c r="W694" s="24" t="str">
        <f t="shared" si="62"/>
        <v>URB.RESIDENCIAL CAMPO VERDE J-         _</v>
      </c>
      <c r="X694" s="24" t="str">
        <f t="shared" si="63"/>
        <v>('0101693', '1', '1', 'PIO NICOLAS OGNIO LAZO', 'PIO NICOLAS OGNIO LAZO', 'URB.RESIDENCIAL CAMPO VERDE J-         _', '-', '-', '-', 'N', 'URB.RESIDENCIAL CAMPO VERDE J-         _', '1', '-', '-', '-', 'A'),</v>
      </c>
      <c r="Y694" s="24" t="str">
        <f t="shared" si="64"/>
        <v>('0101693', '1', '44063367', 'A'),</v>
      </c>
      <c r="Z694" s="24" t="str">
        <f t="shared" si="65"/>
        <v>('0101693', '2', '', 'A'),</v>
      </c>
    </row>
    <row r="695" spans="1:26" x14ac:dyDescent="0.25">
      <c r="A695" s="15" t="s">
        <v>648</v>
      </c>
      <c r="B695" s="28">
        <f t="shared" si="60"/>
        <v>1</v>
      </c>
      <c r="C695" s="27">
        <f xml:space="preserve"> IFERROR(INDEX(DATOS_GENERALES!$L$16:$L$20,MATCH($D695,DATOS_GENERALES!$M$16:$M$20,0),1),"###")</f>
        <v>1</v>
      </c>
      <c r="D695" s="25" t="s">
        <v>1641</v>
      </c>
      <c r="E695" s="27">
        <f xml:space="preserve"> IFERROR(INDEX(DATOS_GENERALES!$A$16:$A$25,MATCH($F695,DATOS_GENERALES!$B$16:$B$25,0),1),"###")</f>
        <v>1</v>
      </c>
      <c r="F695" s="25" t="s">
        <v>18</v>
      </c>
      <c r="G695" s="25" t="s">
        <v>2338</v>
      </c>
      <c r="H695" s="15" t="s">
        <v>1551</v>
      </c>
      <c r="I695" s="15"/>
      <c r="J695" s="25" t="s">
        <v>3116</v>
      </c>
      <c r="K695" s="25">
        <f t="shared" si="61"/>
        <v>22</v>
      </c>
      <c r="L695" s="25" t="s">
        <v>15</v>
      </c>
      <c r="M695" s="25" t="s">
        <v>15</v>
      </c>
      <c r="N695" s="25" t="s">
        <v>15</v>
      </c>
      <c r="O695" s="4" t="str">
        <f>IFERROR(INDEX(DATOS_GENERALES!$F$11:$F$13,MATCH($P695,DATOS_GENERALES!$G$11:$G$13,0),1),"###")</f>
        <v>N</v>
      </c>
      <c r="P695" s="25" t="s">
        <v>40</v>
      </c>
      <c r="Q695" s="4">
        <f>IFERROR(INDEX(DATOS_GENERALES!$I$3:$I$7,MATCH($R695,DATOS_GENERALES!$J$3:$J$7,0),1),"###")</f>
        <v>1</v>
      </c>
      <c r="R695" s="25" t="s">
        <v>36</v>
      </c>
      <c r="S695" s="25" t="s">
        <v>15</v>
      </c>
      <c r="T695" s="25" t="s">
        <v>15</v>
      </c>
      <c r="U695" s="25" t="s">
        <v>15</v>
      </c>
      <c r="V695" s="24"/>
      <c r="W695" s="24" t="str">
        <f t="shared" si="62"/>
        <v>URB. PIEDRA SANTA X-18                 _</v>
      </c>
      <c r="X695" s="24" t="str">
        <f t="shared" si="63"/>
        <v>('0101694', '1', '1', 'REVILLA PINTO DAVID JOSUE', 'REVILLA PINTO DAVID JOSUE', 'URB. PIEDRA SANTA X-18                 _', '-', '-', '-', 'N', 'URB. PIEDRA SANTA X-18                 _', '1', '-', '-', '-', 'A'),</v>
      </c>
      <c r="Y695" s="24" t="str">
        <f t="shared" si="64"/>
        <v>('0101694', '1', '44104485', 'A'),</v>
      </c>
      <c r="Z695" s="24" t="str">
        <f t="shared" si="65"/>
        <v>('0101694', '2', '', 'A'),</v>
      </c>
    </row>
    <row r="696" spans="1:26" x14ac:dyDescent="0.25">
      <c r="A696" s="15" t="s">
        <v>206</v>
      </c>
      <c r="B696" s="28">
        <f t="shared" si="60"/>
        <v>1</v>
      </c>
      <c r="C696" s="27">
        <f xml:space="preserve"> IFERROR(INDEX(DATOS_GENERALES!$L$16:$L$20,MATCH($D696,DATOS_GENERALES!$M$16:$M$20,0),1),"###")</f>
        <v>1</v>
      </c>
      <c r="D696" s="25" t="s">
        <v>1641</v>
      </c>
      <c r="E696" s="27">
        <f xml:space="preserve"> IFERROR(INDEX(DATOS_GENERALES!$A$16:$A$25,MATCH($F696,DATOS_GENERALES!$B$16:$B$25,0),1),"###")</f>
        <v>1</v>
      </c>
      <c r="F696" s="25" t="s">
        <v>18</v>
      </c>
      <c r="G696" s="25" t="s">
        <v>2339</v>
      </c>
      <c r="H696" s="15" t="s">
        <v>1552</v>
      </c>
      <c r="I696" s="15"/>
      <c r="J696" s="25" t="s">
        <v>3117</v>
      </c>
      <c r="K696" s="25">
        <f t="shared" si="61"/>
        <v>37</v>
      </c>
      <c r="L696" s="25" t="s">
        <v>15</v>
      </c>
      <c r="M696" s="25" t="s">
        <v>15</v>
      </c>
      <c r="N696" s="25" t="s">
        <v>15</v>
      </c>
      <c r="O696" s="4" t="str">
        <f>IFERROR(INDEX(DATOS_GENERALES!$F$11:$F$13,MATCH($P696,DATOS_GENERALES!$G$11:$G$13,0),1),"###")</f>
        <v>N</v>
      </c>
      <c r="P696" s="25" t="s">
        <v>40</v>
      </c>
      <c r="Q696" s="4">
        <f>IFERROR(INDEX(DATOS_GENERALES!$I$3:$I$7,MATCH($R696,DATOS_GENERALES!$J$3:$J$7,0),1),"###")</f>
        <v>1</v>
      </c>
      <c r="R696" s="25" t="s">
        <v>36</v>
      </c>
      <c r="S696" s="25" t="s">
        <v>15</v>
      </c>
      <c r="T696" s="25" t="s">
        <v>15</v>
      </c>
      <c r="U696" s="25" t="s">
        <v>15</v>
      </c>
      <c r="V696" s="24"/>
      <c r="W696" s="24" t="str">
        <f t="shared" si="62"/>
        <v>CALLE HUANCAYO 104, URB APURIMAC, ASA  _</v>
      </c>
      <c r="X696" s="24" t="str">
        <f t="shared" si="63"/>
        <v>('0101695', '1', '1', 'ZUBIZARRETA GAMERO FREDY', 'ZUBIZARRETA GAMERO FREDY', 'CALLE HUANCAYO 104, URB APURIMAC, ASA  _', '-', '-', '-', 'N', 'CALLE HUANCAYO 104, URB APURIMAC, ASA  _', '1', '-', '-', '-', 'A'),</v>
      </c>
      <c r="Y696" s="24" t="str">
        <f t="shared" si="64"/>
        <v>('0101695', '1', '44143169', 'A'),</v>
      </c>
      <c r="Z696" s="24" t="str">
        <f t="shared" si="65"/>
        <v>('0101695', '2', '', 'A'),</v>
      </c>
    </row>
    <row r="697" spans="1:26" x14ac:dyDescent="0.25">
      <c r="A697" s="15" t="s">
        <v>358</v>
      </c>
      <c r="B697" s="28">
        <f t="shared" si="60"/>
        <v>1</v>
      </c>
      <c r="C697" s="27">
        <f xml:space="preserve"> IFERROR(INDEX(DATOS_GENERALES!$L$16:$L$20,MATCH($D697,DATOS_GENERALES!$M$16:$M$20,0),1),"###")</f>
        <v>1</v>
      </c>
      <c r="D697" s="25" t="s">
        <v>1641</v>
      </c>
      <c r="E697" s="27">
        <f xml:space="preserve"> IFERROR(INDEX(DATOS_GENERALES!$A$16:$A$25,MATCH($F697,DATOS_GENERALES!$B$16:$B$25,0),1),"###")</f>
        <v>1</v>
      </c>
      <c r="F697" s="25" t="s">
        <v>18</v>
      </c>
      <c r="G697" s="25" t="s">
        <v>2340</v>
      </c>
      <c r="H697" s="15" t="s">
        <v>1553</v>
      </c>
      <c r="I697" s="15"/>
      <c r="J697" s="25" t="s">
        <v>3118</v>
      </c>
      <c r="K697" s="25">
        <f t="shared" si="61"/>
        <v>31</v>
      </c>
      <c r="L697" s="25" t="s">
        <v>15</v>
      </c>
      <c r="M697" s="25" t="s">
        <v>15</v>
      </c>
      <c r="N697" s="25" t="s">
        <v>15</v>
      </c>
      <c r="O697" s="4" t="str">
        <f>IFERROR(INDEX(DATOS_GENERALES!$F$11:$F$13,MATCH($P697,DATOS_GENERALES!$G$11:$G$13,0),1),"###")</f>
        <v>N</v>
      </c>
      <c r="P697" s="25" t="s">
        <v>40</v>
      </c>
      <c r="Q697" s="4">
        <f>IFERROR(INDEX(DATOS_GENERALES!$I$3:$I$7,MATCH($R697,DATOS_GENERALES!$J$3:$J$7,0),1),"###")</f>
        <v>1</v>
      </c>
      <c r="R697" s="25" t="s">
        <v>36</v>
      </c>
      <c r="S697" s="25" t="s">
        <v>15</v>
      </c>
      <c r="T697" s="25" t="s">
        <v>15</v>
      </c>
      <c r="U697" s="25" t="s">
        <v>15</v>
      </c>
      <c r="V697" s="24"/>
      <c r="W697" s="24" t="str">
        <f t="shared" si="62"/>
        <v>RESIDENSIAL LA FONDA MZ-B LT. 9        _</v>
      </c>
      <c r="X697" s="24" t="str">
        <f t="shared" si="63"/>
        <v>('0101696', '1', '1', 'RONDON DEL CARPIO WALTER ALFREDO', 'RONDON DEL CARPIO WALTER ALFREDO', 'RESIDENSIAL LA FONDA MZ-B LT. 9        _', '-', '-', '-', 'N', 'RESIDENSIAL LA FONDA MZ-B LT. 9        _', '1', '-', '-', '-', 'A'),</v>
      </c>
      <c r="Y697" s="24" t="str">
        <f t="shared" si="64"/>
        <v>('0101696', '1', '44143265', 'A'),</v>
      </c>
      <c r="Z697" s="24" t="str">
        <f t="shared" si="65"/>
        <v>('0101696', '2', '', 'A'),</v>
      </c>
    </row>
    <row r="698" spans="1:26" x14ac:dyDescent="0.25">
      <c r="A698" s="15" t="s">
        <v>262</v>
      </c>
      <c r="B698" s="28">
        <f t="shared" si="60"/>
        <v>1</v>
      </c>
      <c r="C698" s="27">
        <f xml:space="preserve"> IFERROR(INDEX(DATOS_GENERALES!$L$16:$L$20,MATCH($D698,DATOS_GENERALES!$M$16:$M$20,0),1),"###")</f>
        <v>1</v>
      </c>
      <c r="D698" s="25" t="s">
        <v>1641</v>
      </c>
      <c r="E698" s="27">
        <f xml:space="preserve"> IFERROR(INDEX(DATOS_GENERALES!$A$16:$A$25,MATCH($F698,DATOS_GENERALES!$B$16:$B$25,0),1),"###")</f>
        <v>1</v>
      </c>
      <c r="F698" s="25" t="s">
        <v>18</v>
      </c>
      <c r="G698" s="25" t="s">
        <v>2341</v>
      </c>
      <c r="H698" s="15" t="s">
        <v>1554</v>
      </c>
      <c r="I698" s="15"/>
      <c r="J698" s="25" t="s">
        <v>3119</v>
      </c>
      <c r="K698" s="25">
        <f t="shared" si="61"/>
        <v>34</v>
      </c>
      <c r="L698" s="25" t="s">
        <v>15</v>
      </c>
      <c r="M698" s="25" t="s">
        <v>15</v>
      </c>
      <c r="N698" s="25" t="s">
        <v>15</v>
      </c>
      <c r="O698" s="4" t="str">
        <f>IFERROR(INDEX(DATOS_GENERALES!$F$11:$F$13,MATCH($P698,DATOS_GENERALES!$G$11:$G$13,0),1),"###")</f>
        <v>N</v>
      </c>
      <c r="P698" s="25" t="s">
        <v>40</v>
      </c>
      <c r="Q698" s="4">
        <f>IFERROR(INDEX(DATOS_GENERALES!$I$3:$I$7,MATCH($R698,DATOS_GENERALES!$J$3:$J$7,0),1),"###")</f>
        <v>1</v>
      </c>
      <c r="R698" s="25" t="s">
        <v>36</v>
      </c>
      <c r="S698" s="25" t="s">
        <v>15</v>
      </c>
      <c r="T698" s="25" t="s">
        <v>15</v>
      </c>
      <c r="U698" s="25" t="s">
        <v>15</v>
      </c>
      <c r="V698" s="24"/>
      <c r="W698" s="24" t="str">
        <f t="shared" si="62"/>
        <v>CALLE ROCEDAL 114 URB. MIGUEL GRAU     _</v>
      </c>
      <c r="X698" s="24" t="str">
        <f t="shared" si="63"/>
        <v>('0101697', '1', '1', 'SULLA ADRIAN JORGE MIGUEL', 'SULLA ADRIAN JORGE MIGUEL', 'CALLE ROCEDAL 114 URB. MIGUEL GRAU     _', '-', '-', '-', 'N', 'CALLE ROCEDAL 114 URB. MIGUEL GRAU     _', '1', '-', '-', '-', 'A'),</v>
      </c>
      <c r="Y698" s="24" t="str">
        <f t="shared" si="64"/>
        <v>('0101697', '1', '44190998', 'A'),</v>
      </c>
      <c r="Z698" s="24" t="str">
        <f t="shared" si="65"/>
        <v>('0101697', '2', '', 'A'),</v>
      </c>
    </row>
    <row r="699" spans="1:26" x14ac:dyDescent="0.25">
      <c r="A699" s="15" t="s">
        <v>545</v>
      </c>
      <c r="B699" s="28">
        <f t="shared" si="60"/>
        <v>1</v>
      </c>
      <c r="C699" s="27">
        <f xml:space="preserve"> IFERROR(INDEX(DATOS_GENERALES!$L$16:$L$20,MATCH($D699,DATOS_GENERALES!$M$16:$M$20,0),1),"###")</f>
        <v>1</v>
      </c>
      <c r="D699" s="25" t="s">
        <v>1641</v>
      </c>
      <c r="E699" s="27">
        <f xml:space="preserve"> IFERROR(INDEX(DATOS_GENERALES!$A$16:$A$25,MATCH($F699,DATOS_GENERALES!$B$16:$B$25,0),1),"###")</f>
        <v>1</v>
      </c>
      <c r="F699" s="25" t="s">
        <v>18</v>
      </c>
      <c r="G699" s="25" t="s">
        <v>2342</v>
      </c>
      <c r="H699" s="15" t="s">
        <v>1555</v>
      </c>
      <c r="I699" s="15"/>
      <c r="J699" s="25" t="s">
        <v>3120</v>
      </c>
      <c r="K699" s="25">
        <f t="shared" si="61"/>
        <v>25</v>
      </c>
      <c r="L699" s="25" t="s">
        <v>15</v>
      </c>
      <c r="M699" s="25" t="s">
        <v>15</v>
      </c>
      <c r="N699" s="25" t="s">
        <v>15</v>
      </c>
      <c r="O699" s="4" t="str">
        <f>IFERROR(INDEX(DATOS_GENERALES!$F$11:$F$13,MATCH($P699,DATOS_GENERALES!$G$11:$G$13,0),1),"###")</f>
        <v>N</v>
      </c>
      <c r="P699" s="25" t="s">
        <v>40</v>
      </c>
      <c r="Q699" s="4">
        <f>IFERROR(INDEX(DATOS_GENERALES!$I$3:$I$7,MATCH($R699,DATOS_GENERALES!$J$3:$J$7,0),1),"###")</f>
        <v>1</v>
      </c>
      <c r="R699" s="25" t="s">
        <v>36</v>
      </c>
      <c r="S699" s="25" t="s">
        <v>15</v>
      </c>
      <c r="T699" s="25" t="s">
        <v>15</v>
      </c>
      <c r="U699" s="25" t="s">
        <v>15</v>
      </c>
      <c r="V699" s="24"/>
      <c r="W699" s="24" t="str">
        <f t="shared" si="62"/>
        <v>AV. ROOSVELT 400 GRAFICOS              _</v>
      </c>
      <c r="X699" s="24" t="str">
        <f t="shared" si="63"/>
        <v>('0101698', '1', '1', 'CHAVEZ CORIMAITA DANIEL HENRY', 'CHAVEZ CORIMAITA DANIEL HENRY', 'AV. ROOSVELT 400 GRAFICOS              _', '-', '-', '-', 'N', 'AV. ROOSVELT 400 GRAFICOS              _', '1', '-', '-', '-', 'A'),</v>
      </c>
      <c r="Y699" s="24" t="str">
        <f t="shared" si="64"/>
        <v>('0101698', '1', '44198058', 'A'),</v>
      </c>
      <c r="Z699" s="24" t="str">
        <f t="shared" si="65"/>
        <v>('0101698', '2', '', 'A'),</v>
      </c>
    </row>
    <row r="700" spans="1:26" x14ac:dyDescent="0.25">
      <c r="A700" s="15" t="s">
        <v>179</v>
      </c>
      <c r="B700" s="28">
        <f t="shared" si="60"/>
        <v>1</v>
      </c>
      <c r="C700" s="27">
        <f xml:space="preserve"> IFERROR(INDEX(DATOS_GENERALES!$L$16:$L$20,MATCH($D700,DATOS_GENERALES!$M$16:$M$20,0),1),"###")</f>
        <v>1</v>
      </c>
      <c r="D700" s="25" t="s">
        <v>1641</v>
      </c>
      <c r="E700" s="27">
        <f xml:space="preserve"> IFERROR(INDEX(DATOS_GENERALES!$A$16:$A$25,MATCH($F700,DATOS_GENERALES!$B$16:$B$25,0),1),"###")</f>
        <v>1</v>
      </c>
      <c r="F700" s="25" t="s">
        <v>18</v>
      </c>
      <c r="G700" s="25" t="s">
        <v>2343</v>
      </c>
      <c r="H700" s="15" t="s">
        <v>1556</v>
      </c>
      <c r="I700" s="15"/>
      <c r="J700" s="25" t="s">
        <v>3121</v>
      </c>
      <c r="K700" s="25">
        <f t="shared" si="61"/>
        <v>39</v>
      </c>
      <c r="L700" s="25" t="s">
        <v>15</v>
      </c>
      <c r="M700" s="25" t="s">
        <v>15</v>
      </c>
      <c r="N700" s="25" t="s">
        <v>15</v>
      </c>
      <c r="O700" s="4" t="str">
        <f>IFERROR(INDEX(DATOS_GENERALES!$F$11:$F$13,MATCH($P700,DATOS_GENERALES!$G$11:$G$13,0),1),"###")</f>
        <v>N</v>
      </c>
      <c r="P700" s="25" t="s">
        <v>40</v>
      </c>
      <c r="Q700" s="4">
        <f>IFERROR(INDEX(DATOS_GENERALES!$I$3:$I$7,MATCH($R700,DATOS_GENERALES!$J$3:$J$7,0),1),"###")</f>
        <v>1</v>
      </c>
      <c r="R700" s="25" t="s">
        <v>36</v>
      </c>
      <c r="S700" s="25" t="s">
        <v>15</v>
      </c>
      <c r="T700" s="25" t="s">
        <v>15</v>
      </c>
      <c r="U700" s="25" t="s">
        <v>15</v>
      </c>
      <c r="V700" s="24"/>
      <c r="W700" s="24" t="str">
        <f t="shared" si="62"/>
        <v>MANCO CAPAC -CALLE VIZCARDO GUZMAN N-15_</v>
      </c>
      <c r="X700" s="24" t="str">
        <f t="shared" si="63"/>
        <v>('0101699', '1', '1', 'RIVERA RODRIGUEZ DARWIN', 'RIVERA RODRIGUEZ DARWIN', 'MANCO CAPAC -CALLE VIZCARDO GUZMAN N-15_', '-', '-', '-', 'N', 'MANCO CAPAC -CALLE VIZCARDO GUZMAN N-15_', '1', '-', '-', '-', 'A'),</v>
      </c>
      <c r="Y700" s="24" t="str">
        <f t="shared" si="64"/>
        <v>('0101699', '1', '44288134', 'A'),</v>
      </c>
      <c r="Z700" s="24" t="str">
        <f t="shared" si="65"/>
        <v>('0101699', '2', '', 'A'),</v>
      </c>
    </row>
    <row r="701" spans="1:26" x14ac:dyDescent="0.25">
      <c r="A701" s="15" t="s">
        <v>242</v>
      </c>
      <c r="B701" s="28">
        <f t="shared" si="60"/>
        <v>1</v>
      </c>
      <c r="C701" s="27">
        <f xml:space="preserve"> IFERROR(INDEX(DATOS_GENERALES!$L$16:$L$20,MATCH($D701,DATOS_GENERALES!$M$16:$M$20,0),1),"###")</f>
        <v>1</v>
      </c>
      <c r="D701" s="25" t="s">
        <v>1641</v>
      </c>
      <c r="E701" s="27">
        <f xml:space="preserve"> IFERROR(INDEX(DATOS_GENERALES!$A$16:$A$25,MATCH($F701,DATOS_GENERALES!$B$16:$B$25,0),1),"###")</f>
        <v>1</v>
      </c>
      <c r="F701" s="25" t="s">
        <v>18</v>
      </c>
      <c r="G701" s="25" t="s">
        <v>2344</v>
      </c>
      <c r="H701" s="15" t="s">
        <v>1557</v>
      </c>
      <c r="I701" s="15"/>
      <c r="J701" s="25" t="s">
        <v>3122</v>
      </c>
      <c r="K701" s="25">
        <f t="shared" si="61"/>
        <v>35</v>
      </c>
      <c r="L701" s="25" t="s">
        <v>15</v>
      </c>
      <c r="M701" s="25" t="s">
        <v>15</v>
      </c>
      <c r="N701" s="25" t="s">
        <v>15</v>
      </c>
      <c r="O701" s="4" t="str">
        <f>IFERROR(INDEX(DATOS_GENERALES!$F$11:$F$13,MATCH($P701,DATOS_GENERALES!$G$11:$G$13,0),1),"###")</f>
        <v>N</v>
      </c>
      <c r="P701" s="25" t="s">
        <v>40</v>
      </c>
      <c r="Q701" s="4">
        <f>IFERROR(INDEX(DATOS_GENERALES!$I$3:$I$7,MATCH($R701,DATOS_GENERALES!$J$3:$J$7,0),1),"###")</f>
        <v>1</v>
      </c>
      <c r="R701" s="25" t="s">
        <v>36</v>
      </c>
      <c r="S701" s="25" t="s">
        <v>15</v>
      </c>
      <c r="T701" s="25" t="s">
        <v>15</v>
      </c>
      <c r="U701" s="25" t="s">
        <v>15</v>
      </c>
      <c r="V701" s="24"/>
      <c r="W701" s="24" t="str">
        <f t="shared" si="62"/>
        <v>CIUDAD NUEVA U-7 LOTE 5 SAN ANTONIO    _</v>
      </c>
      <c r="X701" s="24" t="str">
        <f t="shared" si="63"/>
        <v>('0101700', '1', '1', 'CHONG SILVA DAYANA MARGARITA', 'CHONG SILVA DAYANA MARGARITA', 'CIUDAD NUEVA U-7 LOTE 5 SAN ANTONIO    _', '-', '-', '-', 'N', 'CIUDAD NUEVA U-7 LOTE 5 SAN ANTONIO    _', '1', '-', '-', '-', 'A'),</v>
      </c>
      <c r="Y701" s="24" t="str">
        <f t="shared" si="64"/>
        <v>('0101700', '1', '44326598', 'A'),</v>
      </c>
      <c r="Z701" s="24" t="str">
        <f t="shared" si="65"/>
        <v>('0101700', '2', '', 'A'),</v>
      </c>
    </row>
    <row r="702" spans="1:26" x14ac:dyDescent="0.25">
      <c r="A702" s="15" t="s">
        <v>146</v>
      </c>
      <c r="B702" s="28">
        <f t="shared" si="60"/>
        <v>1</v>
      </c>
      <c r="C702" s="27">
        <f xml:space="preserve"> IFERROR(INDEX(DATOS_GENERALES!$L$16:$L$20,MATCH($D702,DATOS_GENERALES!$M$16:$M$20,0),1),"###")</f>
        <v>1</v>
      </c>
      <c r="D702" s="25" t="s">
        <v>1641</v>
      </c>
      <c r="E702" s="27">
        <f xml:space="preserve"> IFERROR(INDEX(DATOS_GENERALES!$A$16:$A$25,MATCH($F702,DATOS_GENERALES!$B$16:$B$25,0),1),"###")</f>
        <v>1</v>
      </c>
      <c r="F702" s="25" t="s">
        <v>18</v>
      </c>
      <c r="G702" s="25" t="s">
        <v>2345</v>
      </c>
      <c r="H702" s="15" t="s">
        <v>1558</v>
      </c>
      <c r="I702" s="15"/>
      <c r="J702" s="25" t="s">
        <v>3123</v>
      </c>
      <c r="K702" s="25">
        <f t="shared" si="61"/>
        <v>40</v>
      </c>
      <c r="L702" s="25" t="s">
        <v>15</v>
      </c>
      <c r="M702" s="25" t="s">
        <v>15</v>
      </c>
      <c r="N702" s="25" t="s">
        <v>15</v>
      </c>
      <c r="O702" s="4" t="str">
        <f>IFERROR(INDEX(DATOS_GENERALES!$F$11:$F$13,MATCH($P702,DATOS_GENERALES!$G$11:$G$13,0),1),"###")</f>
        <v>N</v>
      </c>
      <c r="P702" s="25" t="s">
        <v>40</v>
      </c>
      <c r="Q702" s="4">
        <f>IFERROR(INDEX(DATOS_GENERALES!$I$3:$I$7,MATCH($R702,DATOS_GENERALES!$J$3:$J$7,0),1),"###")</f>
        <v>1</v>
      </c>
      <c r="R702" s="25" t="s">
        <v>36</v>
      </c>
      <c r="S702" s="25" t="s">
        <v>15</v>
      </c>
      <c r="T702" s="25" t="s">
        <v>15</v>
      </c>
      <c r="U702" s="25" t="s">
        <v>15</v>
      </c>
      <c r="V702" s="24"/>
      <c r="W702" s="24" t="str">
        <f t="shared" si="62"/>
        <v>LAS CUCARDAS D-5 GUARDIA CIVIL PAUCARPAT</v>
      </c>
      <c r="X702" s="24" t="str">
        <f t="shared" si="63"/>
        <v>('0101701', '1', '1', 'VARGAS BLANCO RODRIGO ENRIQUE', 'VARGAS BLANCO RODRIGO ENRIQUE', 'LAS CUCARDAS D-5 GUARDIA CIVIL PAUCARPAT', '-', '-', '-', 'N', 'LAS CUCARDAS D-5 GUARDIA CIVIL PAUCARPAT', '1', '-', '-', '-', 'A'),</v>
      </c>
      <c r="Y702" s="24" t="str">
        <f t="shared" si="64"/>
        <v>('0101701', '1', '44335091', 'A'),</v>
      </c>
      <c r="Z702" s="24" t="str">
        <f t="shared" si="65"/>
        <v>('0101701', '2', '', 'A'),</v>
      </c>
    </row>
    <row r="703" spans="1:26" x14ac:dyDescent="0.25">
      <c r="A703" s="15" t="s">
        <v>147</v>
      </c>
      <c r="B703" s="28">
        <f t="shared" si="60"/>
        <v>1</v>
      </c>
      <c r="C703" s="27">
        <f xml:space="preserve"> IFERROR(INDEX(DATOS_GENERALES!$L$16:$L$20,MATCH($D703,DATOS_GENERALES!$M$16:$M$20,0),1),"###")</f>
        <v>1</v>
      </c>
      <c r="D703" s="25" t="s">
        <v>1641</v>
      </c>
      <c r="E703" s="27">
        <f xml:space="preserve"> IFERROR(INDEX(DATOS_GENERALES!$A$16:$A$25,MATCH($F703,DATOS_GENERALES!$B$16:$B$25,0),1),"###")</f>
        <v>1</v>
      </c>
      <c r="F703" s="25" t="s">
        <v>18</v>
      </c>
      <c r="G703" s="25" t="s">
        <v>2346</v>
      </c>
      <c r="H703" s="15" t="s">
        <v>1559</v>
      </c>
      <c r="I703" s="15"/>
      <c r="J703" s="25" t="s">
        <v>3124</v>
      </c>
      <c r="K703" s="25">
        <f t="shared" si="61"/>
        <v>40</v>
      </c>
      <c r="L703" s="25" t="s">
        <v>15</v>
      </c>
      <c r="M703" s="25" t="s">
        <v>15</v>
      </c>
      <c r="N703" s="25" t="s">
        <v>15</v>
      </c>
      <c r="O703" s="4" t="str">
        <f>IFERROR(INDEX(DATOS_GENERALES!$F$11:$F$13,MATCH($P703,DATOS_GENERALES!$G$11:$G$13,0),1),"###")</f>
        <v>N</v>
      </c>
      <c r="P703" s="25" t="s">
        <v>40</v>
      </c>
      <c r="Q703" s="4">
        <f>IFERROR(INDEX(DATOS_GENERALES!$I$3:$I$7,MATCH($R703,DATOS_GENERALES!$J$3:$J$7,0),1),"###")</f>
        <v>1</v>
      </c>
      <c r="R703" s="25" t="s">
        <v>36</v>
      </c>
      <c r="S703" s="25" t="s">
        <v>15</v>
      </c>
      <c r="T703" s="25" t="s">
        <v>15</v>
      </c>
      <c r="U703" s="25" t="s">
        <v>15</v>
      </c>
      <c r="V703" s="24"/>
      <c r="W703" s="24" t="str">
        <f t="shared" si="62"/>
        <v>URUBAMBA 301 LAS TORRES DE CAYMA DPTO 50</v>
      </c>
      <c r="X703" s="24" t="str">
        <f t="shared" si="63"/>
        <v>('0101702', '1', '1', 'QUEZADA DELGADO BRIAN EDGAR', 'QUEZADA DELGADO BRIAN EDGAR', 'URUBAMBA 301 LAS TORRES DE CAYMA DPTO 50', '-', '-', '-', 'N', 'URUBAMBA 301 LAS TORRES DE CAYMA DPTO 50', '1', '-', '-', '-', 'A'),</v>
      </c>
      <c r="Y703" s="24" t="str">
        <f t="shared" si="64"/>
        <v>('0101702', '1', '44401502', 'A'),</v>
      </c>
      <c r="Z703" s="24" t="str">
        <f t="shared" si="65"/>
        <v>('0101702', '2', '', 'A'),</v>
      </c>
    </row>
    <row r="704" spans="1:26" x14ac:dyDescent="0.25">
      <c r="A704" s="15" t="s">
        <v>724</v>
      </c>
      <c r="B704" s="28">
        <f t="shared" si="60"/>
        <v>1</v>
      </c>
      <c r="C704" s="27">
        <f xml:space="preserve"> IFERROR(INDEX(DATOS_GENERALES!$L$16:$L$20,MATCH($D704,DATOS_GENERALES!$M$16:$M$20,0),1),"###")</f>
        <v>1</v>
      </c>
      <c r="D704" s="25" t="s">
        <v>1641</v>
      </c>
      <c r="E704" s="27">
        <f xml:space="preserve"> IFERROR(INDEX(DATOS_GENERALES!$A$16:$A$25,MATCH($F704,DATOS_GENERALES!$B$16:$B$25,0),1),"###")</f>
        <v>1</v>
      </c>
      <c r="F704" s="25" t="s">
        <v>18</v>
      </c>
      <c r="G704" s="25" t="s">
        <v>2347</v>
      </c>
      <c r="H704" s="15" t="s">
        <v>1560</v>
      </c>
      <c r="I704" s="15"/>
      <c r="J704" s="25" t="s">
        <v>3125</v>
      </c>
      <c r="K704" s="25">
        <f t="shared" si="61"/>
        <v>19</v>
      </c>
      <c r="L704" s="25" t="s">
        <v>15</v>
      </c>
      <c r="M704" s="25" t="s">
        <v>15</v>
      </c>
      <c r="N704" s="25" t="s">
        <v>15</v>
      </c>
      <c r="O704" s="4" t="str">
        <f>IFERROR(INDEX(DATOS_GENERALES!$F$11:$F$13,MATCH($P704,DATOS_GENERALES!$G$11:$G$13,0),1),"###")</f>
        <v>N</v>
      </c>
      <c r="P704" s="25" t="s">
        <v>40</v>
      </c>
      <c r="Q704" s="4">
        <f>IFERROR(INDEX(DATOS_GENERALES!$I$3:$I$7,MATCH($R704,DATOS_GENERALES!$J$3:$J$7,0),1),"###")</f>
        <v>1</v>
      </c>
      <c r="R704" s="25" t="s">
        <v>36</v>
      </c>
      <c r="S704" s="25" t="s">
        <v>15</v>
      </c>
      <c r="T704" s="25" t="s">
        <v>15</v>
      </c>
      <c r="U704" s="25" t="s">
        <v>15</v>
      </c>
      <c r="V704" s="24"/>
      <c r="W704" s="24" t="str">
        <f t="shared" si="62"/>
        <v>CALLE ARROSPIDE 304                    _</v>
      </c>
      <c r="X704" s="24" t="str">
        <f t="shared" si="63"/>
        <v>('0101703', '1', '1', 'MOLINA NUÑEZ CESAR AUGUSTO', 'MOLINA NUÑEZ CESAR AUGUSTO', 'CALLE ARROSPIDE 304                    _', '-', '-', '-', 'N', 'CALLE ARROSPIDE 304                    _', '1', '-', '-', '-', 'A'),</v>
      </c>
      <c r="Y704" s="24" t="str">
        <f t="shared" si="64"/>
        <v>('0101703', '1', '44451289', 'A'),</v>
      </c>
      <c r="Z704" s="24" t="str">
        <f t="shared" si="65"/>
        <v>('0101703', '2', '', 'A'),</v>
      </c>
    </row>
    <row r="705" spans="1:26" x14ac:dyDescent="0.25">
      <c r="A705" s="15" t="s">
        <v>148</v>
      </c>
      <c r="B705" s="28">
        <f t="shared" si="60"/>
        <v>1</v>
      </c>
      <c r="C705" s="27">
        <f xml:space="preserve"> IFERROR(INDEX(DATOS_GENERALES!$L$16:$L$20,MATCH($D705,DATOS_GENERALES!$M$16:$M$20,0),1),"###")</f>
        <v>1</v>
      </c>
      <c r="D705" s="25" t="s">
        <v>1641</v>
      </c>
      <c r="E705" s="27">
        <f xml:space="preserve"> IFERROR(INDEX(DATOS_GENERALES!$A$16:$A$25,MATCH($F705,DATOS_GENERALES!$B$16:$B$25,0),1),"###")</f>
        <v>1</v>
      </c>
      <c r="F705" s="25" t="s">
        <v>18</v>
      </c>
      <c r="G705" s="25" t="s">
        <v>2348</v>
      </c>
      <c r="H705" s="15" t="s">
        <v>1561</v>
      </c>
      <c r="I705" s="15"/>
      <c r="J705" s="25" t="s">
        <v>3126</v>
      </c>
      <c r="K705" s="25">
        <f t="shared" si="61"/>
        <v>40</v>
      </c>
      <c r="L705" s="25" t="s">
        <v>15</v>
      </c>
      <c r="M705" s="25" t="s">
        <v>15</v>
      </c>
      <c r="N705" s="25" t="s">
        <v>15</v>
      </c>
      <c r="O705" s="4" t="str">
        <f>IFERROR(INDEX(DATOS_GENERALES!$F$11:$F$13,MATCH($P705,DATOS_GENERALES!$G$11:$G$13,0),1),"###")</f>
        <v>N</v>
      </c>
      <c r="P705" s="25" t="s">
        <v>40</v>
      </c>
      <c r="Q705" s="4">
        <f>IFERROR(INDEX(DATOS_GENERALES!$I$3:$I$7,MATCH($R705,DATOS_GENERALES!$J$3:$J$7,0),1),"###")</f>
        <v>1</v>
      </c>
      <c r="R705" s="25" t="s">
        <v>36</v>
      </c>
      <c r="S705" s="25" t="s">
        <v>15</v>
      </c>
      <c r="T705" s="25" t="s">
        <v>15</v>
      </c>
      <c r="U705" s="25" t="s">
        <v>15</v>
      </c>
      <c r="V705" s="24"/>
      <c r="W705" s="24" t="str">
        <f t="shared" si="62"/>
        <v>ALFONSO UGARTE 222 LA LIBERTAD C COLORAD</v>
      </c>
      <c r="X705" s="24" t="str">
        <f t="shared" si="63"/>
        <v>('0101704', '1', '1', 'GOMEZ ROMERO EDWIN', 'GOMEZ ROMERO EDWIN', 'ALFONSO UGARTE 222 LA LIBERTAD C COLORAD', '-', '-', '-', 'N', 'ALFONSO UGARTE 222 LA LIBERTAD C COLORAD', '1', '-', '-', '-', 'A'),</v>
      </c>
      <c r="Y705" s="24" t="str">
        <f t="shared" si="64"/>
        <v>('0101704', '1', '44481125', 'A'),</v>
      </c>
      <c r="Z705" s="24" t="str">
        <f t="shared" si="65"/>
        <v>('0101704', '2', '', 'A'),</v>
      </c>
    </row>
    <row r="706" spans="1:26" x14ac:dyDescent="0.25">
      <c r="A706" s="15" t="s">
        <v>149</v>
      </c>
      <c r="B706" s="28">
        <f t="shared" ref="B706:B769" si="66">COUNTIF($A$2:$A$800,A706)</f>
        <v>1</v>
      </c>
      <c r="C706" s="27">
        <f xml:space="preserve"> IFERROR(INDEX(DATOS_GENERALES!$L$16:$L$20,MATCH($D706,DATOS_GENERALES!$M$16:$M$20,0),1),"###")</f>
        <v>1</v>
      </c>
      <c r="D706" s="25" t="s">
        <v>1641</v>
      </c>
      <c r="E706" s="27">
        <f xml:space="preserve"> IFERROR(INDEX(DATOS_GENERALES!$A$16:$A$25,MATCH($F706,DATOS_GENERALES!$B$16:$B$25,0),1),"###")</f>
        <v>1</v>
      </c>
      <c r="F706" s="25" t="s">
        <v>18</v>
      </c>
      <c r="G706" s="25" t="s">
        <v>2349</v>
      </c>
      <c r="H706" s="15" t="s">
        <v>1562</v>
      </c>
      <c r="I706" s="15"/>
      <c r="J706" s="25" t="s">
        <v>3127</v>
      </c>
      <c r="K706" s="25">
        <f t="shared" ref="K706:K769" si="67">LEN(J706)</f>
        <v>40</v>
      </c>
      <c r="L706" s="25" t="s">
        <v>15</v>
      </c>
      <c r="M706" s="25" t="s">
        <v>15</v>
      </c>
      <c r="N706" s="25" t="s">
        <v>15</v>
      </c>
      <c r="O706" s="4" t="str">
        <f>IFERROR(INDEX(DATOS_GENERALES!$F$11:$F$13,MATCH($P706,DATOS_GENERALES!$G$11:$G$13,0),1),"###")</f>
        <v>N</v>
      </c>
      <c r="P706" s="25" t="s">
        <v>40</v>
      </c>
      <c r="Q706" s="4">
        <f>IFERROR(INDEX(DATOS_GENERALES!$I$3:$I$7,MATCH($R706,DATOS_GENERALES!$J$3:$J$7,0),1),"###")</f>
        <v>1</v>
      </c>
      <c r="R706" s="25" t="s">
        <v>36</v>
      </c>
      <c r="S706" s="25" t="s">
        <v>15</v>
      </c>
      <c r="T706" s="25" t="s">
        <v>15</v>
      </c>
      <c r="U706" s="25" t="s">
        <v>15</v>
      </c>
      <c r="V706" s="24"/>
      <c r="W706" s="24" t="str">
        <f t="shared" si="62"/>
        <v>KM. 13 COMITE 14, MZ. A LOTE 1, CIUDAD D</v>
      </c>
      <c r="X706" s="24" t="str">
        <f t="shared" si="63"/>
        <v>('0101705', '1', '1', 'CUBA MACEDO MARIA ISABEL', 'CUBA MACEDO MARIA ISABEL', 'KM. 13 COMITE 14, MZ. A LOTE 1, CIUDAD D', '-', '-', '-', 'N', 'KM. 13 COMITE 14, MZ. A LOTE 1, CIUDAD D', '1', '-', '-', '-', 'A'),</v>
      </c>
      <c r="Y706" s="24" t="str">
        <f t="shared" si="64"/>
        <v>('0101705', '1', '44514492', 'A'),</v>
      </c>
      <c r="Z706" s="24" t="str">
        <f t="shared" si="65"/>
        <v>('0101705', '2', '', 'A'),</v>
      </c>
    </row>
    <row r="707" spans="1:26" x14ac:dyDescent="0.25">
      <c r="A707" s="15" t="s">
        <v>180</v>
      </c>
      <c r="B707" s="28">
        <f t="shared" si="66"/>
        <v>1</v>
      </c>
      <c r="C707" s="27">
        <f xml:space="preserve"> IFERROR(INDEX(DATOS_GENERALES!$L$16:$L$20,MATCH($D707,DATOS_GENERALES!$M$16:$M$20,0),1),"###")</f>
        <v>1</v>
      </c>
      <c r="D707" s="25" t="s">
        <v>1641</v>
      </c>
      <c r="E707" s="27">
        <f xml:space="preserve"> IFERROR(INDEX(DATOS_GENERALES!$A$16:$A$25,MATCH($F707,DATOS_GENERALES!$B$16:$B$25,0),1),"###")</f>
        <v>1</v>
      </c>
      <c r="F707" s="25" t="s">
        <v>18</v>
      </c>
      <c r="G707" s="25" t="s">
        <v>2350</v>
      </c>
      <c r="H707" s="15" t="s">
        <v>1563</v>
      </c>
      <c r="I707" s="15"/>
      <c r="J707" s="25" t="s">
        <v>3128</v>
      </c>
      <c r="K707" s="25">
        <f t="shared" si="67"/>
        <v>39</v>
      </c>
      <c r="L707" s="25" t="s">
        <v>15</v>
      </c>
      <c r="M707" s="25" t="s">
        <v>15</v>
      </c>
      <c r="N707" s="25" t="s">
        <v>15</v>
      </c>
      <c r="O707" s="4" t="str">
        <f>IFERROR(INDEX(DATOS_GENERALES!$F$11:$F$13,MATCH($P707,DATOS_GENERALES!$G$11:$G$13,0),1),"###")</f>
        <v>N</v>
      </c>
      <c r="P707" s="25" t="s">
        <v>40</v>
      </c>
      <c r="Q707" s="4">
        <f>IFERROR(INDEX(DATOS_GENERALES!$I$3:$I$7,MATCH($R707,DATOS_GENERALES!$J$3:$J$7,0),1),"###")</f>
        <v>1</v>
      </c>
      <c r="R707" s="25" t="s">
        <v>36</v>
      </c>
      <c r="S707" s="25" t="s">
        <v>15</v>
      </c>
      <c r="T707" s="25" t="s">
        <v>15</v>
      </c>
      <c r="U707" s="25" t="s">
        <v>15</v>
      </c>
      <c r="V707" s="24"/>
      <c r="W707" s="24" t="str">
        <f t="shared" ref="W707:W770" si="68">IF(K707&lt;40,J707 &amp; REPT(" ",40-K707-1) &amp; "_", J707)</f>
        <v>CALLE OTERO MZ. A LT. 17 URB. MUNICIPAL_</v>
      </c>
      <c r="X707" s="24" t="str">
        <f t="shared" ref="X707:X770" si="69">"('"&amp;A707&amp;"', '"&amp;C707&amp;"', '"&amp;E707&amp;"', '"&amp;G707&amp;"', '"&amp;G707&amp;"', '"&amp;W707&amp;"', '"&amp;L707&amp;"', '"&amp;M707&amp;"', '"&amp;N707&amp;"', '"&amp;O707&amp;"', '"&amp;W707&amp;"', '"&amp;Q707&amp;"', '"&amp;S707&amp;"', '"&amp;T707&amp;"', '"&amp;U707&amp;"', 'A'),"</f>
        <v>('0101706', '1', '1', 'ARDILES BOLOAÑOS GABRIELA ROSARIO', 'ARDILES BOLOAÑOS GABRIELA ROSARIO', 'CALLE OTERO MZ. A LT. 17 URB. MUNICIPAL_', '-', '-', '-', 'N', 'CALLE OTERO MZ. A LT. 17 URB. MUNICIPAL_', '1', '-', '-', '-', 'A'),</v>
      </c>
      <c r="Y707" s="24" t="str">
        <f t="shared" ref="Y707:Y770" si="70">"('"&amp;A707&amp;"', '"&amp;1&amp;"', '"&amp;H707&amp;"', 'A'),"</f>
        <v>('0101706', '1', '44543117', 'A'),</v>
      </c>
      <c r="Z707" s="24" t="str">
        <f t="shared" ref="Z707:Z770" si="71">"('"&amp;A707&amp;"', '"&amp;2&amp;"', '"&amp;I707&amp;"', 'A'),"</f>
        <v>('0101706', '2', '', 'A'),</v>
      </c>
    </row>
    <row r="708" spans="1:26" x14ac:dyDescent="0.25">
      <c r="A708" s="15" t="s">
        <v>150</v>
      </c>
      <c r="B708" s="28">
        <f t="shared" si="66"/>
        <v>1</v>
      </c>
      <c r="C708" s="27">
        <f xml:space="preserve"> IFERROR(INDEX(DATOS_GENERALES!$L$16:$L$20,MATCH($D708,DATOS_GENERALES!$M$16:$M$20,0),1),"###")</f>
        <v>1</v>
      </c>
      <c r="D708" s="25" t="s">
        <v>1641</v>
      </c>
      <c r="E708" s="27">
        <f xml:space="preserve"> IFERROR(INDEX(DATOS_GENERALES!$A$16:$A$25,MATCH($F708,DATOS_GENERALES!$B$16:$B$25,0),1),"###")</f>
        <v>1</v>
      </c>
      <c r="F708" s="25" t="s">
        <v>18</v>
      </c>
      <c r="G708" s="25" t="s">
        <v>2351</v>
      </c>
      <c r="H708" s="15" t="s">
        <v>1564</v>
      </c>
      <c r="I708" s="15"/>
      <c r="J708" s="25" t="s">
        <v>3129</v>
      </c>
      <c r="K708" s="25">
        <f t="shared" si="67"/>
        <v>40</v>
      </c>
      <c r="L708" s="25" t="s">
        <v>15</v>
      </c>
      <c r="M708" s="25" t="s">
        <v>15</v>
      </c>
      <c r="N708" s="25" t="s">
        <v>15</v>
      </c>
      <c r="O708" s="4" t="str">
        <f>IFERROR(INDEX(DATOS_GENERALES!$F$11:$F$13,MATCH($P708,DATOS_GENERALES!$G$11:$G$13,0),1),"###")</f>
        <v>N</v>
      </c>
      <c r="P708" s="25" t="s">
        <v>40</v>
      </c>
      <c r="Q708" s="4">
        <f>IFERROR(INDEX(DATOS_GENERALES!$I$3:$I$7,MATCH($R708,DATOS_GENERALES!$J$3:$J$7,0),1),"###")</f>
        <v>1</v>
      </c>
      <c r="R708" s="25" t="s">
        <v>36</v>
      </c>
      <c r="S708" s="25" t="s">
        <v>15</v>
      </c>
      <c r="T708" s="25" t="s">
        <v>15</v>
      </c>
      <c r="U708" s="25" t="s">
        <v>15</v>
      </c>
      <c r="V708" s="24"/>
      <c r="W708" s="24" t="str">
        <f t="shared" si="68"/>
        <v>AV.FRANCISCO BOLOGNESI MZ-C LOT- 16 13 D</v>
      </c>
      <c r="X708" s="24" t="str">
        <f t="shared" si="69"/>
        <v>('0101707', '1', '1', 'CONDORI HANCCO LINO', 'CONDORI HANCCO LINO', 'AV.FRANCISCO BOLOGNESI MZ-C LOT- 16 13 D', '-', '-', '-', 'N', 'AV.FRANCISCO BOLOGNESI MZ-C LOT- 16 13 D', '1', '-', '-', '-', 'A'),</v>
      </c>
      <c r="Y708" s="24" t="str">
        <f t="shared" si="70"/>
        <v>('0101707', '1', '44621064', 'A'),</v>
      </c>
      <c r="Z708" s="24" t="str">
        <f t="shared" si="71"/>
        <v>('0101707', '2', '', 'A'),</v>
      </c>
    </row>
    <row r="709" spans="1:26" x14ac:dyDescent="0.25">
      <c r="A709" s="15" t="s">
        <v>649</v>
      </c>
      <c r="B709" s="28">
        <f t="shared" si="66"/>
        <v>1</v>
      </c>
      <c r="C709" s="27">
        <f xml:space="preserve"> IFERROR(INDEX(DATOS_GENERALES!$L$16:$L$20,MATCH($D709,DATOS_GENERALES!$M$16:$M$20,0),1),"###")</f>
        <v>1</v>
      </c>
      <c r="D709" s="25" t="s">
        <v>1641</v>
      </c>
      <c r="E709" s="27">
        <f xml:space="preserve"> IFERROR(INDEX(DATOS_GENERALES!$A$16:$A$25,MATCH($F709,DATOS_GENERALES!$B$16:$B$25,0),1),"###")</f>
        <v>1</v>
      </c>
      <c r="F709" s="25" t="s">
        <v>18</v>
      </c>
      <c r="G709" s="25" t="s">
        <v>2352</v>
      </c>
      <c r="H709" s="15" t="s">
        <v>1565</v>
      </c>
      <c r="I709" s="15"/>
      <c r="J709" s="25" t="s">
        <v>3130</v>
      </c>
      <c r="K709" s="25">
        <f t="shared" si="67"/>
        <v>22</v>
      </c>
      <c r="L709" s="25" t="s">
        <v>15</v>
      </c>
      <c r="M709" s="25" t="s">
        <v>15</v>
      </c>
      <c r="N709" s="25" t="s">
        <v>15</v>
      </c>
      <c r="O709" s="4" t="str">
        <f>IFERROR(INDEX(DATOS_GENERALES!$F$11:$F$13,MATCH($P709,DATOS_GENERALES!$G$11:$G$13,0),1),"###")</f>
        <v>N</v>
      </c>
      <c r="P709" s="25" t="s">
        <v>40</v>
      </c>
      <c r="Q709" s="4">
        <f>IFERROR(INDEX(DATOS_GENERALES!$I$3:$I$7,MATCH($R709,DATOS_GENERALES!$J$3:$J$7,0),1),"###")</f>
        <v>1</v>
      </c>
      <c r="R709" s="25" t="s">
        <v>36</v>
      </c>
      <c r="S709" s="25" t="s">
        <v>15</v>
      </c>
      <c r="T709" s="25" t="s">
        <v>15</v>
      </c>
      <c r="U709" s="25" t="s">
        <v>15</v>
      </c>
      <c r="V709" s="24"/>
      <c r="W709" s="24" t="str">
        <f t="shared" si="68"/>
        <v>URB. LARA MZ-F LOTE 15                 _</v>
      </c>
      <c r="X709" s="24" t="str">
        <f t="shared" si="69"/>
        <v>('0101708', '1', '1', 'SEGURA LAZO CARLOS ALBERTO', 'SEGURA LAZO CARLOS ALBERTO', 'URB. LARA MZ-F LOTE 15                 _', '-', '-', '-', 'N', 'URB. LARA MZ-F LOTE 15                 _', '1', '-', '-', '-', 'A'),</v>
      </c>
      <c r="Y709" s="24" t="str">
        <f t="shared" si="70"/>
        <v>('0101708', '1', '44631392', 'A'),</v>
      </c>
      <c r="Z709" s="24" t="str">
        <f t="shared" si="71"/>
        <v>('0101708', '2', '', 'A'),</v>
      </c>
    </row>
    <row r="710" spans="1:26" x14ac:dyDescent="0.25">
      <c r="A710" s="15" t="s">
        <v>207</v>
      </c>
      <c r="B710" s="28">
        <f t="shared" si="66"/>
        <v>1</v>
      </c>
      <c r="C710" s="27">
        <f xml:space="preserve"> IFERROR(INDEX(DATOS_GENERALES!$L$16:$L$20,MATCH($D710,DATOS_GENERALES!$M$16:$M$20,0),1),"###")</f>
        <v>1</v>
      </c>
      <c r="D710" s="25" t="s">
        <v>1641</v>
      </c>
      <c r="E710" s="27">
        <f xml:space="preserve"> IFERROR(INDEX(DATOS_GENERALES!$A$16:$A$25,MATCH($F710,DATOS_GENERALES!$B$16:$B$25,0),1),"###")</f>
        <v>1</v>
      </c>
      <c r="F710" s="25" t="s">
        <v>18</v>
      </c>
      <c r="G710" s="25" t="s">
        <v>2353</v>
      </c>
      <c r="H710" s="15" t="s">
        <v>1566</v>
      </c>
      <c r="I710" s="15"/>
      <c r="J710" s="25" t="s">
        <v>3131</v>
      </c>
      <c r="K710" s="25">
        <f t="shared" si="67"/>
        <v>37</v>
      </c>
      <c r="L710" s="25" t="s">
        <v>15</v>
      </c>
      <c r="M710" s="25" t="s">
        <v>15</v>
      </c>
      <c r="N710" s="25" t="s">
        <v>15</v>
      </c>
      <c r="O710" s="4" t="str">
        <f>IFERROR(INDEX(DATOS_GENERALES!$F$11:$F$13,MATCH($P710,DATOS_GENERALES!$G$11:$G$13,0),1),"###")</f>
        <v>N</v>
      </c>
      <c r="P710" s="25" t="s">
        <v>40</v>
      </c>
      <c r="Q710" s="4">
        <f>IFERROR(INDEX(DATOS_GENERALES!$I$3:$I$7,MATCH($R710,DATOS_GENERALES!$J$3:$J$7,0),1),"###")</f>
        <v>1</v>
      </c>
      <c r="R710" s="25" t="s">
        <v>36</v>
      </c>
      <c r="S710" s="25" t="s">
        <v>15</v>
      </c>
      <c r="T710" s="25" t="s">
        <v>15</v>
      </c>
      <c r="U710" s="25" t="s">
        <v>15</v>
      </c>
      <c r="V710" s="24"/>
      <c r="W710" s="24" t="str">
        <f t="shared" si="68"/>
        <v>ASOC.CIUDAD MUNICIPAL ZNA 6 MZ J LOTE  _</v>
      </c>
      <c r="X710" s="24" t="str">
        <f t="shared" si="69"/>
        <v>('0101709', '1', '1', 'CONDORI NIFLA RONALD PAUL', 'CONDORI NIFLA RONALD PAUL', 'ASOC.CIUDAD MUNICIPAL ZNA 6 MZ J LOTE  _', '-', '-', '-', 'N', 'ASOC.CIUDAD MUNICIPAL ZNA 6 MZ J LOTE  _', '1', '-', '-', '-', 'A'),</v>
      </c>
      <c r="Y710" s="24" t="str">
        <f t="shared" si="70"/>
        <v>('0101709', '1', '44661612', 'A'),</v>
      </c>
      <c r="Z710" s="24" t="str">
        <f t="shared" si="71"/>
        <v>('0101709', '2', '', 'A'),</v>
      </c>
    </row>
    <row r="711" spans="1:26" x14ac:dyDescent="0.25">
      <c r="A711" s="15" t="s">
        <v>219</v>
      </c>
      <c r="B711" s="28">
        <f t="shared" si="66"/>
        <v>1</v>
      </c>
      <c r="C711" s="27">
        <f xml:space="preserve"> IFERROR(INDEX(DATOS_GENERALES!$L$16:$L$20,MATCH($D711,DATOS_GENERALES!$M$16:$M$20,0),1),"###")</f>
        <v>1</v>
      </c>
      <c r="D711" s="25" t="s">
        <v>1641</v>
      </c>
      <c r="E711" s="27">
        <f xml:space="preserve"> IFERROR(INDEX(DATOS_GENERALES!$A$16:$A$25,MATCH($F711,DATOS_GENERALES!$B$16:$B$25,0),1),"###")</f>
        <v>1</v>
      </c>
      <c r="F711" s="25" t="s">
        <v>18</v>
      </c>
      <c r="G711" s="25" t="s">
        <v>2354</v>
      </c>
      <c r="H711" s="15" t="s">
        <v>1567</v>
      </c>
      <c r="I711" s="15"/>
      <c r="J711" s="25" t="s">
        <v>3132</v>
      </c>
      <c r="K711" s="25">
        <f t="shared" si="67"/>
        <v>36</v>
      </c>
      <c r="L711" s="25" t="s">
        <v>15</v>
      </c>
      <c r="M711" s="25" t="s">
        <v>15</v>
      </c>
      <c r="N711" s="25" t="s">
        <v>15</v>
      </c>
      <c r="O711" s="4" t="str">
        <f>IFERROR(INDEX(DATOS_GENERALES!$F$11:$F$13,MATCH($P711,DATOS_GENERALES!$G$11:$G$13,0),1),"###")</f>
        <v>N</v>
      </c>
      <c r="P711" s="25" t="s">
        <v>40</v>
      </c>
      <c r="Q711" s="4">
        <f>IFERROR(INDEX(DATOS_GENERALES!$I$3:$I$7,MATCH($R711,DATOS_GENERALES!$J$3:$J$7,0),1),"###")</f>
        <v>1</v>
      </c>
      <c r="R711" s="25" t="s">
        <v>36</v>
      </c>
      <c r="S711" s="25" t="s">
        <v>15</v>
      </c>
      <c r="T711" s="25" t="s">
        <v>15</v>
      </c>
      <c r="U711" s="25" t="s">
        <v>15</v>
      </c>
      <c r="V711" s="24"/>
      <c r="W711" s="24" t="str">
        <f t="shared" si="68"/>
        <v>URB. JOSE CARLOS MARIATEGUI H-2 ZONA   _</v>
      </c>
      <c r="X711" s="24" t="str">
        <f t="shared" si="69"/>
        <v>('0101710', '1', '1', 'CCAHUACHIA RAMOS JULIO CESAR', 'CCAHUACHIA RAMOS JULIO CESAR', 'URB. JOSE CARLOS MARIATEGUI H-2 ZONA   _', '-', '-', '-', 'N', 'URB. JOSE CARLOS MARIATEGUI H-2 ZONA   _', '1', '-', '-', '-', 'A'),</v>
      </c>
      <c r="Y711" s="24" t="str">
        <f t="shared" si="70"/>
        <v>('0101710', '1', '44694431', 'A'),</v>
      </c>
      <c r="Z711" s="24" t="str">
        <f t="shared" si="71"/>
        <v>('0101710', '2', '', 'A'),</v>
      </c>
    </row>
    <row r="712" spans="1:26" x14ac:dyDescent="0.25">
      <c r="A712" s="15" t="s">
        <v>151</v>
      </c>
      <c r="B712" s="28">
        <f t="shared" si="66"/>
        <v>1</v>
      </c>
      <c r="C712" s="27">
        <f xml:space="preserve"> IFERROR(INDEX(DATOS_GENERALES!$L$16:$L$20,MATCH($D712,DATOS_GENERALES!$M$16:$M$20,0),1),"###")</f>
        <v>1</v>
      </c>
      <c r="D712" s="25" t="s">
        <v>1641</v>
      </c>
      <c r="E712" s="27">
        <f xml:space="preserve"> IFERROR(INDEX(DATOS_GENERALES!$A$16:$A$25,MATCH($F712,DATOS_GENERALES!$B$16:$B$25,0),1),"###")</f>
        <v>1</v>
      </c>
      <c r="F712" s="25" t="s">
        <v>18</v>
      </c>
      <c r="G712" s="25" t="s">
        <v>2355</v>
      </c>
      <c r="H712" s="15" t="s">
        <v>1568</v>
      </c>
      <c r="I712" s="15"/>
      <c r="J712" s="25" t="s">
        <v>3133</v>
      </c>
      <c r="K712" s="25">
        <f t="shared" si="67"/>
        <v>40</v>
      </c>
      <c r="L712" s="25" t="s">
        <v>15</v>
      </c>
      <c r="M712" s="25" t="s">
        <v>15</v>
      </c>
      <c r="N712" s="25" t="s">
        <v>15</v>
      </c>
      <c r="O712" s="4" t="str">
        <f>IFERROR(INDEX(DATOS_GENERALES!$F$11:$F$13,MATCH($P712,DATOS_GENERALES!$G$11:$G$13,0),1),"###")</f>
        <v>N</v>
      </c>
      <c r="P712" s="25" t="s">
        <v>40</v>
      </c>
      <c r="Q712" s="4">
        <f>IFERROR(INDEX(DATOS_GENERALES!$I$3:$I$7,MATCH($R712,DATOS_GENERALES!$J$3:$J$7,0),1),"###")</f>
        <v>1</v>
      </c>
      <c r="R712" s="25" t="s">
        <v>36</v>
      </c>
      <c r="S712" s="25" t="s">
        <v>15</v>
      </c>
      <c r="T712" s="25" t="s">
        <v>15</v>
      </c>
      <c r="U712" s="25" t="s">
        <v>15</v>
      </c>
      <c r="V712" s="24"/>
      <c r="W712" s="24" t="str">
        <f t="shared" si="68"/>
        <v>ALFREDO BAMBAREM MZ- E-7 LOTE 12 SAN JUA</v>
      </c>
      <c r="X712" s="24" t="str">
        <f t="shared" si="69"/>
        <v>('0101711', '1', '1', 'AYALA TEJADA KHATERINE WENDY', 'AYALA TEJADA KHATERINE WENDY', 'ALFREDO BAMBAREM MZ- E-7 LOTE 12 SAN JUA', '-', '-', '-', 'N', 'ALFREDO BAMBAREM MZ- E-7 LOTE 12 SAN JUA', '1', '-', '-', '-', 'A'),</v>
      </c>
      <c r="Y712" s="24" t="str">
        <f t="shared" si="70"/>
        <v>('0101711', '1', '44774268', 'A'),</v>
      </c>
      <c r="Z712" s="24" t="str">
        <f t="shared" si="71"/>
        <v>('0101711', '2', '', 'A'),</v>
      </c>
    </row>
    <row r="713" spans="1:26" x14ac:dyDescent="0.25">
      <c r="A713" s="15" t="s">
        <v>546</v>
      </c>
      <c r="B713" s="28">
        <f t="shared" si="66"/>
        <v>1</v>
      </c>
      <c r="C713" s="27">
        <f xml:space="preserve"> IFERROR(INDEX(DATOS_GENERALES!$L$16:$L$20,MATCH($D713,DATOS_GENERALES!$M$16:$M$20,0),1),"###")</f>
        <v>1</v>
      </c>
      <c r="D713" s="25" t="s">
        <v>1641</v>
      </c>
      <c r="E713" s="27">
        <f xml:space="preserve"> IFERROR(INDEX(DATOS_GENERALES!$A$16:$A$25,MATCH($F713,DATOS_GENERALES!$B$16:$B$25,0),1),"###")</f>
        <v>1</v>
      </c>
      <c r="F713" s="25" t="s">
        <v>18</v>
      </c>
      <c r="G713" s="25" t="s">
        <v>2356</v>
      </c>
      <c r="H713" s="15" t="s">
        <v>1569</v>
      </c>
      <c r="I713" s="15"/>
      <c r="J713" s="25" t="s">
        <v>3134</v>
      </c>
      <c r="K713" s="25">
        <f t="shared" si="67"/>
        <v>25</v>
      </c>
      <c r="L713" s="25" t="s">
        <v>15</v>
      </c>
      <c r="M713" s="25" t="s">
        <v>15</v>
      </c>
      <c r="N713" s="25" t="s">
        <v>15</v>
      </c>
      <c r="O713" s="4" t="str">
        <f>IFERROR(INDEX(DATOS_GENERALES!$F$11:$F$13,MATCH($P713,DATOS_GENERALES!$G$11:$G$13,0),1),"###")</f>
        <v>N</v>
      </c>
      <c r="P713" s="25" t="s">
        <v>40</v>
      </c>
      <c r="Q713" s="4">
        <f>IFERROR(INDEX(DATOS_GENERALES!$I$3:$I$7,MATCH($R713,DATOS_GENERALES!$J$3:$J$7,0),1),"###")</f>
        <v>1</v>
      </c>
      <c r="R713" s="25" t="s">
        <v>36</v>
      </c>
      <c r="S713" s="25" t="s">
        <v>15</v>
      </c>
      <c r="T713" s="25" t="s">
        <v>15</v>
      </c>
      <c r="U713" s="25" t="s">
        <v>15</v>
      </c>
      <c r="V713" s="24"/>
      <c r="W713" s="24" t="str">
        <f t="shared" si="68"/>
        <v>VILLA EL BALCON MZ.A LT.1              _</v>
      </c>
      <c r="X713" s="24" t="str">
        <f t="shared" si="69"/>
        <v>('0101712', '1', '1', 'DELGADO MENESES DANIELA', 'DELGADO MENESES DANIELA', 'VILLA EL BALCON MZ.A LT.1              _', '-', '-', '-', 'N', 'VILLA EL BALCON MZ.A LT.1              _', '1', '-', '-', '-', 'A'),</v>
      </c>
      <c r="Y713" s="24" t="str">
        <f t="shared" si="70"/>
        <v>('0101712', '1', '44798644', 'A'),</v>
      </c>
      <c r="Z713" s="24" t="str">
        <f t="shared" si="71"/>
        <v>('0101712', '2', '', 'A'),</v>
      </c>
    </row>
    <row r="714" spans="1:26" x14ac:dyDescent="0.25">
      <c r="A714" s="15" t="s">
        <v>650</v>
      </c>
      <c r="B714" s="28">
        <f t="shared" si="66"/>
        <v>1</v>
      </c>
      <c r="C714" s="27">
        <f xml:space="preserve"> IFERROR(INDEX(DATOS_GENERALES!$L$16:$L$20,MATCH($D714,DATOS_GENERALES!$M$16:$M$20,0),1),"###")</f>
        <v>1</v>
      </c>
      <c r="D714" s="25" t="s">
        <v>1641</v>
      </c>
      <c r="E714" s="27">
        <f xml:space="preserve"> IFERROR(INDEX(DATOS_GENERALES!$A$16:$A$25,MATCH($F714,DATOS_GENERALES!$B$16:$B$25,0),1),"###")</f>
        <v>1</v>
      </c>
      <c r="F714" s="25" t="s">
        <v>18</v>
      </c>
      <c r="G714" s="25" t="s">
        <v>2357</v>
      </c>
      <c r="H714" s="15" t="s">
        <v>1570</v>
      </c>
      <c r="I714" s="15"/>
      <c r="J714" s="25" t="s">
        <v>3135</v>
      </c>
      <c r="K714" s="25">
        <f t="shared" si="67"/>
        <v>22</v>
      </c>
      <c r="L714" s="25" t="s">
        <v>15</v>
      </c>
      <c r="M714" s="25" t="s">
        <v>15</v>
      </c>
      <c r="N714" s="25" t="s">
        <v>15</v>
      </c>
      <c r="O714" s="4" t="str">
        <f>IFERROR(INDEX(DATOS_GENERALES!$F$11:$F$13,MATCH($P714,DATOS_GENERALES!$G$11:$G$13,0),1),"###")</f>
        <v>N</v>
      </c>
      <c r="P714" s="25" t="s">
        <v>40</v>
      </c>
      <c r="Q714" s="4">
        <f>IFERROR(INDEX(DATOS_GENERALES!$I$3:$I$7,MATCH($R714,DATOS_GENERALES!$J$3:$J$7,0),1),"###")</f>
        <v>1</v>
      </c>
      <c r="R714" s="25" t="s">
        <v>36</v>
      </c>
      <c r="S714" s="25" t="s">
        <v>15</v>
      </c>
      <c r="T714" s="25" t="s">
        <v>15</v>
      </c>
      <c r="U714" s="25" t="s">
        <v>15</v>
      </c>
      <c r="V714" s="24"/>
      <c r="W714" s="24" t="str">
        <f t="shared" si="68"/>
        <v>28 DE JULIO 222 HUNTER                 _</v>
      </c>
      <c r="X714" s="24" t="str">
        <f t="shared" si="69"/>
        <v>('0101713', '1', '1', 'APAZA RAMIREZ YUBER', 'APAZA RAMIREZ YUBER', '28 DE JULIO 222 HUNTER                 _', '-', '-', '-', 'N', '28 DE JULIO 222 HUNTER                 _', '1', '-', '-', '-', 'A'),</v>
      </c>
      <c r="Y714" s="24" t="str">
        <f t="shared" si="70"/>
        <v>('0101713', '1', '44892068', 'A'),</v>
      </c>
      <c r="Z714" s="24" t="str">
        <f t="shared" si="71"/>
        <v>('0101713', '2', '', 'A'),</v>
      </c>
    </row>
    <row r="715" spans="1:26" x14ac:dyDescent="0.25">
      <c r="A715" s="15" t="s">
        <v>825</v>
      </c>
      <c r="B715" s="28">
        <f t="shared" si="66"/>
        <v>1</v>
      </c>
      <c r="C715" s="27">
        <f xml:space="preserve"> IFERROR(INDEX(DATOS_GENERALES!$L$16:$L$20,MATCH($D715,DATOS_GENERALES!$M$16:$M$20,0),1),"###")</f>
        <v>1</v>
      </c>
      <c r="D715" s="25" t="s">
        <v>1641</v>
      </c>
      <c r="E715" s="27">
        <f xml:space="preserve"> IFERROR(INDEX(DATOS_GENERALES!$A$16:$A$25,MATCH($F715,DATOS_GENERALES!$B$16:$B$25,0),1),"###")</f>
        <v>1</v>
      </c>
      <c r="F715" s="25" t="s">
        <v>18</v>
      </c>
      <c r="G715" s="25" t="s">
        <v>2358</v>
      </c>
      <c r="H715" s="15" t="s">
        <v>1571</v>
      </c>
      <c r="I715" s="15"/>
      <c r="J715" s="25" t="s">
        <v>3136</v>
      </c>
      <c r="K715" s="25">
        <f t="shared" si="67"/>
        <v>14</v>
      </c>
      <c r="L715" s="25" t="s">
        <v>15</v>
      </c>
      <c r="M715" s="25" t="s">
        <v>15</v>
      </c>
      <c r="N715" s="25" t="s">
        <v>15</v>
      </c>
      <c r="O715" s="4" t="str">
        <f>IFERROR(INDEX(DATOS_GENERALES!$F$11:$F$13,MATCH($P715,DATOS_GENERALES!$G$11:$G$13,0),1),"###")</f>
        <v>N</v>
      </c>
      <c r="P715" s="25" t="s">
        <v>40</v>
      </c>
      <c r="Q715" s="4">
        <f>IFERROR(INDEX(DATOS_GENERALES!$I$3:$I$7,MATCH($R715,DATOS_GENERALES!$J$3:$J$7,0),1),"###")</f>
        <v>1</v>
      </c>
      <c r="R715" s="25" t="s">
        <v>36</v>
      </c>
      <c r="S715" s="25" t="s">
        <v>15</v>
      </c>
      <c r="T715" s="25" t="s">
        <v>15</v>
      </c>
      <c r="U715" s="25" t="s">
        <v>15</v>
      </c>
      <c r="V715" s="24"/>
      <c r="W715" s="24" t="str">
        <f t="shared" si="68"/>
        <v>AV. BRASIL 117                         _</v>
      </c>
      <c r="X715" s="24" t="str">
        <f t="shared" si="69"/>
        <v>('0101714', '1', '1', 'LLANQUECHA CISNEROS WOLFGANG ALEXANDER', 'LLANQUECHA CISNEROS WOLFGANG ALEXANDER', 'AV. BRASIL 117                         _', '-', '-', '-', 'N', 'AV. BRASIL 117                         _', '1', '-', '-', '-', 'A'),</v>
      </c>
      <c r="Y715" s="24" t="str">
        <f t="shared" si="70"/>
        <v>('0101714', '1', '44990767', 'A'),</v>
      </c>
      <c r="Z715" s="24" t="str">
        <f t="shared" si="71"/>
        <v>('0101714', '2', '', 'A'),</v>
      </c>
    </row>
    <row r="716" spans="1:26" x14ac:dyDescent="0.25">
      <c r="A716" s="15" t="s">
        <v>263</v>
      </c>
      <c r="B716" s="28">
        <f t="shared" si="66"/>
        <v>1</v>
      </c>
      <c r="C716" s="27">
        <f xml:space="preserve"> IFERROR(INDEX(DATOS_GENERALES!$L$16:$L$20,MATCH($D716,DATOS_GENERALES!$M$16:$M$20,0),1),"###")</f>
        <v>1</v>
      </c>
      <c r="D716" s="25" t="s">
        <v>1641</v>
      </c>
      <c r="E716" s="27">
        <f xml:space="preserve"> IFERROR(INDEX(DATOS_GENERALES!$A$16:$A$25,MATCH($F716,DATOS_GENERALES!$B$16:$B$25,0),1),"###")</f>
        <v>1</v>
      </c>
      <c r="F716" s="25" t="s">
        <v>18</v>
      </c>
      <c r="G716" s="25" t="s">
        <v>2359</v>
      </c>
      <c r="H716" s="15" t="s">
        <v>1572</v>
      </c>
      <c r="I716" s="15"/>
      <c r="J716" s="25" t="s">
        <v>3137</v>
      </c>
      <c r="K716" s="25">
        <f t="shared" si="67"/>
        <v>34</v>
      </c>
      <c r="L716" s="25" t="s">
        <v>15</v>
      </c>
      <c r="M716" s="25" t="s">
        <v>15</v>
      </c>
      <c r="N716" s="25" t="s">
        <v>15</v>
      </c>
      <c r="O716" s="4" t="str">
        <f>IFERROR(INDEX(DATOS_GENERALES!$F$11:$F$13,MATCH($P716,DATOS_GENERALES!$G$11:$G$13,0),1),"###")</f>
        <v>N</v>
      </c>
      <c r="P716" s="25" t="s">
        <v>40</v>
      </c>
      <c r="Q716" s="4">
        <f>IFERROR(INDEX(DATOS_GENERALES!$I$3:$I$7,MATCH($R716,DATOS_GENERALES!$J$3:$J$7,0),1),"###")</f>
        <v>1</v>
      </c>
      <c r="R716" s="25" t="s">
        <v>36</v>
      </c>
      <c r="S716" s="25" t="s">
        <v>15</v>
      </c>
      <c r="T716" s="25" t="s">
        <v>15</v>
      </c>
      <c r="U716" s="25" t="s">
        <v>15</v>
      </c>
      <c r="V716" s="24"/>
      <c r="W716" s="24" t="str">
        <f t="shared" si="68"/>
        <v>URB. ABRAHAM MANRIQUE A-12 CERCADO     _</v>
      </c>
      <c r="X716" s="24" t="str">
        <f t="shared" si="69"/>
        <v>('0101715', '1', '1', 'CORREA ROJAS DIANA', 'CORREA ROJAS DIANA', 'URB. ABRAHAM MANRIQUE A-12 CERCADO     _', '-', '-', '-', 'N', 'URB. ABRAHAM MANRIQUE A-12 CERCADO     _', '1', '-', '-', '-', 'A'),</v>
      </c>
      <c r="Y716" s="24" t="str">
        <f t="shared" si="70"/>
        <v>('0101715', '1', '45003870', 'A'),</v>
      </c>
      <c r="Z716" s="24" t="str">
        <f t="shared" si="71"/>
        <v>('0101715', '2', '', 'A'),</v>
      </c>
    </row>
    <row r="717" spans="1:26" x14ac:dyDescent="0.25">
      <c r="A717" s="15" t="s">
        <v>243</v>
      </c>
      <c r="B717" s="28">
        <f t="shared" si="66"/>
        <v>1</v>
      </c>
      <c r="C717" s="27">
        <f xml:space="preserve"> IFERROR(INDEX(DATOS_GENERALES!$L$16:$L$20,MATCH($D717,DATOS_GENERALES!$M$16:$M$20,0),1),"###")</f>
        <v>1</v>
      </c>
      <c r="D717" s="25" t="s">
        <v>1641</v>
      </c>
      <c r="E717" s="27">
        <f xml:space="preserve"> IFERROR(INDEX(DATOS_GENERALES!$A$16:$A$25,MATCH($F717,DATOS_GENERALES!$B$16:$B$25,0),1),"###")</f>
        <v>1</v>
      </c>
      <c r="F717" s="25" t="s">
        <v>18</v>
      </c>
      <c r="G717" s="25" t="s">
        <v>2360</v>
      </c>
      <c r="H717" s="15" t="s">
        <v>1573</v>
      </c>
      <c r="I717" s="15"/>
      <c r="J717" s="25" t="s">
        <v>3138</v>
      </c>
      <c r="K717" s="25">
        <f t="shared" si="67"/>
        <v>35</v>
      </c>
      <c r="L717" s="25" t="s">
        <v>15</v>
      </c>
      <c r="M717" s="25" t="s">
        <v>15</v>
      </c>
      <c r="N717" s="25" t="s">
        <v>15</v>
      </c>
      <c r="O717" s="4" t="str">
        <f>IFERROR(INDEX(DATOS_GENERALES!$F$11:$F$13,MATCH($P717,DATOS_GENERALES!$G$11:$G$13,0),1),"###")</f>
        <v>N</v>
      </c>
      <c r="P717" s="25" t="s">
        <v>40</v>
      </c>
      <c r="Q717" s="4">
        <f>IFERROR(INDEX(DATOS_GENERALES!$I$3:$I$7,MATCH($R717,DATOS_GENERALES!$J$3:$J$7,0),1),"###")</f>
        <v>1</v>
      </c>
      <c r="R717" s="25" t="s">
        <v>36</v>
      </c>
      <c r="S717" s="25" t="s">
        <v>15</v>
      </c>
      <c r="T717" s="25" t="s">
        <v>15</v>
      </c>
      <c r="U717" s="25" t="s">
        <v>15</v>
      </c>
      <c r="V717" s="24"/>
      <c r="W717" s="24" t="str">
        <f t="shared" si="68"/>
        <v>CALLE SUDAMERICA 609 URB. JERUSALEN    _</v>
      </c>
      <c r="X717" s="24" t="str">
        <f t="shared" si="69"/>
        <v>('0101716', '1', '1', 'HUARANKA MACHACA GONZALO JULIO', 'HUARANKA MACHACA GONZALO JULIO', 'CALLE SUDAMERICA 609 URB. JERUSALEN    _', '-', '-', '-', 'N', 'CALLE SUDAMERICA 609 URB. JERUSALEN    _', '1', '-', '-', '-', 'A'),</v>
      </c>
      <c r="Y717" s="24" t="str">
        <f t="shared" si="70"/>
        <v>('0101716', '1', '45079476', 'A'),</v>
      </c>
      <c r="Z717" s="24" t="str">
        <f t="shared" si="71"/>
        <v>('0101716', '2', '', 'A'),</v>
      </c>
    </row>
    <row r="718" spans="1:26" x14ac:dyDescent="0.25">
      <c r="A718" s="15" t="s">
        <v>152</v>
      </c>
      <c r="B718" s="28">
        <f t="shared" si="66"/>
        <v>1</v>
      </c>
      <c r="C718" s="27">
        <f xml:space="preserve"> IFERROR(INDEX(DATOS_GENERALES!$L$16:$L$20,MATCH($D718,DATOS_GENERALES!$M$16:$M$20,0),1),"###")</f>
        <v>1</v>
      </c>
      <c r="D718" s="25" t="s">
        <v>1641</v>
      </c>
      <c r="E718" s="27">
        <f xml:space="preserve"> IFERROR(INDEX(DATOS_GENERALES!$A$16:$A$25,MATCH($F718,DATOS_GENERALES!$B$16:$B$25,0),1),"###")</f>
        <v>1</v>
      </c>
      <c r="F718" s="25" t="s">
        <v>18</v>
      </c>
      <c r="G718" s="25" t="s">
        <v>2361</v>
      </c>
      <c r="H718" s="15" t="s">
        <v>1574</v>
      </c>
      <c r="I718" s="15"/>
      <c r="J718" s="25" t="s">
        <v>3139</v>
      </c>
      <c r="K718" s="25">
        <f t="shared" si="67"/>
        <v>40</v>
      </c>
      <c r="L718" s="25" t="s">
        <v>15</v>
      </c>
      <c r="M718" s="25" t="s">
        <v>15</v>
      </c>
      <c r="N718" s="25" t="s">
        <v>15</v>
      </c>
      <c r="O718" s="4" t="str">
        <f>IFERROR(INDEX(DATOS_GENERALES!$F$11:$F$13,MATCH($P718,DATOS_GENERALES!$G$11:$G$13,0),1),"###")</f>
        <v>N</v>
      </c>
      <c r="P718" s="25" t="s">
        <v>40</v>
      </c>
      <c r="Q718" s="4">
        <f>IFERROR(INDEX(DATOS_GENERALES!$I$3:$I$7,MATCH($R718,DATOS_GENERALES!$J$3:$J$7,0),1),"###")</f>
        <v>1</v>
      </c>
      <c r="R718" s="25" t="s">
        <v>36</v>
      </c>
      <c r="S718" s="25" t="s">
        <v>15</v>
      </c>
      <c r="T718" s="25" t="s">
        <v>15</v>
      </c>
      <c r="U718" s="25" t="s">
        <v>15</v>
      </c>
      <c r="V718" s="24"/>
      <c r="W718" s="24" t="str">
        <f t="shared" si="68"/>
        <v>RESIDENCIAL TORRES DE LA ALAMEDA BLOCK 8</v>
      </c>
      <c r="X718" s="24" t="str">
        <f t="shared" si="69"/>
        <v>('0101717', '1', '1', 'RIQUELME VARGAS FRANCO POLY', 'RIQUELME VARGAS FRANCO POLY', 'RESIDENCIAL TORRES DE LA ALAMEDA BLOCK 8', '-', '-', '-', 'N', 'RESIDENCIAL TORRES DE LA ALAMEDA BLOCK 8', '1', '-', '-', '-', 'A'),</v>
      </c>
      <c r="Y718" s="24" t="str">
        <f t="shared" si="70"/>
        <v>('0101717', '1', '45126015', 'A'),</v>
      </c>
      <c r="Z718" s="24" t="str">
        <f t="shared" si="71"/>
        <v>('0101717', '2', '', 'A'),</v>
      </c>
    </row>
    <row r="719" spans="1:26" x14ac:dyDescent="0.25">
      <c r="A719" s="15" t="s">
        <v>492</v>
      </c>
      <c r="B719" s="28">
        <f t="shared" si="66"/>
        <v>1</v>
      </c>
      <c r="C719" s="27">
        <f xml:space="preserve"> IFERROR(INDEX(DATOS_GENERALES!$L$16:$L$20,MATCH($D719,DATOS_GENERALES!$M$16:$M$20,0),1),"###")</f>
        <v>1</v>
      </c>
      <c r="D719" s="25" t="s">
        <v>1641</v>
      </c>
      <c r="E719" s="27">
        <f xml:space="preserve"> IFERROR(INDEX(DATOS_GENERALES!$A$16:$A$25,MATCH($F719,DATOS_GENERALES!$B$16:$B$25,0),1),"###")</f>
        <v>1</v>
      </c>
      <c r="F719" s="25" t="s">
        <v>18</v>
      </c>
      <c r="G719" s="25" t="s">
        <v>2362</v>
      </c>
      <c r="H719" s="15" t="s">
        <v>1575</v>
      </c>
      <c r="I719" s="15"/>
      <c r="J719" s="25" t="s">
        <v>3140</v>
      </c>
      <c r="K719" s="25">
        <f t="shared" si="67"/>
        <v>27</v>
      </c>
      <c r="L719" s="25" t="s">
        <v>15</v>
      </c>
      <c r="M719" s="25" t="s">
        <v>15</v>
      </c>
      <c r="N719" s="25" t="s">
        <v>15</v>
      </c>
      <c r="O719" s="4" t="str">
        <f>IFERROR(INDEX(DATOS_GENERALES!$F$11:$F$13,MATCH($P719,DATOS_GENERALES!$G$11:$G$13,0),1),"###")</f>
        <v>N</v>
      </c>
      <c r="P719" s="25" t="s">
        <v>40</v>
      </c>
      <c r="Q719" s="4">
        <f>IFERROR(INDEX(DATOS_GENERALES!$I$3:$I$7,MATCH($R719,DATOS_GENERALES!$J$3:$J$7,0),1),"###")</f>
        <v>1</v>
      </c>
      <c r="R719" s="25" t="s">
        <v>36</v>
      </c>
      <c r="S719" s="25" t="s">
        <v>15</v>
      </c>
      <c r="T719" s="25" t="s">
        <v>15</v>
      </c>
      <c r="U719" s="25" t="s">
        <v>15</v>
      </c>
      <c r="V719" s="24"/>
      <c r="W719" s="24" t="str">
        <f t="shared" si="68"/>
        <v>URB.CIUDAD DE DIOS A-1 YURA            _</v>
      </c>
      <c r="X719" s="24" t="str">
        <f t="shared" si="69"/>
        <v>('0101718', '1', '1', 'APAZA LABRA, CHRISTIAN EDUARDO', 'APAZA LABRA, CHRISTIAN EDUARDO', 'URB.CIUDAD DE DIOS A-1 YURA            _', '-', '-', '-', 'N', 'URB.CIUDAD DE DIOS A-1 YURA            _', '1', '-', '-', '-', 'A'),</v>
      </c>
      <c r="Y719" s="24" t="str">
        <f t="shared" si="70"/>
        <v>('0101718', '1', '45203764', 'A'),</v>
      </c>
      <c r="Z719" s="24" t="str">
        <f t="shared" si="71"/>
        <v>('0101718', '2', '', 'A'),</v>
      </c>
    </row>
    <row r="720" spans="1:26" x14ac:dyDescent="0.25">
      <c r="A720" s="15" t="s">
        <v>750</v>
      </c>
      <c r="B720" s="28">
        <f t="shared" si="66"/>
        <v>1</v>
      </c>
      <c r="C720" s="27">
        <f xml:space="preserve"> IFERROR(INDEX(DATOS_GENERALES!$L$16:$L$20,MATCH($D720,DATOS_GENERALES!$M$16:$M$20,0),1),"###")</f>
        <v>1</v>
      </c>
      <c r="D720" s="25" t="s">
        <v>1641</v>
      </c>
      <c r="E720" s="27">
        <f xml:space="preserve"> IFERROR(INDEX(DATOS_GENERALES!$A$16:$A$25,MATCH($F720,DATOS_GENERALES!$B$16:$B$25,0),1),"###")</f>
        <v>1</v>
      </c>
      <c r="F720" s="25" t="s">
        <v>18</v>
      </c>
      <c r="G720" s="25" t="s">
        <v>2363</v>
      </c>
      <c r="H720" s="15" t="s">
        <v>1576</v>
      </c>
      <c r="I720" s="15"/>
      <c r="J720" s="25" t="s">
        <v>3141</v>
      </c>
      <c r="K720" s="25">
        <f t="shared" si="67"/>
        <v>18</v>
      </c>
      <c r="L720" s="25" t="s">
        <v>15</v>
      </c>
      <c r="M720" s="25" t="s">
        <v>15</v>
      </c>
      <c r="N720" s="25" t="s">
        <v>15</v>
      </c>
      <c r="O720" s="4" t="str">
        <f>IFERROR(INDEX(DATOS_GENERALES!$F$11:$F$13,MATCH($P720,DATOS_GENERALES!$G$11:$G$13,0),1),"###")</f>
        <v>N</v>
      </c>
      <c r="P720" s="25" t="s">
        <v>40</v>
      </c>
      <c r="Q720" s="4">
        <f>IFERROR(INDEX(DATOS_GENERALES!$I$3:$I$7,MATCH($R720,DATOS_GENERALES!$J$3:$J$7,0),1),"###")</f>
        <v>1</v>
      </c>
      <c r="R720" s="25" t="s">
        <v>36</v>
      </c>
      <c r="S720" s="25" t="s">
        <v>15</v>
      </c>
      <c r="T720" s="25" t="s">
        <v>15</v>
      </c>
      <c r="U720" s="25" t="s">
        <v>15</v>
      </c>
      <c r="V720" s="24"/>
      <c r="W720" s="24" t="str">
        <f t="shared" si="68"/>
        <v>URB. SEÑORIAL A-22                     _</v>
      </c>
      <c r="X720" s="24" t="str">
        <f t="shared" si="69"/>
        <v>('0101719', '1', '1', 'ZUZUNAGA TEJEDA JOSE ROBERTO', 'ZUZUNAGA TEJEDA JOSE ROBERTO', 'URB. SEÑORIAL A-22                     _', '-', '-', '-', 'N', 'URB. SEÑORIAL A-22                     _', '1', '-', '-', '-', 'A'),</v>
      </c>
      <c r="Y720" s="24" t="str">
        <f t="shared" si="70"/>
        <v>('0101719', '1', '45207749', 'A'),</v>
      </c>
      <c r="Z720" s="24" t="str">
        <f t="shared" si="71"/>
        <v>('0101719', '2', '', 'A'),</v>
      </c>
    </row>
    <row r="721" spans="1:26" x14ac:dyDescent="0.25">
      <c r="A721" s="15" t="s">
        <v>703</v>
      </c>
      <c r="B721" s="28">
        <f t="shared" si="66"/>
        <v>1</v>
      </c>
      <c r="C721" s="27">
        <f xml:space="preserve"> IFERROR(INDEX(DATOS_GENERALES!$L$16:$L$20,MATCH($D721,DATOS_GENERALES!$M$16:$M$20,0),1),"###")</f>
        <v>1</v>
      </c>
      <c r="D721" s="25" t="s">
        <v>1641</v>
      </c>
      <c r="E721" s="27">
        <f xml:space="preserve"> IFERROR(INDEX(DATOS_GENERALES!$A$16:$A$25,MATCH($F721,DATOS_GENERALES!$B$16:$B$25,0),1),"###")</f>
        <v>1</v>
      </c>
      <c r="F721" s="25" t="s">
        <v>18</v>
      </c>
      <c r="G721" s="25" t="s">
        <v>2364</v>
      </c>
      <c r="H721" s="15" t="s">
        <v>1577</v>
      </c>
      <c r="I721" s="15"/>
      <c r="J721" s="25" t="s">
        <v>3142</v>
      </c>
      <c r="K721" s="25">
        <f t="shared" si="67"/>
        <v>20</v>
      </c>
      <c r="L721" s="25" t="s">
        <v>15</v>
      </c>
      <c r="M721" s="25" t="s">
        <v>15</v>
      </c>
      <c r="N721" s="25" t="s">
        <v>15</v>
      </c>
      <c r="O721" s="4" t="str">
        <f>IFERROR(INDEX(DATOS_GENERALES!$F$11:$F$13,MATCH($P721,DATOS_GENERALES!$G$11:$G$13,0),1),"###")</f>
        <v>N</v>
      </c>
      <c r="P721" s="25" t="s">
        <v>40</v>
      </c>
      <c r="Q721" s="4">
        <f>IFERROR(INDEX(DATOS_GENERALES!$I$3:$I$7,MATCH($R721,DATOS_GENERALES!$J$3:$J$7,0),1),"###")</f>
        <v>1</v>
      </c>
      <c r="R721" s="25" t="s">
        <v>36</v>
      </c>
      <c r="S721" s="25" t="s">
        <v>15</v>
      </c>
      <c r="T721" s="25" t="s">
        <v>15</v>
      </c>
      <c r="U721" s="25" t="s">
        <v>15</v>
      </c>
      <c r="V721" s="24"/>
      <c r="W721" s="24" t="str">
        <f t="shared" si="68"/>
        <v>URB. SANTA SOFIA A-2                   _</v>
      </c>
      <c r="X721" s="24" t="str">
        <f t="shared" si="69"/>
        <v>('0101720', '1', '1', 'ALCAZAR BELAUNDE IGNACIO DANIEL', 'ALCAZAR BELAUNDE IGNACIO DANIEL', 'URB. SANTA SOFIA A-2                   _', '-', '-', '-', 'N', 'URB. SANTA SOFIA A-2                   _', '1', '-', '-', '-', 'A'),</v>
      </c>
      <c r="Y721" s="24" t="str">
        <f t="shared" si="70"/>
        <v>('0101720', '1', '45253336', 'A'),</v>
      </c>
      <c r="Z721" s="24" t="str">
        <f t="shared" si="71"/>
        <v>('0101720', '2', '', 'A'),</v>
      </c>
    </row>
    <row r="722" spans="1:26" x14ac:dyDescent="0.25">
      <c r="A722" s="15" t="s">
        <v>359</v>
      </c>
      <c r="B722" s="28">
        <f t="shared" si="66"/>
        <v>1</v>
      </c>
      <c r="C722" s="27">
        <f xml:space="preserve"> IFERROR(INDEX(DATOS_GENERALES!$L$16:$L$20,MATCH($D722,DATOS_GENERALES!$M$16:$M$20,0),1),"###")</f>
        <v>1</v>
      </c>
      <c r="D722" s="25" t="s">
        <v>1641</v>
      </c>
      <c r="E722" s="27">
        <f xml:space="preserve"> IFERROR(INDEX(DATOS_GENERALES!$A$16:$A$25,MATCH($F722,DATOS_GENERALES!$B$16:$B$25,0),1),"###")</f>
        <v>1</v>
      </c>
      <c r="F722" s="25" t="s">
        <v>18</v>
      </c>
      <c r="G722" s="25" t="s">
        <v>2365</v>
      </c>
      <c r="H722" s="15" t="s">
        <v>1578</v>
      </c>
      <c r="I722" s="15"/>
      <c r="J722" s="25" t="s">
        <v>3143</v>
      </c>
      <c r="K722" s="25">
        <f t="shared" si="67"/>
        <v>31</v>
      </c>
      <c r="L722" s="25" t="s">
        <v>15</v>
      </c>
      <c r="M722" s="25" t="s">
        <v>15</v>
      </c>
      <c r="N722" s="25" t="s">
        <v>15</v>
      </c>
      <c r="O722" s="4" t="str">
        <f>IFERROR(INDEX(DATOS_GENERALES!$F$11:$F$13,MATCH($P722,DATOS_GENERALES!$G$11:$G$13,0),1),"###")</f>
        <v>N</v>
      </c>
      <c r="P722" s="25" t="s">
        <v>40</v>
      </c>
      <c r="Q722" s="4">
        <f>IFERROR(INDEX(DATOS_GENERALES!$I$3:$I$7,MATCH($R722,DATOS_GENERALES!$J$3:$J$7,0),1),"###")</f>
        <v>1</v>
      </c>
      <c r="R722" s="25" t="s">
        <v>36</v>
      </c>
      <c r="S722" s="25" t="s">
        <v>15</v>
      </c>
      <c r="T722" s="25" t="s">
        <v>15</v>
      </c>
      <c r="U722" s="25" t="s">
        <v>15</v>
      </c>
      <c r="V722" s="24"/>
      <c r="W722" s="24" t="str">
        <f t="shared" si="68"/>
        <v>URB. PIEDRA SANTA T-18 DPTO 302        _</v>
      </c>
      <c r="X722" s="24" t="str">
        <f t="shared" si="69"/>
        <v>('0101721', '1', '1', 'CORNEJO GUILLEN GIANCARLO', 'CORNEJO GUILLEN GIANCARLO', 'URB. PIEDRA SANTA T-18 DPTO 302        _', '-', '-', '-', 'N', 'URB. PIEDRA SANTA T-18 DPTO 302        _', '1', '-', '-', '-', 'A'),</v>
      </c>
      <c r="Y722" s="24" t="str">
        <f t="shared" si="70"/>
        <v>('0101721', '1', '45282679', 'A'),</v>
      </c>
      <c r="Z722" s="24" t="str">
        <f t="shared" si="71"/>
        <v>('0101721', '2', '', 'A'),</v>
      </c>
    </row>
    <row r="723" spans="1:26" x14ac:dyDescent="0.25">
      <c r="A723" s="15" t="s">
        <v>704</v>
      </c>
      <c r="B723" s="28">
        <f t="shared" si="66"/>
        <v>1</v>
      </c>
      <c r="C723" s="27">
        <f xml:space="preserve"> IFERROR(INDEX(DATOS_GENERALES!$L$16:$L$20,MATCH($D723,DATOS_GENERALES!$M$16:$M$20,0),1),"###")</f>
        <v>1</v>
      </c>
      <c r="D723" s="25" t="s">
        <v>1641</v>
      </c>
      <c r="E723" s="27">
        <f xml:space="preserve"> IFERROR(INDEX(DATOS_GENERALES!$A$16:$A$25,MATCH($F723,DATOS_GENERALES!$B$16:$B$25,0),1),"###")</f>
        <v>1</v>
      </c>
      <c r="F723" s="25" t="s">
        <v>18</v>
      </c>
      <c r="G723" s="25" t="s">
        <v>2366</v>
      </c>
      <c r="H723" s="15" t="s">
        <v>1579</v>
      </c>
      <c r="I723" s="15"/>
      <c r="J723" s="25" t="s">
        <v>3144</v>
      </c>
      <c r="K723" s="25">
        <f t="shared" si="67"/>
        <v>20</v>
      </c>
      <c r="L723" s="25" t="s">
        <v>15</v>
      </c>
      <c r="M723" s="25" t="s">
        <v>15</v>
      </c>
      <c r="N723" s="25" t="s">
        <v>15</v>
      </c>
      <c r="O723" s="4" t="str">
        <f>IFERROR(INDEX(DATOS_GENERALES!$F$11:$F$13,MATCH($P723,DATOS_GENERALES!$G$11:$G$13,0),1),"###")</f>
        <v>N</v>
      </c>
      <c r="P723" s="25" t="s">
        <v>40</v>
      </c>
      <c r="Q723" s="4">
        <f>IFERROR(INDEX(DATOS_GENERALES!$I$3:$I$7,MATCH($R723,DATOS_GENERALES!$J$3:$J$7,0),1),"###")</f>
        <v>1</v>
      </c>
      <c r="R723" s="25" t="s">
        <v>36</v>
      </c>
      <c r="S723" s="25" t="s">
        <v>15</v>
      </c>
      <c r="T723" s="25" t="s">
        <v>15</v>
      </c>
      <c r="U723" s="25" t="s">
        <v>15</v>
      </c>
      <c r="V723" s="24"/>
      <c r="W723" s="24" t="str">
        <f t="shared" si="68"/>
        <v>URB. SANTA LUCIA A-1                   _</v>
      </c>
      <c r="X723" s="24" t="str">
        <f t="shared" si="69"/>
        <v>('0101722', '1', '1', 'OLAZABAL TAPIA DEYSI CIRINELA', 'OLAZABAL TAPIA DEYSI CIRINELA', 'URB. SANTA LUCIA A-1                   _', '-', '-', '-', 'N', 'URB. SANTA LUCIA A-1                   _', '1', '-', '-', '-', 'A'),</v>
      </c>
      <c r="Y723" s="24" t="str">
        <f t="shared" si="70"/>
        <v>('0101722', '1', '45426706', 'A'),</v>
      </c>
      <c r="Z723" s="24" t="str">
        <f t="shared" si="71"/>
        <v>('0101722', '2', '', 'A'),</v>
      </c>
    </row>
    <row r="724" spans="1:26" x14ac:dyDescent="0.25">
      <c r="A724" s="15" t="s">
        <v>799</v>
      </c>
      <c r="B724" s="28">
        <f t="shared" si="66"/>
        <v>1</v>
      </c>
      <c r="C724" s="27">
        <f xml:space="preserve"> IFERROR(INDEX(DATOS_GENERALES!$L$16:$L$20,MATCH($D724,DATOS_GENERALES!$M$16:$M$20,0),1),"###")</f>
        <v>1</v>
      </c>
      <c r="D724" s="25" t="s">
        <v>1641</v>
      </c>
      <c r="E724" s="27">
        <f xml:space="preserve"> IFERROR(INDEX(DATOS_GENERALES!$A$16:$A$25,MATCH($F724,DATOS_GENERALES!$B$16:$B$25,0),1),"###")</f>
        <v>1</v>
      </c>
      <c r="F724" s="25" t="s">
        <v>18</v>
      </c>
      <c r="G724" s="25" t="s">
        <v>2367</v>
      </c>
      <c r="H724" s="15" t="s">
        <v>1580</v>
      </c>
      <c r="I724" s="15"/>
      <c r="J724" s="25" t="s">
        <v>3145</v>
      </c>
      <c r="K724" s="25">
        <f t="shared" si="67"/>
        <v>16</v>
      </c>
      <c r="L724" s="25" t="s">
        <v>15</v>
      </c>
      <c r="M724" s="25" t="s">
        <v>15</v>
      </c>
      <c r="N724" s="25" t="s">
        <v>15</v>
      </c>
      <c r="O724" s="4" t="str">
        <f>IFERROR(INDEX(DATOS_GENERALES!$F$11:$F$13,MATCH($P724,DATOS_GENERALES!$G$11:$G$13,0),1),"###")</f>
        <v>N</v>
      </c>
      <c r="P724" s="25" t="s">
        <v>40</v>
      </c>
      <c r="Q724" s="4">
        <f>IFERROR(INDEX(DATOS_GENERALES!$I$3:$I$7,MATCH($R724,DATOS_GENERALES!$J$3:$J$7,0),1),"###")</f>
        <v>1</v>
      </c>
      <c r="R724" s="25" t="s">
        <v>36</v>
      </c>
      <c r="S724" s="25" t="s">
        <v>15</v>
      </c>
      <c r="T724" s="25" t="s">
        <v>15</v>
      </c>
      <c r="U724" s="25" t="s">
        <v>15</v>
      </c>
      <c r="V724" s="24"/>
      <c r="W724" s="24" t="str">
        <f t="shared" si="68"/>
        <v>PUERTO MALDONADO                       _</v>
      </c>
      <c r="X724" s="24" t="str">
        <f t="shared" si="69"/>
        <v>('0101723', '1', '1', 'MARQUEZ ZAMBRANO JOSE ARNALDO', 'MARQUEZ ZAMBRANO JOSE ARNALDO', 'PUERTO MALDONADO                       _', '-', '-', '-', 'N', 'PUERTO MALDONADO                       _', '1', '-', '-', '-', 'A'),</v>
      </c>
      <c r="Y724" s="24" t="str">
        <f t="shared" si="70"/>
        <v>('0101723', '1', '45455111', 'A'),</v>
      </c>
      <c r="Z724" s="24" t="str">
        <f t="shared" si="71"/>
        <v>('0101723', '2', '', 'A'),</v>
      </c>
    </row>
    <row r="725" spans="1:26" x14ac:dyDescent="0.25">
      <c r="A725" s="15" t="s">
        <v>751</v>
      </c>
      <c r="B725" s="28">
        <f t="shared" si="66"/>
        <v>1</v>
      </c>
      <c r="C725" s="27">
        <f xml:space="preserve"> IFERROR(INDEX(DATOS_GENERALES!$L$16:$L$20,MATCH($D725,DATOS_GENERALES!$M$16:$M$20,0),1),"###")</f>
        <v>1</v>
      </c>
      <c r="D725" s="25" t="s">
        <v>1641</v>
      </c>
      <c r="E725" s="27">
        <f xml:space="preserve"> IFERROR(INDEX(DATOS_GENERALES!$A$16:$A$25,MATCH($F725,DATOS_GENERALES!$B$16:$B$25,0),1),"###")</f>
        <v>1</v>
      </c>
      <c r="F725" s="25" t="s">
        <v>18</v>
      </c>
      <c r="G725" s="25" t="s">
        <v>2368</v>
      </c>
      <c r="H725" s="15" t="s">
        <v>1581</v>
      </c>
      <c r="I725" s="15"/>
      <c r="J725" s="25" t="s">
        <v>3146</v>
      </c>
      <c r="K725" s="25">
        <f t="shared" si="67"/>
        <v>18</v>
      </c>
      <c r="L725" s="25" t="s">
        <v>15</v>
      </c>
      <c r="M725" s="25" t="s">
        <v>15</v>
      </c>
      <c r="N725" s="25" t="s">
        <v>15</v>
      </c>
      <c r="O725" s="4" t="str">
        <f>IFERROR(INDEX(DATOS_GENERALES!$F$11:$F$13,MATCH($P725,DATOS_GENERALES!$G$11:$G$13,0),1),"###")</f>
        <v>N</v>
      </c>
      <c r="P725" s="25" t="s">
        <v>40</v>
      </c>
      <c r="Q725" s="4">
        <f>IFERROR(INDEX(DATOS_GENERALES!$I$3:$I$7,MATCH($R725,DATOS_GENERALES!$J$3:$J$7,0),1),"###")</f>
        <v>1</v>
      </c>
      <c r="R725" s="25" t="s">
        <v>36</v>
      </c>
      <c r="S725" s="25" t="s">
        <v>15</v>
      </c>
      <c r="T725" s="25" t="s">
        <v>15</v>
      </c>
      <c r="U725" s="25" t="s">
        <v>15</v>
      </c>
      <c r="V725" s="24"/>
      <c r="W725" s="24" t="str">
        <f t="shared" si="68"/>
        <v>CALLE COLOMBIA 306                     _</v>
      </c>
      <c r="X725" s="24" t="str">
        <f t="shared" si="69"/>
        <v>('0101724', '1', '1', 'FLORES RAMOS JOSE', 'FLORES RAMOS JOSE', 'CALLE COLOMBIA 306                     _', '-', '-', '-', 'N', 'CALLE COLOMBIA 306                     _', '1', '-', '-', '-', 'A'),</v>
      </c>
      <c r="Y725" s="24" t="str">
        <f t="shared" si="70"/>
        <v>('0101724', '1', '45481238', 'A'),</v>
      </c>
      <c r="Z725" s="24" t="str">
        <f t="shared" si="71"/>
        <v>('0101724', '2', '', 'A'),</v>
      </c>
    </row>
    <row r="726" spans="1:26" x14ac:dyDescent="0.25">
      <c r="A726" s="15" t="s">
        <v>493</v>
      </c>
      <c r="B726" s="28">
        <f t="shared" si="66"/>
        <v>1</v>
      </c>
      <c r="C726" s="27">
        <f xml:space="preserve"> IFERROR(INDEX(DATOS_GENERALES!$L$16:$L$20,MATCH($D726,DATOS_GENERALES!$M$16:$M$20,0),1),"###")</f>
        <v>1</v>
      </c>
      <c r="D726" s="25" t="s">
        <v>1641</v>
      </c>
      <c r="E726" s="27">
        <f xml:space="preserve"> IFERROR(INDEX(DATOS_GENERALES!$A$16:$A$25,MATCH($F726,DATOS_GENERALES!$B$16:$B$25,0),1),"###")</f>
        <v>1</v>
      </c>
      <c r="F726" s="25" t="s">
        <v>18</v>
      </c>
      <c r="G726" s="25" t="s">
        <v>2369</v>
      </c>
      <c r="H726" s="15" t="s">
        <v>1582</v>
      </c>
      <c r="I726" s="15"/>
      <c r="J726" s="25" t="s">
        <v>3147</v>
      </c>
      <c r="K726" s="25">
        <f t="shared" si="67"/>
        <v>27</v>
      </c>
      <c r="L726" s="25" t="s">
        <v>15</v>
      </c>
      <c r="M726" s="25" t="s">
        <v>15</v>
      </c>
      <c r="N726" s="25" t="s">
        <v>15</v>
      </c>
      <c r="O726" s="4" t="str">
        <f>IFERROR(INDEX(DATOS_GENERALES!$F$11:$F$13,MATCH($P726,DATOS_GENERALES!$G$11:$G$13,0),1),"###")</f>
        <v>N</v>
      </c>
      <c r="P726" s="25" t="s">
        <v>40</v>
      </c>
      <c r="Q726" s="4">
        <f>IFERROR(INDEX(DATOS_GENERALES!$I$3:$I$7,MATCH($R726,DATOS_GENERALES!$J$3:$J$7,0),1),"###")</f>
        <v>1</v>
      </c>
      <c r="R726" s="25" t="s">
        <v>36</v>
      </c>
      <c r="S726" s="25" t="s">
        <v>15</v>
      </c>
      <c r="T726" s="25" t="s">
        <v>15</v>
      </c>
      <c r="U726" s="25" t="s">
        <v>15</v>
      </c>
      <c r="V726" s="24"/>
      <c r="W726" s="24" t="str">
        <f t="shared" si="68"/>
        <v>URB LOS GIRASOLES B-1 CAYMA            _</v>
      </c>
      <c r="X726" s="24" t="str">
        <f t="shared" si="69"/>
        <v>('0101725', '1', '1', 'VASQUEZ ZEGARRA FABRICIO', 'VASQUEZ ZEGARRA FABRICIO', 'URB LOS GIRASOLES B-1 CAYMA            _', '-', '-', '-', 'N', 'URB LOS GIRASOLES B-1 CAYMA            _', '1', '-', '-', '-', 'A'),</v>
      </c>
      <c r="Y726" s="24" t="str">
        <f t="shared" si="70"/>
        <v>('0101725', '1', '45511337', 'A'),</v>
      </c>
      <c r="Z726" s="24" t="str">
        <f t="shared" si="71"/>
        <v>('0101725', '2', '', 'A'),</v>
      </c>
    </row>
    <row r="727" spans="1:26" x14ac:dyDescent="0.25">
      <c r="A727" s="15" t="s">
        <v>195</v>
      </c>
      <c r="B727" s="28">
        <f t="shared" si="66"/>
        <v>1</v>
      </c>
      <c r="C727" s="27">
        <f xml:space="preserve"> IFERROR(INDEX(DATOS_GENERALES!$L$16:$L$20,MATCH($D727,DATOS_GENERALES!$M$16:$M$20,0),1),"###")</f>
        <v>1</v>
      </c>
      <c r="D727" s="25" t="s">
        <v>1641</v>
      </c>
      <c r="E727" s="27">
        <f xml:space="preserve"> IFERROR(INDEX(DATOS_GENERALES!$A$16:$A$25,MATCH($F727,DATOS_GENERALES!$B$16:$B$25,0),1),"###")</f>
        <v>1</v>
      </c>
      <c r="F727" s="25" t="s">
        <v>18</v>
      </c>
      <c r="G727" s="25" t="s">
        <v>2370</v>
      </c>
      <c r="H727" s="15" t="s">
        <v>1583</v>
      </c>
      <c r="I727" s="15"/>
      <c r="J727" s="25" t="s">
        <v>3148</v>
      </c>
      <c r="K727" s="25">
        <f t="shared" si="67"/>
        <v>38</v>
      </c>
      <c r="L727" s="25" t="s">
        <v>15</v>
      </c>
      <c r="M727" s="25" t="s">
        <v>15</v>
      </c>
      <c r="N727" s="25" t="s">
        <v>15</v>
      </c>
      <c r="O727" s="4" t="str">
        <f>IFERROR(INDEX(DATOS_GENERALES!$F$11:$F$13,MATCH($P727,DATOS_GENERALES!$G$11:$G$13,0),1),"###")</f>
        <v>N</v>
      </c>
      <c r="P727" s="25" t="s">
        <v>40</v>
      </c>
      <c r="Q727" s="4">
        <f>IFERROR(INDEX(DATOS_GENERALES!$I$3:$I$7,MATCH($R727,DATOS_GENERALES!$J$3:$J$7,0),1),"###")</f>
        <v>1</v>
      </c>
      <c r="R727" s="25" t="s">
        <v>36</v>
      </c>
      <c r="S727" s="25" t="s">
        <v>15</v>
      </c>
      <c r="T727" s="25" t="s">
        <v>15</v>
      </c>
      <c r="U727" s="25" t="s">
        <v>15</v>
      </c>
      <c r="V727" s="24"/>
      <c r="W727" s="24" t="str">
        <f t="shared" si="68"/>
        <v>RESD. JARDINES DE PORONGOCHE DPTO J-30 _</v>
      </c>
      <c r="X727" s="24" t="str">
        <f t="shared" si="69"/>
        <v>('0101726', '1', '1', 'GIRALDEZ SALAZAR BELSI URIKE', 'GIRALDEZ SALAZAR BELSI URIKE', 'RESD. JARDINES DE PORONGOCHE DPTO J-30 _', '-', '-', '-', 'N', 'RESD. JARDINES DE PORONGOCHE DPTO J-30 _', '1', '-', '-', '-', 'A'),</v>
      </c>
      <c r="Y727" s="24" t="str">
        <f t="shared" si="70"/>
        <v>('0101726', '1', '45537134', 'A'),</v>
      </c>
      <c r="Z727" s="24" t="str">
        <f t="shared" si="71"/>
        <v>('0101726', '2', '', 'A'),</v>
      </c>
    </row>
    <row r="728" spans="1:26" x14ac:dyDescent="0.25">
      <c r="A728" s="15" t="s">
        <v>862</v>
      </c>
      <c r="B728" s="28">
        <f t="shared" si="66"/>
        <v>1</v>
      </c>
      <c r="C728" s="27">
        <f xml:space="preserve"> IFERROR(INDEX(DATOS_GENERALES!$L$16:$L$20,MATCH($D728,DATOS_GENERALES!$M$16:$M$20,0),1),"###")</f>
        <v>1</v>
      </c>
      <c r="D728" s="25" t="s">
        <v>1641</v>
      </c>
      <c r="E728" s="27">
        <f xml:space="preserve"> IFERROR(INDEX(DATOS_GENERALES!$A$16:$A$25,MATCH($F728,DATOS_GENERALES!$B$16:$B$25,0),1),"###")</f>
        <v>1</v>
      </c>
      <c r="F728" s="25" t="s">
        <v>18</v>
      </c>
      <c r="G728" s="25" t="s">
        <v>2371</v>
      </c>
      <c r="H728" s="15" t="s">
        <v>1584</v>
      </c>
      <c r="I728" s="15"/>
      <c r="J728" s="25" t="s">
        <v>2598</v>
      </c>
      <c r="K728" s="25">
        <f t="shared" si="67"/>
        <v>3</v>
      </c>
      <c r="L728" s="25" t="s">
        <v>15</v>
      </c>
      <c r="M728" s="25" t="s">
        <v>15</v>
      </c>
      <c r="N728" s="25" t="s">
        <v>15</v>
      </c>
      <c r="O728" s="4" t="str">
        <f>IFERROR(INDEX(DATOS_GENERALES!$F$11:$F$13,MATCH($P728,DATOS_GENERALES!$G$11:$G$13,0),1),"###")</f>
        <v>N</v>
      </c>
      <c r="P728" s="25" t="s">
        <v>40</v>
      </c>
      <c r="Q728" s="4">
        <f>IFERROR(INDEX(DATOS_GENERALES!$I$3:$I$7,MATCH($R728,DATOS_GENERALES!$J$3:$J$7,0),1),"###")</f>
        <v>1</v>
      </c>
      <c r="R728" s="25" t="s">
        <v>36</v>
      </c>
      <c r="S728" s="25" t="s">
        <v>15</v>
      </c>
      <c r="T728" s="25" t="s">
        <v>15</v>
      </c>
      <c r="U728" s="25" t="s">
        <v>15</v>
      </c>
      <c r="V728" s="24"/>
      <c r="W728" s="24" t="str">
        <f t="shared" si="68"/>
        <v>AQP                                    _</v>
      </c>
      <c r="X728" s="24" t="str">
        <f t="shared" si="69"/>
        <v>('0101727', '1', '1', 'GUTIERREZ MANRIQUE GUILLERMO TEODORO', 'GUTIERREZ MANRIQUE GUILLERMO TEODORO', 'AQP                                    _', '-', '-', '-', 'N', 'AQP                                    _', '1', '-', '-', '-', 'A'),</v>
      </c>
      <c r="Y728" s="24" t="str">
        <f t="shared" si="70"/>
        <v>('0101727', '1', '45595617', 'A'),</v>
      </c>
      <c r="Z728" s="24" t="str">
        <f t="shared" si="71"/>
        <v>('0101727', '2', '', 'A'),</v>
      </c>
    </row>
    <row r="729" spans="1:26" x14ac:dyDescent="0.25">
      <c r="A729" s="15" t="s">
        <v>181</v>
      </c>
      <c r="B729" s="28">
        <f t="shared" si="66"/>
        <v>1</v>
      </c>
      <c r="C729" s="27">
        <f xml:space="preserve"> IFERROR(INDEX(DATOS_GENERALES!$L$16:$L$20,MATCH($D729,DATOS_GENERALES!$M$16:$M$20,0),1),"###")</f>
        <v>1</v>
      </c>
      <c r="D729" s="25" t="s">
        <v>1641</v>
      </c>
      <c r="E729" s="27">
        <f xml:space="preserve"> IFERROR(INDEX(DATOS_GENERALES!$A$16:$A$25,MATCH($F729,DATOS_GENERALES!$B$16:$B$25,0),1),"###")</f>
        <v>1</v>
      </c>
      <c r="F729" s="25" t="s">
        <v>18</v>
      </c>
      <c r="G729" s="25" t="s">
        <v>2372</v>
      </c>
      <c r="H729" s="15" t="s">
        <v>1585</v>
      </c>
      <c r="I729" s="15"/>
      <c r="J729" s="25" t="s">
        <v>3149</v>
      </c>
      <c r="K729" s="25">
        <f t="shared" si="67"/>
        <v>39</v>
      </c>
      <c r="L729" s="25" t="s">
        <v>15</v>
      </c>
      <c r="M729" s="25" t="s">
        <v>15</v>
      </c>
      <c r="N729" s="25" t="s">
        <v>15</v>
      </c>
      <c r="O729" s="4" t="str">
        <f>IFERROR(INDEX(DATOS_GENERALES!$F$11:$F$13,MATCH($P729,DATOS_GENERALES!$G$11:$G$13,0),1),"###")</f>
        <v>N</v>
      </c>
      <c r="P729" s="25" t="s">
        <v>40</v>
      </c>
      <c r="Q729" s="4">
        <f>IFERROR(INDEX(DATOS_GENERALES!$I$3:$I$7,MATCH($R729,DATOS_GENERALES!$J$3:$J$7,0),1),"###")</f>
        <v>1</v>
      </c>
      <c r="R729" s="25" t="s">
        <v>36</v>
      </c>
      <c r="S729" s="25" t="s">
        <v>15</v>
      </c>
      <c r="T729" s="25" t="s">
        <v>15</v>
      </c>
      <c r="U729" s="25" t="s">
        <v>15</v>
      </c>
      <c r="V729" s="24"/>
      <c r="W729" s="24" t="str">
        <f t="shared" si="68"/>
        <v>CALLE VILLA HERMOSA 101 -CERRO COLORADO_</v>
      </c>
      <c r="X729" s="24" t="str">
        <f t="shared" si="69"/>
        <v>('0101728', '1', '1', 'MAMANI ANCCALLI REYNALDO', 'MAMANI ANCCALLI REYNALDO', 'CALLE VILLA HERMOSA 101 -CERRO COLORADO_', '-', '-', '-', 'N', 'CALLE VILLA HERMOSA 101 -CERRO COLORADO_', '1', '-', '-', '-', 'A'),</v>
      </c>
      <c r="Y729" s="24" t="str">
        <f t="shared" si="70"/>
        <v>('0101728', '1', '45621722', 'A'),</v>
      </c>
      <c r="Z729" s="24" t="str">
        <f t="shared" si="71"/>
        <v>('0101728', '2', '', 'A'),</v>
      </c>
    </row>
    <row r="730" spans="1:26" x14ac:dyDescent="0.25">
      <c r="A730" s="15" t="s">
        <v>812</v>
      </c>
      <c r="B730" s="28">
        <f t="shared" si="66"/>
        <v>1</v>
      </c>
      <c r="C730" s="27">
        <f xml:space="preserve"> IFERROR(INDEX(DATOS_GENERALES!$L$16:$L$20,MATCH($D730,DATOS_GENERALES!$M$16:$M$20,0),1),"###")</f>
        <v>1</v>
      </c>
      <c r="D730" s="25" t="s">
        <v>1641</v>
      </c>
      <c r="E730" s="27">
        <f xml:space="preserve"> IFERROR(INDEX(DATOS_GENERALES!$A$16:$A$25,MATCH($F730,DATOS_GENERALES!$B$16:$B$25,0),1),"###")</f>
        <v>1</v>
      </c>
      <c r="F730" s="25" t="s">
        <v>18</v>
      </c>
      <c r="G730" s="25" t="s">
        <v>2373</v>
      </c>
      <c r="H730" s="15" t="s">
        <v>1586</v>
      </c>
      <c r="I730" s="15"/>
      <c r="J730" s="25" t="s">
        <v>3150</v>
      </c>
      <c r="K730" s="25">
        <f t="shared" si="67"/>
        <v>15</v>
      </c>
      <c r="L730" s="25" t="s">
        <v>15</v>
      </c>
      <c r="M730" s="25" t="s">
        <v>15</v>
      </c>
      <c r="N730" s="25" t="s">
        <v>15</v>
      </c>
      <c r="O730" s="4" t="str">
        <f>IFERROR(INDEX(DATOS_GENERALES!$F$11:$F$13,MATCH($P730,DATOS_GENERALES!$G$11:$G$13,0),1),"###")</f>
        <v>N</v>
      </c>
      <c r="P730" s="25" t="s">
        <v>40</v>
      </c>
      <c r="Q730" s="4">
        <f>IFERROR(INDEX(DATOS_GENERALES!$I$3:$I$7,MATCH($R730,DATOS_GENERALES!$J$3:$J$7,0),1),"###")</f>
        <v>1</v>
      </c>
      <c r="R730" s="25" t="s">
        <v>36</v>
      </c>
      <c r="S730" s="25" t="s">
        <v>15</v>
      </c>
      <c r="T730" s="25" t="s">
        <v>15</v>
      </c>
      <c r="U730" s="25" t="s">
        <v>15</v>
      </c>
      <c r="V730" s="24"/>
      <c r="W730" s="24" t="str">
        <f t="shared" si="68"/>
        <v>CALLE TACNA 446                        _</v>
      </c>
      <c r="X730" s="24" t="str">
        <f t="shared" si="69"/>
        <v>('0101729', '1', '1', 'TRUJILLO SEGOVIA ARMANDO JAYRO', 'TRUJILLO SEGOVIA ARMANDO JAYRO', 'CALLE TACNA 446                        _', '-', '-', '-', 'N', 'CALLE TACNA 446                        _', '1', '-', '-', '-', 'A'),</v>
      </c>
      <c r="Y730" s="24" t="str">
        <f t="shared" si="70"/>
        <v>('0101729', '1', '45835987', 'A'),</v>
      </c>
      <c r="Z730" s="24" t="str">
        <f t="shared" si="71"/>
        <v>('0101729', '2', '', 'A'),</v>
      </c>
    </row>
    <row r="731" spans="1:26" x14ac:dyDescent="0.25">
      <c r="A731" s="15" t="s">
        <v>399</v>
      </c>
      <c r="B731" s="28">
        <f t="shared" si="66"/>
        <v>1</v>
      </c>
      <c r="C731" s="27">
        <f xml:space="preserve"> IFERROR(INDEX(DATOS_GENERALES!$L$16:$L$20,MATCH($D731,DATOS_GENERALES!$M$16:$M$20,0),1),"###")</f>
        <v>1</v>
      </c>
      <c r="D731" s="25" t="s">
        <v>1641</v>
      </c>
      <c r="E731" s="27">
        <f xml:space="preserve"> IFERROR(INDEX(DATOS_GENERALES!$A$16:$A$25,MATCH($F731,DATOS_GENERALES!$B$16:$B$25,0),1),"###")</f>
        <v>1</v>
      </c>
      <c r="F731" s="25" t="s">
        <v>18</v>
      </c>
      <c r="G731" s="25" t="s">
        <v>2374</v>
      </c>
      <c r="H731" s="15" t="s">
        <v>1587</v>
      </c>
      <c r="I731" s="15"/>
      <c r="J731" s="25" t="s">
        <v>3151</v>
      </c>
      <c r="K731" s="25">
        <f t="shared" si="67"/>
        <v>30</v>
      </c>
      <c r="L731" s="25" t="s">
        <v>15</v>
      </c>
      <c r="M731" s="25" t="s">
        <v>15</v>
      </c>
      <c r="N731" s="25" t="s">
        <v>15</v>
      </c>
      <c r="O731" s="4" t="str">
        <f>IFERROR(INDEX(DATOS_GENERALES!$F$11:$F$13,MATCH($P731,DATOS_GENERALES!$G$11:$G$13,0),1),"###")</f>
        <v>N</v>
      </c>
      <c r="P731" s="25" t="s">
        <v>40</v>
      </c>
      <c r="Q731" s="4">
        <f>IFERROR(INDEX(DATOS_GENERALES!$I$3:$I$7,MATCH($R731,DATOS_GENERALES!$J$3:$J$7,0),1),"###")</f>
        <v>1</v>
      </c>
      <c r="R731" s="25" t="s">
        <v>36</v>
      </c>
      <c r="S731" s="25" t="s">
        <v>15</v>
      </c>
      <c r="T731" s="25" t="s">
        <v>15</v>
      </c>
      <c r="U731" s="25" t="s">
        <v>15</v>
      </c>
      <c r="V731" s="24"/>
      <c r="W731" s="24" t="str">
        <f t="shared" si="68"/>
        <v>CALLE PUMACAHUA 342 ALTO MISTI         _</v>
      </c>
      <c r="X731" s="24" t="str">
        <f t="shared" si="69"/>
        <v>('0101730', '1', '1', 'VILCA IDME ANGEL', 'VILCA IDME ANGEL', 'CALLE PUMACAHUA 342 ALTO MISTI         _', '-', '-', '-', 'N', 'CALLE PUMACAHUA 342 ALTO MISTI         _', '1', '-', '-', '-', 'A'),</v>
      </c>
      <c r="Y731" s="24" t="str">
        <f t="shared" si="70"/>
        <v>('0101730', '1', '45861918', 'A'),</v>
      </c>
      <c r="Z731" s="24" t="str">
        <f t="shared" si="71"/>
        <v>('0101730', '2', '', 'A'),</v>
      </c>
    </row>
    <row r="732" spans="1:26" x14ac:dyDescent="0.25">
      <c r="A732" s="15" t="s">
        <v>855</v>
      </c>
      <c r="B732" s="28">
        <f t="shared" si="66"/>
        <v>1</v>
      </c>
      <c r="C732" s="27">
        <f xml:space="preserve"> IFERROR(INDEX(DATOS_GENERALES!$L$16:$L$20,MATCH($D732,DATOS_GENERALES!$M$16:$M$20,0),1),"###")</f>
        <v>1</v>
      </c>
      <c r="D732" s="25" t="s">
        <v>1641</v>
      </c>
      <c r="E732" s="27">
        <f xml:space="preserve"> IFERROR(INDEX(DATOS_GENERALES!$A$16:$A$25,MATCH($F732,DATOS_GENERALES!$B$16:$B$25,0),1),"###")</f>
        <v>1</v>
      </c>
      <c r="F732" s="25" t="s">
        <v>18</v>
      </c>
      <c r="G732" s="25" t="s">
        <v>2375</v>
      </c>
      <c r="H732" s="15" t="s">
        <v>1588</v>
      </c>
      <c r="I732" s="15"/>
      <c r="J732" s="25" t="s">
        <v>3152</v>
      </c>
      <c r="K732" s="25">
        <f t="shared" si="67"/>
        <v>5</v>
      </c>
      <c r="L732" s="25" t="s">
        <v>15</v>
      </c>
      <c r="M732" s="25" t="s">
        <v>15</v>
      </c>
      <c r="N732" s="25" t="s">
        <v>15</v>
      </c>
      <c r="O732" s="4" t="str">
        <f>IFERROR(INDEX(DATOS_GENERALES!$F$11:$F$13,MATCH($P732,DATOS_GENERALES!$G$11:$G$13,0),1),"###")</f>
        <v>N</v>
      </c>
      <c r="P732" s="25" t="s">
        <v>40</v>
      </c>
      <c r="Q732" s="4">
        <f>IFERROR(INDEX(DATOS_GENERALES!$I$3:$I$7,MATCH($R732,DATOS_GENERALES!$J$3:$J$7,0),1),"###")</f>
        <v>1</v>
      </c>
      <c r="R732" s="25" t="s">
        <v>36</v>
      </c>
      <c r="S732" s="25" t="s">
        <v>15</v>
      </c>
      <c r="T732" s="25" t="s">
        <v>15</v>
      </c>
      <c r="U732" s="25" t="s">
        <v>15</v>
      </c>
      <c r="V732" s="24"/>
      <c r="W732" s="24" t="str">
        <f t="shared" si="68"/>
        <v>CUSCO                                  _</v>
      </c>
      <c r="X732" s="24" t="str">
        <f t="shared" si="69"/>
        <v>('0101731', '1', '1', 'USCAMAYTA MEDINA WILCHES  RUFINO', 'USCAMAYTA MEDINA WILCHES  RUFINO', 'CUSCO                                  _', '-', '-', '-', 'N', 'CUSCO                                  _', '1', '-', '-', '-', 'A'),</v>
      </c>
      <c r="Y732" s="24" t="str">
        <f t="shared" si="70"/>
        <v>('0101731', '1', '45968593', 'A'),</v>
      </c>
      <c r="Z732" s="24" t="str">
        <f t="shared" si="71"/>
        <v>('0101731', '2', '', 'A'),</v>
      </c>
    </row>
    <row r="733" spans="1:26" x14ac:dyDescent="0.25">
      <c r="A733" s="15" t="s">
        <v>360</v>
      </c>
      <c r="B733" s="28">
        <f t="shared" si="66"/>
        <v>1</v>
      </c>
      <c r="C733" s="27">
        <f xml:space="preserve"> IFERROR(INDEX(DATOS_GENERALES!$L$16:$L$20,MATCH($D733,DATOS_GENERALES!$M$16:$M$20,0),1),"###")</f>
        <v>1</v>
      </c>
      <c r="D733" s="25" t="s">
        <v>1641</v>
      </c>
      <c r="E733" s="27">
        <f xml:space="preserve"> IFERROR(INDEX(DATOS_GENERALES!$A$16:$A$25,MATCH($F733,DATOS_GENERALES!$B$16:$B$25,0),1),"###")</f>
        <v>1</v>
      </c>
      <c r="F733" s="25" t="s">
        <v>18</v>
      </c>
      <c r="G733" s="25" t="s">
        <v>2376</v>
      </c>
      <c r="H733" s="15" t="s">
        <v>1589</v>
      </c>
      <c r="I733" s="15"/>
      <c r="J733" s="25" t="s">
        <v>3153</v>
      </c>
      <c r="K733" s="25">
        <f t="shared" si="67"/>
        <v>31</v>
      </c>
      <c r="L733" s="25" t="s">
        <v>15</v>
      </c>
      <c r="M733" s="25" t="s">
        <v>15</v>
      </c>
      <c r="N733" s="25" t="s">
        <v>15</v>
      </c>
      <c r="O733" s="4" t="str">
        <f>IFERROR(INDEX(DATOS_GENERALES!$F$11:$F$13,MATCH($P733,DATOS_GENERALES!$G$11:$G$13,0),1),"###")</f>
        <v>N</v>
      </c>
      <c r="P733" s="25" t="s">
        <v>40</v>
      </c>
      <c r="Q733" s="4">
        <f>IFERROR(INDEX(DATOS_GENERALES!$I$3:$I$7,MATCH($R733,DATOS_GENERALES!$J$3:$J$7,0),1),"###")</f>
        <v>1</v>
      </c>
      <c r="R733" s="25" t="s">
        <v>36</v>
      </c>
      <c r="S733" s="25" t="s">
        <v>15</v>
      </c>
      <c r="T733" s="25" t="s">
        <v>15</v>
      </c>
      <c r="U733" s="25" t="s">
        <v>15</v>
      </c>
      <c r="V733" s="24"/>
      <c r="W733" s="24" t="str">
        <f t="shared" si="68"/>
        <v>URB.PIEDRA SANTA H-10 YANAHUARA        _</v>
      </c>
      <c r="X733" s="24" t="str">
        <f t="shared" si="69"/>
        <v>('0101732', '1', '1', 'VARGAS JUANICO MILUSKA MUSSY', 'VARGAS JUANICO MILUSKA MUSSY', 'URB.PIEDRA SANTA H-10 YANAHUARA        _', '-', '-', '-', 'N', 'URB.PIEDRA SANTA H-10 YANAHUARA        _', '1', '-', '-', '-', 'A'),</v>
      </c>
      <c r="Y733" s="24" t="str">
        <f t="shared" si="70"/>
        <v>('0101732', '1', '46012886', 'A'),</v>
      </c>
      <c r="Z733" s="24" t="str">
        <f t="shared" si="71"/>
        <v>('0101732', '2', '', 'A'),</v>
      </c>
    </row>
    <row r="734" spans="1:26" x14ac:dyDescent="0.25">
      <c r="A734" s="15" t="s">
        <v>547</v>
      </c>
      <c r="B734" s="28">
        <f t="shared" si="66"/>
        <v>1</v>
      </c>
      <c r="C734" s="27">
        <f xml:space="preserve"> IFERROR(INDEX(DATOS_GENERALES!$L$16:$L$20,MATCH($D734,DATOS_GENERALES!$M$16:$M$20,0),1),"###")</f>
        <v>1</v>
      </c>
      <c r="D734" s="25" t="s">
        <v>1641</v>
      </c>
      <c r="E734" s="27">
        <f xml:space="preserve"> IFERROR(INDEX(DATOS_GENERALES!$A$16:$A$25,MATCH($F734,DATOS_GENERALES!$B$16:$B$25,0),1),"###")</f>
        <v>1</v>
      </c>
      <c r="F734" s="25" t="s">
        <v>18</v>
      </c>
      <c r="G734" s="25" t="s">
        <v>2377</v>
      </c>
      <c r="H734" s="15" t="s">
        <v>1590</v>
      </c>
      <c r="I734" s="15"/>
      <c r="J734" s="25" t="s">
        <v>3154</v>
      </c>
      <c r="K734" s="25">
        <f t="shared" si="67"/>
        <v>25</v>
      </c>
      <c r="L734" s="25" t="s">
        <v>15</v>
      </c>
      <c r="M734" s="25" t="s">
        <v>15</v>
      </c>
      <c r="N734" s="25" t="s">
        <v>15</v>
      </c>
      <c r="O734" s="4" t="str">
        <f>IFERROR(INDEX(DATOS_GENERALES!$F$11:$F$13,MATCH($P734,DATOS_GENERALES!$G$11:$G$13,0),1),"###")</f>
        <v>N</v>
      </c>
      <c r="P734" s="25" t="s">
        <v>40</v>
      </c>
      <c r="Q734" s="4">
        <f>IFERROR(INDEX(DATOS_GENERALES!$I$3:$I$7,MATCH($R734,DATOS_GENERALES!$J$3:$J$7,0),1),"###")</f>
        <v>1</v>
      </c>
      <c r="R734" s="25" t="s">
        <v>36</v>
      </c>
      <c r="S734" s="25" t="s">
        <v>15</v>
      </c>
      <c r="T734" s="25" t="s">
        <v>15</v>
      </c>
      <c r="U734" s="25" t="s">
        <v>15</v>
      </c>
      <c r="V734" s="24"/>
      <c r="W734" s="24" t="str">
        <f t="shared" si="68"/>
        <v>URB. BELLO HORIZONTE K-10              _</v>
      </c>
      <c r="X734" s="24" t="str">
        <f t="shared" si="69"/>
        <v>('0101733', '1', '1', 'MANCEL PILLUN GLAVE', 'MANCEL PILLUN GLAVE', 'URB. BELLO HORIZONTE K-10              _', '-', '-', '-', 'N', 'URB. BELLO HORIZONTE K-10              _', '1', '-', '-', '-', 'A'),</v>
      </c>
      <c r="Y734" s="24" t="str">
        <f t="shared" si="70"/>
        <v>('0101733', '1', '46049686', 'A'),</v>
      </c>
      <c r="Z734" s="24" t="str">
        <f t="shared" si="71"/>
        <v>('0101733', '2', '', 'A'),</v>
      </c>
    </row>
    <row r="735" spans="1:26" x14ac:dyDescent="0.25">
      <c r="A735" s="15" t="s">
        <v>153</v>
      </c>
      <c r="B735" s="28">
        <f t="shared" si="66"/>
        <v>1</v>
      </c>
      <c r="C735" s="27">
        <f xml:space="preserve"> IFERROR(INDEX(DATOS_GENERALES!$L$16:$L$20,MATCH($D735,DATOS_GENERALES!$M$16:$M$20,0),1),"###")</f>
        <v>1</v>
      </c>
      <c r="D735" s="25" t="s">
        <v>1641</v>
      </c>
      <c r="E735" s="27">
        <f xml:space="preserve"> IFERROR(INDEX(DATOS_GENERALES!$A$16:$A$25,MATCH($F735,DATOS_GENERALES!$B$16:$B$25,0),1),"###")</f>
        <v>1</v>
      </c>
      <c r="F735" s="25" t="s">
        <v>18</v>
      </c>
      <c r="G735" s="25" t="s">
        <v>2378</v>
      </c>
      <c r="H735" s="15" t="s">
        <v>1591</v>
      </c>
      <c r="I735" s="15"/>
      <c r="J735" s="25" t="s">
        <v>3155</v>
      </c>
      <c r="K735" s="25">
        <f t="shared" si="67"/>
        <v>40</v>
      </c>
      <c r="L735" s="25" t="s">
        <v>15</v>
      </c>
      <c r="M735" s="25" t="s">
        <v>15</v>
      </c>
      <c r="N735" s="25" t="s">
        <v>15</v>
      </c>
      <c r="O735" s="4" t="str">
        <f>IFERROR(INDEX(DATOS_GENERALES!$F$11:$F$13,MATCH($P735,DATOS_GENERALES!$G$11:$G$13,0),1),"###")</f>
        <v>N</v>
      </c>
      <c r="P735" s="25" t="s">
        <v>40</v>
      </c>
      <c r="Q735" s="4">
        <f>IFERROR(INDEX(DATOS_GENERALES!$I$3:$I$7,MATCH($R735,DATOS_GENERALES!$J$3:$J$7,0),1),"###")</f>
        <v>1</v>
      </c>
      <c r="R735" s="25" t="s">
        <v>36</v>
      </c>
      <c r="S735" s="25" t="s">
        <v>15</v>
      </c>
      <c r="T735" s="25" t="s">
        <v>15</v>
      </c>
      <c r="U735" s="25" t="s">
        <v>15</v>
      </c>
      <c r="V735" s="24"/>
      <c r="W735" s="24" t="str">
        <f t="shared" si="68"/>
        <v>C. FOVIPOL CL. ZAMACOLA 209 DPTO 202 BLO</v>
      </c>
      <c r="X735" s="24" t="str">
        <f t="shared" si="69"/>
        <v>('0101734', '1', '1', 'ALVAREZ ENCISO SERGIO VICTOR', 'ALVAREZ ENCISO SERGIO VICTOR', 'C. FOVIPOL CL. ZAMACOLA 209 DPTO 202 BLO', '-', '-', '-', 'N', 'C. FOVIPOL CL. ZAMACOLA 209 DPTO 202 BLO', '1', '-', '-', '-', 'A'),</v>
      </c>
      <c r="Y735" s="24" t="str">
        <f t="shared" si="70"/>
        <v>('0101734', '1', '46050861', 'A'),</v>
      </c>
      <c r="Z735" s="24" t="str">
        <f t="shared" si="71"/>
        <v>('0101734', '2', '', 'A'),</v>
      </c>
    </row>
    <row r="736" spans="1:26" x14ac:dyDescent="0.25">
      <c r="A736" s="15" t="s">
        <v>619</v>
      </c>
      <c r="B736" s="28">
        <f t="shared" si="66"/>
        <v>1</v>
      </c>
      <c r="C736" s="27">
        <f xml:space="preserve"> IFERROR(INDEX(DATOS_GENERALES!$L$16:$L$20,MATCH($D736,DATOS_GENERALES!$M$16:$M$20,0),1),"###")</f>
        <v>1</v>
      </c>
      <c r="D736" s="25" t="s">
        <v>1641</v>
      </c>
      <c r="E736" s="27">
        <f xml:space="preserve"> IFERROR(INDEX(DATOS_GENERALES!$A$16:$A$25,MATCH($F736,DATOS_GENERALES!$B$16:$B$25,0),1),"###")</f>
        <v>1</v>
      </c>
      <c r="F736" s="25" t="s">
        <v>18</v>
      </c>
      <c r="G736" s="25" t="s">
        <v>2379</v>
      </c>
      <c r="H736" s="15" t="s">
        <v>1592</v>
      </c>
      <c r="I736" s="15"/>
      <c r="J736" s="25" t="s">
        <v>3156</v>
      </c>
      <c r="K736" s="25">
        <f t="shared" si="67"/>
        <v>23</v>
      </c>
      <c r="L736" s="25" t="s">
        <v>15</v>
      </c>
      <c r="M736" s="25" t="s">
        <v>15</v>
      </c>
      <c r="N736" s="25" t="s">
        <v>15</v>
      </c>
      <c r="O736" s="4" t="str">
        <f>IFERROR(INDEX(DATOS_GENERALES!$F$11:$F$13,MATCH($P736,DATOS_GENERALES!$G$11:$G$13,0),1),"###")</f>
        <v>N</v>
      </c>
      <c r="P736" s="25" t="s">
        <v>40</v>
      </c>
      <c r="Q736" s="4">
        <f>IFERROR(INDEX(DATOS_GENERALES!$I$3:$I$7,MATCH($R736,DATOS_GENERALES!$J$3:$J$7,0),1),"###")</f>
        <v>1</v>
      </c>
      <c r="R736" s="25" t="s">
        <v>36</v>
      </c>
      <c r="S736" s="25" t="s">
        <v>15</v>
      </c>
      <c r="T736" s="25" t="s">
        <v>15</v>
      </c>
      <c r="U736" s="25" t="s">
        <v>15</v>
      </c>
      <c r="V736" s="24"/>
      <c r="W736" s="24" t="str">
        <f t="shared" si="68"/>
        <v>URB. JUAN EL BUENO D-15                _</v>
      </c>
      <c r="X736" s="24" t="str">
        <f t="shared" si="69"/>
        <v>('0101735', '1', '1', 'HAQUEHUA CORNEJO HEINER', 'HAQUEHUA CORNEJO HEINER', 'URB. JUAN EL BUENO D-15                _', '-', '-', '-', 'N', 'URB. JUAN EL BUENO D-15                _', '1', '-', '-', '-', 'A'),</v>
      </c>
      <c r="Y736" s="24" t="str">
        <f t="shared" si="70"/>
        <v>('0101735', '1', '46080825', 'A'),</v>
      </c>
      <c r="Z736" s="24" t="str">
        <f t="shared" si="71"/>
        <v>('0101735', '2', '', 'A'),</v>
      </c>
    </row>
    <row r="737" spans="1:26" x14ac:dyDescent="0.25">
      <c r="A737" s="15" t="s">
        <v>400</v>
      </c>
      <c r="B737" s="28">
        <f t="shared" si="66"/>
        <v>1</v>
      </c>
      <c r="C737" s="27">
        <f xml:space="preserve"> IFERROR(INDEX(DATOS_GENERALES!$L$16:$L$20,MATCH($D737,DATOS_GENERALES!$M$16:$M$20,0),1),"###")</f>
        <v>1</v>
      </c>
      <c r="D737" s="25" t="s">
        <v>1641</v>
      </c>
      <c r="E737" s="27">
        <f xml:space="preserve"> IFERROR(INDEX(DATOS_GENERALES!$A$16:$A$25,MATCH($F737,DATOS_GENERALES!$B$16:$B$25,0),1),"###")</f>
        <v>1</v>
      </c>
      <c r="F737" s="25" t="s">
        <v>18</v>
      </c>
      <c r="G737" s="25" t="s">
        <v>2380</v>
      </c>
      <c r="H737" s="15" t="s">
        <v>1593</v>
      </c>
      <c r="I737" s="15"/>
      <c r="J737" s="25" t="s">
        <v>3157</v>
      </c>
      <c r="K737" s="25">
        <f t="shared" si="67"/>
        <v>30</v>
      </c>
      <c r="L737" s="25" t="s">
        <v>15</v>
      </c>
      <c r="M737" s="25" t="s">
        <v>15</v>
      </c>
      <c r="N737" s="25" t="s">
        <v>15</v>
      </c>
      <c r="O737" s="4" t="str">
        <f>IFERROR(INDEX(DATOS_GENERALES!$F$11:$F$13,MATCH($P737,DATOS_GENERALES!$G$11:$G$13,0),1),"###")</f>
        <v>N</v>
      </c>
      <c r="P737" s="25" t="s">
        <v>40</v>
      </c>
      <c r="Q737" s="4">
        <f>IFERROR(INDEX(DATOS_GENERALES!$I$3:$I$7,MATCH($R737,DATOS_GENERALES!$J$3:$J$7,0),1),"###")</f>
        <v>1</v>
      </c>
      <c r="R737" s="25" t="s">
        <v>36</v>
      </c>
      <c r="S737" s="25" t="s">
        <v>15</v>
      </c>
      <c r="T737" s="25" t="s">
        <v>15</v>
      </c>
      <c r="U737" s="25" t="s">
        <v>15</v>
      </c>
      <c r="V737" s="24"/>
      <c r="W737" s="24" t="str">
        <f t="shared" si="68"/>
        <v>ASOC. BELAUNDE ZONA C NUMERO H         _</v>
      </c>
      <c r="X737" s="24" t="str">
        <f t="shared" si="69"/>
        <v>('0101736', '1', '1', 'CASTRO CAMERO MIGUEL CARMELO', 'CASTRO CAMERO MIGUEL CARMELO', 'ASOC. BELAUNDE ZONA C NUMERO H         _', '-', '-', '-', 'N', 'ASOC. BELAUNDE ZONA C NUMERO H         _', '1', '-', '-', '-', 'A'),</v>
      </c>
      <c r="Y737" s="24" t="str">
        <f t="shared" si="70"/>
        <v>('0101736', '1', '46125813', 'A'),</v>
      </c>
      <c r="Z737" s="24" t="str">
        <f t="shared" si="71"/>
        <v>('0101736', '2', '', 'A'),</v>
      </c>
    </row>
    <row r="738" spans="1:26" x14ac:dyDescent="0.25">
      <c r="A738" s="15" t="s">
        <v>840</v>
      </c>
      <c r="B738" s="28">
        <f t="shared" si="66"/>
        <v>1</v>
      </c>
      <c r="C738" s="27">
        <f xml:space="preserve"> IFERROR(INDEX(DATOS_GENERALES!$L$16:$L$20,MATCH($D738,DATOS_GENERALES!$M$16:$M$20,0),1),"###")</f>
        <v>1</v>
      </c>
      <c r="D738" s="25" t="s">
        <v>1641</v>
      </c>
      <c r="E738" s="27">
        <f xml:space="preserve"> IFERROR(INDEX(DATOS_GENERALES!$A$16:$A$25,MATCH($F738,DATOS_GENERALES!$B$16:$B$25,0),1),"###")</f>
        <v>1</v>
      </c>
      <c r="F738" s="25" t="s">
        <v>18</v>
      </c>
      <c r="G738" s="25" t="s">
        <v>2381</v>
      </c>
      <c r="H738" s="15" t="s">
        <v>1594</v>
      </c>
      <c r="I738" s="15"/>
      <c r="J738" s="25" t="s">
        <v>3158</v>
      </c>
      <c r="K738" s="25">
        <f t="shared" si="67"/>
        <v>12</v>
      </c>
      <c r="L738" s="25" t="s">
        <v>15</v>
      </c>
      <c r="M738" s="25" t="s">
        <v>15</v>
      </c>
      <c r="N738" s="25" t="s">
        <v>15</v>
      </c>
      <c r="O738" s="4" t="str">
        <f>IFERROR(INDEX(DATOS_GENERALES!$F$11:$F$13,MATCH($P738,DATOS_GENERALES!$G$11:$G$13,0),1),"###")</f>
        <v>N</v>
      </c>
      <c r="P738" s="25" t="s">
        <v>40</v>
      </c>
      <c r="Q738" s="4">
        <f>IFERROR(INDEX(DATOS_GENERALES!$I$3:$I$7,MATCH($R738,DATOS_GENERALES!$J$3:$J$7,0),1),"###")</f>
        <v>1</v>
      </c>
      <c r="R738" s="25" t="s">
        <v>36</v>
      </c>
      <c r="S738" s="25" t="s">
        <v>15</v>
      </c>
      <c r="T738" s="25" t="s">
        <v>15</v>
      </c>
      <c r="U738" s="25" t="s">
        <v>15</v>
      </c>
      <c r="V738" s="24"/>
      <c r="W738" s="24" t="str">
        <f t="shared" si="68"/>
        <v>CORBACHO 235                           _</v>
      </c>
      <c r="X738" s="24" t="str">
        <f t="shared" si="69"/>
        <v>('0101737', '1', '1', 'VERA LAJO ADOLFO', 'VERA LAJO ADOLFO', 'CORBACHO 235                           _', '-', '-', '-', 'N', 'CORBACHO 235                           _', '1', '-', '-', '-', 'A'),</v>
      </c>
      <c r="Y738" s="24" t="str">
        <f t="shared" si="70"/>
        <v>('0101737', '1', '46156583', 'A'),</v>
      </c>
      <c r="Z738" s="24" t="str">
        <f t="shared" si="71"/>
        <v>('0101737', '2', '', 'A'),</v>
      </c>
    </row>
    <row r="739" spans="1:26" x14ac:dyDescent="0.25">
      <c r="A739" s="15" t="s">
        <v>196</v>
      </c>
      <c r="B739" s="28">
        <f t="shared" si="66"/>
        <v>1</v>
      </c>
      <c r="C739" s="27">
        <f xml:space="preserve"> IFERROR(INDEX(DATOS_GENERALES!$L$16:$L$20,MATCH($D739,DATOS_GENERALES!$M$16:$M$20,0),1),"###")</f>
        <v>1</v>
      </c>
      <c r="D739" s="25" t="s">
        <v>1641</v>
      </c>
      <c r="E739" s="27">
        <f xml:space="preserve"> IFERROR(INDEX(DATOS_GENERALES!$A$16:$A$25,MATCH($F739,DATOS_GENERALES!$B$16:$B$25,0),1),"###")</f>
        <v>1</v>
      </c>
      <c r="F739" s="25" t="s">
        <v>18</v>
      </c>
      <c r="G739" s="25" t="s">
        <v>2382</v>
      </c>
      <c r="H739" s="15" t="s">
        <v>1595</v>
      </c>
      <c r="I739" s="15"/>
      <c r="J739" s="25" t="s">
        <v>3159</v>
      </c>
      <c r="K739" s="25">
        <f t="shared" si="67"/>
        <v>38</v>
      </c>
      <c r="L739" s="25" t="s">
        <v>15</v>
      </c>
      <c r="M739" s="25" t="s">
        <v>15</v>
      </c>
      <c r="N739" s="25" t="s">
        <v>15</v>
      </c>
      <c r="O739" s="4" t="str">
        <f>IFERROR(INDEX(DATOS_GENERALES!$F$11:$F$13,MATCH($P739,DATOS_GENERALES!$G$11:$G$13,0),1),"###")</f>
        <v>N</v>
      </c>
      <c r="P739" s="25" t="s">
        <v>40</v>
      </c>
      <c r="Q739" s="4">
        <f>IFERROR(INDEX(DATOS_GENERALES!$I$3:$I$7,MATCH($R739,DATOS_GENERALES!$J$3:$J$7,0),1),"###")</f>
        <v>1</v>
      </c>
      <c r="R739" s="25" t="s">
        <v>36</v>
      </c>
      <c r="S739" s="25" t="s">
        <v>15</v>
      </c>
      <c r="T739" s="25" t="s">
        <v>15</v>
      </c>
      <c r="U739" s="25" t="s">
        <v>15</v>
      </c>
      <c r="V739" s="24"/>
      <c r="W739" s="24" t="str">
        <f t="shared" si="68"/>
        <v>FLORA TRISTAN A-201 UMACOLLO YANAHUARA _</v>
      </c>
      <c r="X739" s="24" t="str">
        <f t="shared" si="69"/>
        <v>('0101738', '1', '1', 'ACOSTA ACOSTA CARLO CESAR', 'ACOSTA ACOSTA CARLO CESAR', 'FLORA TRISTAN A-201 UMACOLLO YANAHUARA _', '-', '-', '-', 'N', 'FLORA TRISTAN A-201 UMACOLLO YANAHUARA _', '1', '-', '-', '-', 'A'),</v>
      </c>
      <c r="Y739" s="24" t="str">
        <f t="shared" si="70"/>
        <v>('0101738', '1', '46184881', 'A'),</v>
      </c>
      <c r="Z739" s="24" t="str">
        <f t="shared" si="71"/>
        <v>('0101738', '2', '', 'A'),</v>
      </c>
    </row>
    <row r="740" spans="1:26" x14ac:dyDescent="0.25">
      <c r="A740" s="15" t="s">
        <v>548</v>
      </c>
      <c r="B740" s="28">
        <f t="shared" si="66"/>
        <v>1</v>
      </c>
      <c r="C740" s="27">
        <f xml:space="preserve"> IFERROR(INDEX(DATOS_GENERALES!$L$16:$L$20,MATCH($D740,DATOS_GENERALES!$M$16:$M$20,0),1),"###")</f>
        <v>1</v>
      </c>
      <c r="D740" s="25" t="s">
        <v>1641</v>
      </c>
      <c r="E740" s="27">
        <f xml:space="preserve"> IFERROR(INDEX(DATOS_GENERALES!$A$16:$A$25,MATCH($F740,DATOS_GENERALES!$B$16:$B$25,0),1),"###")</f>
        <v>1</v>
      </c>
      <c r="F740" s="25" t="s">
        <v>18</v>
      </c>
      <c r="G740" s="25" t="s">
        <v>2383</v>
      </c>
      <c r="H740" s="15" t="s">
        <v>1596</v>
      </c>
      <c r="I740" s="15"/>
      <c r="J740" s="25" t="s">
        <v>3160</v>
      </c>
      <c r="K740" s="25">
        <f t="shared" si="67"/>
        <v>25</v>
      </c>
      <c r="L740" s="25" t="s">
        <v>15</v>
      </c>
      <c r="M740" s="25" t="s">
        <v>15</v>
      </c>
      <c r="N740" s="25" t="s">
        <v>15</v>
      </c>
      <c r="O740" s="4" t="str">
        <f>IFERROR(INDEX(DATOS_GENERALES!$F$11:$F$13,MATCH($P740,DATOS_GENERALES!$G$11:$G$13,0),1),"###")</f>
        <v>N</v>
      </c>
      <c r="P740" s="25" t="s">
        <v>40</v>
      </c>
      <c r="Q740" s="4">
        <f>IFERROR(INDEX(DATOS_GENERALES!$I$3:$I$7,MATCH($R740,DATOS_GENERALES!$J$3:$J$7,0),1),"###")</f>
        <v>1</v>
      </c>
      <c r="R740" s="25" t="s">
        <v>36</v>
      </c>
      <c r="S740" s="25" t="s">
        <v>15</v>
      </c>
      <c r="T740" s="25" t="s">
        <v>15</v>
      </c>
      <c r="U740" s="25" t="s">
        <v>15</v>
      </c>
      <c r="V740" s="24"/>
      <c r="W740" s="24" t="str">
        <f t="shared" si="68"/>
        <v>CALLE ARROSPIDI 409 CAYMA              _</v>
      </c>
      <c r="X740" s="24" t="str">
        <f t="shared" si="69"/>
        <v>('0101739', '1', '1', 'MONSERRATE SALAZAR ANTHONY', 'MONSERRATE SALAZAR ANTHONY', 'CALLE ARROSPIDI 409 CAYMA              _', '-', '-', '-', 'N', 'CALLE ARROSPIDI 409 CAYMA              _', '1', '-', '-', '-', 'A'),</v>
      </c>
      <c r="Y740" s="24" t="str">
        <f t="shared" si="70"/>
        <v>('0101739', '1', '46193125', 'A'),</v>
      </c>
      <c r="Z740" s="24" t="str">
        <f t="shared" si="71"/>
        <v>('0101739', '2', '', 'A'),</v>
      </c>
    </row>
    <row r="741" spans="1:26" x14ac:dyDescent="0.25">
      <c r="A741" s="15" t="s">
        <v>287</v>
      </c>
      <c r="B741" s="28">
        <f t="shared" si="66"/>
        <v>1</v>
      </c>
      <c r="C741" s="27">
        <f xml:space="preserve"> IFERROR(INDEX(DATOS_GENERALES!$L$16:$L$20,MATCH($D741,DATOS_GENERALES!$M$16:$M$20,0),1),"###")</f>
        <v>1</v>
      </c>
      <c r="D741" s="25" t="s">
        <v>1641</v>
      </c>
      <c r="E741" s="27">
        <f xml:space="preserve"> IFERROR(INDEX(DATOS_GENERALES!$A$16:$A$25,MATCH($F741,DATOS_GENERALES!$B$16:$B$25,0),1),"###")</f>
        <v>1</v>
      </c>
      <c r="F741" s="25" t="s">
        <v>18</v>
      </c>
      <c r="G741" s="25" t="s">
        <v>2384</v>
      </c>
      <c r="H741" s="15" t="s">
        <v>1597</v>
      </c>
      <c r="I741" s="15"/>
      <c r="J741" s="25" t="s">
        <v>3161</v>
      </c>
      <c r="K741" s="25">
        <f t="shared" si="67"/>
        <v>33</v>
      </c>
      <c r="L741" s="25" t="s">
        <v>15</v>
      </c>
      <c r="M741" s="25" t="s">
        <v>15</v>
      </c>
      <c r="N741" s="25" t="s">
        <v>15</v>
      </c>
      <c r="O741" s="4" t="str">
        <f>IFERROR(INDEX(DATOS_GENERALES!$F$11:$F$13,MATCH($P741,DATOS_GENERALES!$G$11:$G$13,0),1),"###")</f>
        <v>N</v>
      </c>
      <c r="P741" s="25" t="s">
        <v>40</v>
      </c>
      <c r="Q741" s="4">
        <f>IFERROR(INDEX(DATOS_GENERALES!$I$3:$I$7,MATCH($R741,DATOS_GENERALES!$J$3:$J$7,0),1),"###")</f>
        <v>1</v>
      </c>
      <c r="R741" s="25" t="s">
        <v>36</v>
      </c>
      <c r="S741" s="25" t="s">
        <v>15</v>
      </c>
      <c r="T741" s="25" t="s">
        <v>15</v>
      </c>
      <c r="U741" s="25" t="s">
        <v>15</v>
      </c>
      <c r="V741" s="24"/>
      <c r="W741" s="24" t="str">
        <f t="shared" si="68"/>
        <v>SEÑOR DE LA CAÑA CALLE GRANDE 227      _</v>
      </c>
      <c r="X741" s="24" t="str">
        <f t="shared" si="69"/>
        <v>('0101740', '1', '1', 'PAREDES FERNANDEZ DANIEL FERNANDO', 'PAREDES FERNANDEZ DANIEL FERNANDO', 'SEÑOR DE LA CAÑA CALLE GRANDE 227      _', '-', '-', '-', 'N', 'SEÑOR DE LA CAÑA CALLE GRANDE 227      _', '1', '-', '-', '-', 'A'),</v>
      </c>
      <c r="Y741" s="24" t="str">
        <f t="shared" si="70"/>
        <v>('0101740', '1', '46198881', 'A'),</v>
      </c>
      <c r="Z741" s="24" t="str">
        <f t="shared" si="71"/>
        <v>('0101740', '2', '', 'A'),</v>
      </c>
    </row>
    <row r="742" spans="1:26" x14ac:dyDescent="0.25">
      <c r="A742" s="15" t="s">
        <v>154</v>
      </c>
      <c r="B742" s="28">
        <f t="shared" si="66"/>
        <v>1</v>
      </c>
      <c r="C742" s="27">
        <f xml:space="preserve"> IFERROR(INDEX(DATOS_GENERALES!$L$16:$L$20,MATCH($D742,DATOS_GENERALES!$M$16:$M$20,0),1),"###")</f>
        <v>1</v>
      </c>
      <c r="D742" s="25" t="s">
        <v>1641</v>
      </c>
      <c r="E742" s="27">
        <f xml:space="preserve"> IFERROR(INDEX(DATOS_GENERALES!$A$16:$A$25,MATCH($F742,DATOS_GENERALES!$B$16:$B$25,0),1),"###")</f>
        <v>1</v>
      </c>
      <c r="F742" s="25" t="s">
        <v>18</v>
      </c>
      <c r="G742" s="25" t="s">
        <v>2385</v>
      </c>
      <c r="H742" s="15" t="s">
        <v>1598</v>
      </c>
      <c r="I742" s="15"/>
      <c r="J742" s="25" t="s">
        <v>3162</v>
      </c>
      <c r="K742" s="25">
        <f t="shared" si="67"/>
        <v>40</v>
      </c>
      <c r="L742" s="25" t="s">
        <v>15</v>
      </c>
      <c r="M742" s="25" t="s">
        <v>15</v>
      </c>
      <c r="N742" s="25" t="s">
        <v>15</v>
      </c>
      <c r="O742" s="4" t="str">
        <f>IFERROR(INDEX(DATOS_GENERALES!$F$11:$F$13,MATCH($P742,DATOS_GENERALES!$G$11:$G$13,0),1),"###")</f>
        <v>N</v>
      </c>
      <c r="P742" s="25" t="s">
        <v>40</v>
      </c>
      <c r="Q742" s="4">
        <f>IFERROR(INDEX(DATOS_GENERALES!$I$3:$I$7,MATCH($R742,DATOS_GENERALES!$J$3:$J$7,0),1),"###")</f>
        <v>1</v>
      </c>
      <c r="R742" s="25" t="s">
        <v>36</v>
      </c>
      <c r="S742" s="25" t="s">
        <v>15</v>
      </c>
      <c r="T742" s="25" t="s">
        <v>15</v>
      </c>
      <c r="U742" s="25" t="s">
        <v>15</v>
      </c>
      <c r="V742" s="24"/>
      <c r="W742" s="24" t="str">
        <f t="shared" si="68"/>
        <v>URB. PIEDRA SANTA I MZ. M LT. 28 DPTO. 5</v>
      </c>
      <c r="X742" s="24" t="str">
        <f t="shared" si="69"/>
        <v>('0101741', '1', '1', 'BRONCANO MONTES JHOSELYM PAOLA', 'BRONCANO MONTES JHOSELYM PAOLA', 'URB. PIEDRA SANTA I MZ. M LT. 28 DPTO. 5', '-', '-', '-', 'N', 'URB. PIEDRA SANTA I MZ. M LT. 28 DPTO. 5', '1', '-', '-', '-', 'A'),</v>
      </c>
      <c r="Y742" s="24" t="str">
        <f t="shared" si="70"/>
        <v>('0101741', '1', '46238241', 'A'),</v>
      </c>
      <c r="Z742" s="24" t="str">
        <f t="shared" si="71"/>
        <v>('0101741', '2', '', 'A'),</v>
      </c>
    </row>
    <row r="743" spans="1:26" x14ac:dyDescent="0.25">
      <c r="A743" s="15" t="s">
        <v>518</v>
      </c>
      <c r="B743" s="28">
        <f t="shared" si="66"/>
        <v>1</v>
      </c>
      <c r="C743" s="27">
        <f xml:space="preserve"> IFERROR(INDEX(DATOS_GENERALES!$L$16:$L$20,MATCH($D743,DATOS_GENERALES!$M$16:$M$20,0),1),"###")</f>
        <v>1</v>
      </c>
      <c r="D743" s="25" t="s">
        <v>1641</v>
      </c>
      <c r="E743" s="27">
        <f xml:space="preserve"> IFERROR(INDEX(DATOS_GENERALES!$A$16:$A$25,MATCH($F743,DATOS_GENERALES!$B$16:$B$25,0),1),"###")</f>
        <v>1</v>
      </c>
      <c r="F743" s="25" t="s">
        <v>18</v>
      </c>
      <c r="G743" s="25" t="s">
        <v>2386</v>
      </c>
      <c r="H743" s="15" t="s">
        <v>1599</v>
      </c>
      <c r="I743" s="15"/>
      <c r="J743" s="25" t="s">
        <v>3163</v>
      </c>
      <c r="K743" s="25">
        <f t="shared" si="67"/>
        <v>26</v>
      </c>
      <c r="L743" s="25" t="s">
        <v>15</v>
      </c>
      <c r="M743" s="25" t="s">
        <v>15</v>
      </c>
      <c r="N743" s="25" t="s">
        <v>15</v>
      </c>
      <c r="O743" s="4" t="str">
        <f>IFERROR(INDEX(DATOS_GENERALES!$F$11:$F$13,MATCH($P743,DATOS_GENERALES!$G$11:$G$13,0),1),"###")</f>
        <v>N</v>
      </c>
      <c r="P743" s="25" t="s">
        <v>40</v>
      </c>
      <c r="Q743" s="4">
        <f>IFERROR(INDEX(DATOS_GENERALES!$I$3:$I$7,MATCH($R743,DATOS_GENERALES!$J$3:$J$7,0),1),"###")</f>
        <v>1</v>
      </c>
      <c r="R743" s="25" t="s">
        <v>36</v>
      </c>
      <c r="S743" s="25" t="s">
        <v>15</v>
      </c>
      <c r="T743" s="25" t="s">
        <v>15</v>
      </c>
      <c r="U743" s="25" t="s">
        <v>15</v>
      </c>
      <c r="V743" s="24"/>
      <c r="W743" s="24" t="str">
        <f t="shared" si="68"/>
        <v>CALLE MARAÑON 117 ZAMACOLA             _</v>
      </c>
      <c r="X743" s="24" t="str">
        <f t="shared" si="69"/>
        <v>('0101742', '1', '1', 'COLQUE OVIEDO WALTER', 'COLQUE OVIEDO WALTER', 'CALLE MARAÑON 117 ZAMACOLA             _', '-', '-', '-', 'N', 'CALLE MARAÑON 117 ZAMACOLA             _', '1', '-', '-', '-', 'A'),</v>
      </c>
      <c r="Y743" s="24" t="str">
        <f t="shared" si="70"/>
        <v>('0101742', '1', '46410215', 'A'),</v>
      </c>
      <c r="Z743" s="24" t="str">
        <f t="shared" si="71"/>
        <v>('0101742', '2', '', 'A'),</v>
      </c>
    </row>
    <row r="744" spans="1:26" x14ac:dyDescent="0.25">
      <c r="A744" s="15" t="s">
        <v>651</v>
      </c>
      <c r="B744" s="28">
        <f t="shared" si="66"/>
        <v>1</v>
      </c>
      <c r="C744" s="27">
        <f xml:space="preserve"> IFERROR(INDEX(DATOS_GENERALES!$L$16:$L$20,MATCH($D744,DATOS_GENERALES!$M$16:$M$20,0),1),"###")</f>
        <v>1</v>
      </c>
      <c r="D744" s="25" t="s">
        <v>1641</v>
      </c>
      <c r="E744" s="27">
        <f xml:space="preserve"> IFERROR(INDEX(DATOS_GENERALES!$A$16:$A$25,MATCH($F744,DATOS_GENERALES!$B$16:$B$25,0),1),"###")</f>
        <v>1</v>
      </c>
      <c r="F744" s="25" t="s">
        <v>18</v>
      </c>
      <c r="G744" s="25" t="s">
        <v>2387</v>
      </c>
      <c r="H744" s="15" t="s">
        <v>1600</v>
      </c>
      <c r="I744" s="15"/>
      <c r="J744" s="25" t="s">
        <v>3164</v>
      </c>
      <c r="K744" s="25">
        <f t="shared" si="67"/>
        <v>22</v>
      </c>
      <c r="L744" s="25" t="s">
        <v>15</v>
      </c>
      <c r="M744" s="25" t="s">
        <v>15</v>
      </c>
      <c r="N744" s="25" t="s">
        <v>15</v>
      </c>
      <c r="O744" s="4" t="str">
        <f>IFERROR(INDEX(DATOS_GENERALES!$F$11:$F$13,MATCH($P744,DATOS_GENERALES!$G$11:$G$13,0),1),"###")</f>
        <v>N</v>
      </c>
      <c r="P744" s="25" t="s">
        <v>40</v>
      </c>
      <c r="Q744" s="4">
        <f>IFERROR(INDEX(DATOS_GENERALES!$I$3:$I$7,MATCH($R744,DATOS_GENERALES!$J$3:$J$7,0),1),"###")</f>
        <v>1</v>
      </c>
      <c r="R744" s="25" t="s">
        <v>36</v>
      </c>
      <c r="S744" s="25" t="s">
        <v>15</v>
      </c>
      <c r="T744" s="25" t="s">
        <v>15</v>
      </c>
      <c r="U744" s="25" t="s">
        <v>15</v>
      </c>
      <c r="V744" s="24"/>
      <c r="W744" s="24" t="str">
        <f t="shared" si="68"/>
        <v>URB.EL ROSARIO MZ.E-16                 _</v>
      </c>
      <c r="X744" s="24" t="str">
        <f t="shared" si="69"/>
        <v>('0101743', '1', '1', 'NYSTROM HARMSEN IAN CHRISTOPHER', 'NYSTROM HARMSEN IAN CHRISTOPHER', 'URB.EL ROSARIO MZ.E-16                 _', '-', '-', '-', 'N', 'URB.EL ROSARIO MZ.E-16                 _', '1', '-', '-', '-', 'A'),</v>
      </c>
      <c r="Y744" s="24" t="str">
        <f t="shared" si="70"/>
        <v>('0101743', '1', '46755110', 'A'),</v>
      </c>
      <c r="Z744" s="24" t="str">
        <f t="shared" si="71"/>
        <v>('0101743', '2', '', 'A'),</v>
      </c>
    </row>
    <row r="745" spans="1:26" x14ac:dyDescent="0.25">
      <c r="A745" s="15" t="s">
        <v>725</v>
      </c>
      <c r="B745" s="28">
        <f t="shared" si="66"/>
        <v>1</v>
      </c>
      <c r="C745" s="27">
        <f xml:space="preserve"> IFERROR(INDEX(DATOS_GENERALES!$L$16:$L$20,MATCH($D745,DATOS_GENERALES!$M$16:$M$20,0),1),"###")</f>
        <v>1</v>
      </c>
      <c r="D745" s="25" t="s">
        <v>1641</v>
      </c>
      <c r="E745" s="27">
        <f xml:space="preserve"> IFERROR(INDEX(DATOS_GENERALES!$A$16:$A$25,MATCH($F745,DATOS_GENERALES!$B$16:$B$25,0),1),"###")</f>
        <v>1</v>
      </c>
      <c r="F745" s="25" t="s">
        <v>18</v>
      </c>
      <c r="G745" s="25" t="s">
        <v>2388</v>
      </c>
      <c r="H745" s="15" t="s">
        <v>1601</v>
      </c>
      <c r="I745" s="15"/>
      <c r="J745" s="25" t="s">
        <v>3165</v>
      </c>
      <c r="K745" s="25">
        <f t="shared" si="67"/>
        <v>19</v>
      </c>
      <c r="L745" s="25" t="s">
        <v>15</v>
      </c>
      <c r="M745" s="25" t="s">
        <v>15</v>
      </c>
      <c r="N745" s="25" t="s">
        <v>15</v>
      </c>
      <c r="O745" s="4" t="str">
        <f>IFERROR(INDEX(DATOS_GENERALES!$F$11:$F$13,MATCH($P745,DATOS_GENERALES!$G$11:$G$13,0),1),"###")</f>
        <v>N</v>
      </c>
      <c r="P745" s="25" t="s">
        <v>40</v>
      </c>
      <c r="Q745" s="4">
        <f>IFERROR(INDEX(DATOS_GENERALES!$I$3:$I$7,MATCH($R745,DATOS_GENERALES!$J$3:$J$7,0),1),"###")</f>
        <v>1</v>
      </c>
      <c r="R745" s="25" t="s">
        <v>36</v>
      </c>
      <c r="S745" s="25" t="s">
        <v>15</v>
      </c>
      <c r="T745" s="25" t="s">
        <v>15</v>
      </c>
      <c r="U745" s="25" t="s">
        <v>15</v>
      </c>
      <c r="V745" s="24"/>
      <c r="W745" s="24" t="str">
        <f t="shared" si="68"/>
        <v>CALLE ARROSPIDE 403                    _</v>
      </c>
      <c r="X745" s="24" t="str">
        <f t="shared" si="69"/>
        <v>('0101744', '1', '1', 'RODRIGUEZ MEZA CLAUDIA STEPHANIE', 'RODRIGUEZ MEZA CLAUDIA STEPHANIE', 'CALLE ARROSPIDE 403                    _', '-', '-', '-', 'N', 'CALLE ARROSPIDE 403                    _', '1', '-', '-', '-', 'A'),</v>
      </c>
      <c r="Y745" s="24" t="str">
        <f t="shared" si="70"/>
        <v>('0101744', '1', '46781593', 'A'),</v>
      </c>
      <c r="Z745" s="24" t="str">
        <f t="shared" si="71"/>
        <v>('0101744', '2', '', 'A'),</v>
      </c>
    </row>
    <row r="746" spans="1:26" x14ac:dyDescent="0.25">
      <c r="A746" s="15" t="s">
        <v>652</v>
      </c>
      <c r="B746" s="28">
        <f t="shared" si="66"/>
        <v>1</v>
      </c>
      <c r="C746" s="27">
        <f xml:space="preserve"> IFERROR(INDEX(DATOS_GENERALES!$L$16:$L$20,MATCH($D746,DATOS_GENERALES!$M$16:$M$20,0),1),"###")</f>
        <v>1</v>
      </c>
      <c r="D746" s="25" t="s">
        <v>1641</v>
      </c>
      <c r="E746" s="27">
        <f xml:space="preserve"> IFERROR(INDEX(DATOS_GENERALES!$A$16:$A$25,MATCH($F746,DATOS_GENERALES!$B$16:$B$25,0),1),"###")</f>
        <v>1</v>
      </c>
      <c r="F746" s="25" t="s">
        <v>18</v>
      </c>
      <c r="G746" s="25" t="s">
        <v>2389</v>
      </c>
      <c r="H746" s="15" t="s">
        <v>1602</v>
      </c>
      <c r="I746" s="15"/>
      <c r="J746" s="25" t="s">
        <v>3166</v>
      </c>
      <c r="K746" s="25">
        <f t="shared" si="67"/>
        <v>22</v>
      </c>
      <c r="L746" s="25" t="s">
        <v>15</v>
      </c>
      <c r="M746" s="25" t="s">
        <v>15</v>
      </c>
      <c r="N746" s="25" t="s">
        <v>15</v>
      </c>
      <c r="O746" s="4" t="str">
        <f>IFERROR(INDEX(DATOS_GENERALES!$F$11:$F$13,MATCH($P746,DATOS_GENERALES!$G$11:$G$13,0),1),"###")</f>
        <v>N</v>
      </c>
      <c r="P746" s="25" t="s">
        <v>40</v>
      </c>
      <c r="Q746" s="4">
        <f>IFERROR(INDEX(DATOS_GENERALES!$I$3:$I$7,MATCH($R746,DATOS_GENERALES!$J$3:$J$7,0),1),"###")</f>
        <v>1</v>
      </c>
      <c r="R746" s="25" t="s">
        <v>36</v>
      </c>
      <c r="S746" s="25" t="s">
        <v>15</v>
      </c>
      <c r="T746" s="25" t="s">
        <v>15</v>
      </c>
      <c r="U746" s="25" t="s">
        <v>15</v>
      </c>
      <c r="V746" s="24"/>
      <c r="W746" s="24" t="str">
        <f t="shared" si="68"/>
        <v>CALLE MARAÑON MZ. S-22                 _</v>
      </c>
      <c r="X746" s="24" t="str">
        <f t="shared" si="69"/>
        <v>('0101745', '1', '1', 'RICHARDS TORRICO CHRISTOPHER', 'RICHARDS TORRICO CHRISTOPHER', 'CALLE MARAÑON MZ. S-22                 _', '-', '-', '-', 'N', 'CALLE MARAÑON MZ. S-22                 _', '1', '-', '-', '-', 'A'),</v>
      </c>
      <c r="Y746" s="24" t="str">
        <f t="shared" si="70"/>
        <v>('0101745', '1', '46884226', 'A'),</v>
      </c>
      <c r="Z746" s="24" t="str">
        <f t="shared" si="71"/>
        <v>('0101745', '2', '', 'A'),</v>
      </c>
    </row>
    <row r="747" spans="1:26" x14ac:dyDescent="0.25">
      <c r="A747" s="15" t="s">
        <v>155</v>
      </c>
      <c r="B747" s="28">
        <f t="shared" si="66"/>
        <v>1</v>
      </c>
      <c r="C747" s="27">
        <f xml:space="preserve"> IFERROR(INDEX(DATOS_GENERALES!$L$16:$L$20,MATCH($D747,DATOS_GENERALES!$M$16:$M$20,0),1),"###")</f>
        <v>1</v>
      </c>
      <c r="D747" s="25" t="s">
        <v>1641</v>
      </c>
      <c r="E747" s="27">
        <f xml:space="preserve"> IFERROR(INDEX(DATOS_GENERALES!$A$16:$A$25,MATCH($F747,DATOS_GENERALES!$B$16:$B$25,0),1),"###")</f>
        <v>1</v>
      </c>
      <c r="F747" s="25" t="s">
        <v>18</v>
      </c>
      <c r="G747" s="25" t="s">
        <v>2390</v>
      </c>
      <c r="H747" s="15" t="s">
        <v>1603</v>
      </c>
      <c r="I747" s="15"/>
      <c r="J747" s="25" t="s">
        <v>3167</v>
      </c>
      <c r="K747" s="25">
        <f t="shared" si="67"/>
        <v>40</v>
      </c>
      <c r="L747" s="25" t="s">
        <v>15</v>
      </c>
      <c r="M747" s="25" t="s">
        <v>15</v>
      </c>
      <c r="N747" s="25" t="s">
        <v>15</v>
      </c>
      <c r="O747" s="4" t="str">
        <f>IFERROR(INDEX(DATOS_GENERALES!$F$11:$F$13,MATCH($P747,DATOS_GENERALES!$G$11:$G$13,0),1),"###")</f>
        <v>N</v>
      </c>
      <c r="P747" s="25" t="s">
        <v>40</v>
      </c>
      <c r="Q747" s="4">
        <f>IFERROR(INDEX(DATOS_GENERALES!$I$3:$I$7,MATCH($R747,DATOS_GENERALES!$J$3:$J$7,0),1),"###")</f>
        <v>1</v>
      </c>
      <c r="R747" s="25" t="s">
        <v>36</v>
      </c>
      <c r="S747" s="25" t="s">
        <v>15</v>
      </c>
      <c r="T747" s="25" t="s">
        <v>15</v>
      </c>
      <c r="U747" s="25" t="s">
        <v>15</v>
      </c>
      <c r="V747" s="24"/>
      <c r="W747" s="24" t="str">
        <f t="shared" si="68"/>
        <v>AV. SANTA ROSA 505-B URB. MARISCAL CASTI</v>
      </c>
      <c r="X747" s="24" t="str">
        <f t="shared" si="69"/>
        <v>('0101746', '1', '1', 'CONCHA MEDINA GEORGE ENMANUEL', 'CONCHA MEDINA GEORGE ENMANUEL', 'AV. SANTA ROSA 505-B URB. MARISCAL CASTI', '-', '-', '-', 'N', 'AV. SANTA ROSA 505-B URB. MARISCAL CASTI', '1', '-', '-', '-', 'A'),</v>
      </c>
      <c r="Y747" s="24" t="str">
        <f t="shared" si="70"/>
        <v>('0101746', '1', '47024431', 'A'),</v>
      </c>
      <c r="Z747" s="24" t="str">
        <f t="shared" si="71"/>
        <v>('0101746', '2', '', 'A'),</v>
      </c>
    </row>
    <row r="748" spans="1:26" x14ac:dyDescent="0.25">
      <c r="A748" s="15" t="s">
        <v>519</v>
      </c>
      <c r="B748" s="28">
        <f t="shared" si="66"/>
        <v>1</v>
      </c>
      <c r="C748" s="27">
        <f xml:space="preserve"> IFERROR(INDEX(DATOS_GENERALES!$L$16:$L$20,MATCH($D748,DATOS_GENERALES!$M$16:$M$20,0),1),"###")</f>
        <v>1</v>
      </c>
      <c r="D748" s="25" t="s">
        <v>1641</v>
      </c>
      <c r="E748" s="27">
        <f xml:space="preserve"> IFERROR(INDEX(DATOS_GENERALES!$A$16:$A$25,MATCH($F748,DATOS_GENERALES!$B$16:$B$25,0),1),"###")</f>
        <v>1</v>
      </c>
      <c r="F748" s="25" t="s">
        <v>18</v>
      </c>
      <c r="G748" s="25" t="s">
        <v>2391</v>
      </c>
      <c r="H748" s="15" t="s">
        <v>1604</v>
      </c>
      <c r="I748" s="15"/>
      <c r="J748" s="25" t="s">
        <v>3168</v>
      </c>
      <c r="K748" s="25">
        <f t="shared" si="67"/>
        <v>26</v>
      </c>
      <c r="L748" s="25" t="s">
        <v>15</v>
      </c>
      <c r="M748" s="25" t="s">
        <v>15</v>
      </c>
      <c r="N748" s="25" t="s">
        <v>15</v>
      </c>
      <c r="O748" s="4" t="str">
        <f>IFERROR(INDEX(DATOS_GENERALES!$F$11:$F$13,MATCH($P748,DATOS_GENERALES!$G$11:$G$13,0),1),"###")</f>
        <v>N</v>
      </c>
      <c r="P748" s="25" t="s">
        <v>40</v>
      </c>
      <c r="Q748" s="4">
        <f>IFERROR(INDEX(DATOS_GENERALES!$I$3:$I$7,MATCH($R748,DATOS_GENERALES!$J$3:$J$7,0),1),"###")</f>
        <v>1</v>
      </c>
      <c r="R748" s="25" t="s">
        <v>36</v>
      </c>
      <c r="S748" s="25" t="s">
        <v>15</v>
      </c>
      <c r="T748" s="25" t="s">
        <v>15</v>
      </c>
      <c r="U748" s="25" t="s">
        <v>15</v>
      </c>
      <c r="V748" s="24"/>
      <c r="W748" s="24" t="str">
        <f t="shared" si="68"/>
        <v>CIUDAD DE DIOS MZ Q LT. 10             _</v>
      </c>
      <c r="X748" s="24" t="str">
        <f t="shared" si="69"/>
        <v>('0101747', '1', '1', 'CONDORI SUYO CARLOS ALBERTO', 'CONDORI SUYO CARLOS ALBERTO', 'CIUDAD DE DIOS MZ Q LT. 10             _', '-', '-', '-', 'N', 'CIUDAD DE DIOS MZ Q LT. 10             _', '1', '-', '-', '-', 'A'),</v>
      </c>
      <c r="Y748" s="24" t="str">
        <f t="shared" si="70"/>
        <v>('0101747', '1', '47091990', 'A'),</v>
      </c>
      <c r="Z748" s="24" t="str">
        <f t="shared" si="71"/>
        <v>('0101747', '2', '', 'A'),</v>
      </c>
    </row>
    <row r="749" spans="1:26" x14ac:dyDescent="0.25">
      <c r="A749" s="15" t="s">
        <v>244</v>
      </c>
      <c r="B749" s="28">
        <f t="shared" si="66"/>
        <v>1</v>
      </c>
      <c r="C749" s="27">
        <f xml:space="preserve"> IFERROR(INDEX(DATOS_GENERALES!$L$16:$L$20,MATCH($D749,DATOS_GENERALES!$M$16:$M$20,0),1),"###")</f>
        <v>1</v>
      </c>
      <c r="D749" s="25" t="s">
        <v>1641</v>
      </c>
      <c r="E749" s="27">
        <f xml:space="preserve"> IFERROR(INDEX(DATOS_GENERALES!$A$16:$A$25,MATCH($F749,DATOS_GENERALES!$B$16:$B$25,0),1),"###")</f>
        <v>1</v>
      </c>
      <c r="F749" s="25" t="s">
        <v>18</v>
      </c>
      <c r="G749" s="25" t="s">
        <v>2392</v>
      </c>
      <c r="H749" s="15" t="s">
        <v>1605</v>
      </c>
      <c r="I749" s="15"/>
      <c r="J749" s="25" t="s">
        <v>3169</v>
      </c>
      <c r="K749" s="25">
        <f t="shared" si="67"/>
        <v>35</v>
      </c>
      <c r="L749" s="25" t="s">
        <v>15</v>
      </c>
      <c r="M749" s="25" t="s">
        <v>15</v>
      </c>
      <c r="N749" s="25" t="s">
        <v>15</v>
      </c>
      <c r="O749" s="4" t="str">
        <f>IFERROR(INDEX(DATOS_GENERALES!$F$11:$F$13,MATCH($P749,DATOS_GENERALES!$G$11:$G$13,0),1),"###")</f>
        <v>N</v>
      </c>
      <c r="P749" s="25" t="s">
        <v>40</v>
      </c>
      <c r="Q749" s="4">
        <f>IFERROR(INDEX(DATOS_GENERALES!$I$3:$I$7,MATCH($R749,DATOS_GENERALES!$J$3:$J$7,0),1),"###")</f>
        <v>1</v>
      </c>
      <c r="R749" s="25" t="s">
        <v>36</v>
      </c>
      <c r="S749" s="25" t="s">
        <v>15</v>
      </c>
      <c r="T749" s="25" t="s">
        <v>15</v>
      </c>
      <c r="U749" s="25" t="s">
        <v>15</v>
      </c>
      <c r="V749" s="24"/>
      <c r="W749" s="24" t="str">
        <f t="shared" si="68"/>
        <v>URB. SAN PEDRO MZ-C LT-23 YANAHUARA    _</v>
      </c>
      <c r="X749" s="24" t="str">
        <f t="shared" si="69"/>
        <v>('0101748', '1', '1', 'MORVELI SALAS PAULO YGNACIO', 'MORVELI SALAS PAULO YGNACIO', 'URB. SAN PEDRO MZ-C LT-23 YANAHUARA    _', '-', '-', '-', 'N', 'URB. SAN PEDRO MZ-C LT-23 YANAHUARA    _', '1', '-', '-', '-', 'A'),</v>
      </c>
      <c r="Y749" s="24" t="str">
        <f t="shared" si="70"/>
        <v>('0101748', '1', '47195347', 'A'),</v>
      </c>
      <c r="Z749" s="24" t="str">
        <f t="shared" si="71"/>
        <v>('0101748', '2', '', 'A'),</v>
      </c>
    </row>
    <row r="750" spans="1:26" x14ac:dyDescent="0.25">
      <c r="A750" s="15" t="s">
        <v>841</v>
      </c>
      <c r="B750" s="28">
        <f t="shared" si="66"/>
        <v>1</v>
      </c>
      <c r="C750" s="27">
        <f xml:space="preserve"> IFERROR(INDEX(DATOS_GENERALES!$L$16:$L$20,MATCH($D750,DATOS_GENERALES!$M$16:$M$20,0),1),"###")</f>
        <v>1</v>
      </c>
      <c r="D750" s="25" t="s">
        <v>1641</v>
      </c>
      <c r="E750" s="27">
        <f xml:space="preserve"> IFERROR(INDEX(DATOS_GENERALES!$A$16:$A$25,MATCH($F750,DATOS_GENERALES!$B$16:$B$25,0),1),"###")</f>
        <v>1</v>
      </c>
      <c r="F750" s="25" t="s">
        <v>18</v>
      </c>
      <c r="G750" s="25" t="s">
        <v>2393</v>
      </c>
      <c r="H750" s="15" t="s">
        <v>1606</v>
      </c>
      <c r="I750" s="15"/>
      <c r="J750" s="25" t="s">
        <v>3170</v>
      </c>
      <c r="K750" s="25">
        <f t="shared" si="67"/>
        <v>12</v>
      </c>
      <c r="L750" s="25" t="s">
        <v>15</v>
      </c>
      <c r="M750" s="25" t="s">
        <v>15</v>
      </c>
      <c r="N750" s="25" t="s">
        <v>15</v>
      </c>
      <c r="O750" s="4" t="str">
        <f>IFERROR(INDEX(DATOS_GENERALES!$F$11:$F$13,MATCH($P750,DATOS_GENERALES!$G$11:$G$13,0),1),"###")</f>
        <v>N</v>
      </c>
      <c r="P750" s="25" t="s">
        <v>40</v>
      </c>
      <c r="Q750" s="4">
        <f>IFERROR(INDEX(DATOS_GENERALES!$I$3:$I$7,MATCH($R750,DATOS_GENERALES!$J$3:$J$7,0),1),"###")</f>
        <v>1</v>
      </c>
      <c r="R750" s="25" t="s">
        <v>36</v>
      </c>
      <c r="S750" s="25" t="s">
        <v>15</v>
      </c>
      <c r="T750" s="25" t="s">
        <v>15</v>
      </c>
      <c r="U750" s="25" t="s">
        <v>15</v>
      </c>
      <c r="V750" s="24"/>
      <c r="W750" s="24" t="str">
        <f t="shared" si="68"/>
        <v>AV. LIMA 516                           _</v>
      </c>
      <c r="X750" s="24" t="str">
        <f t="shared" si="69"/>
        <v>('0101749', '1', '1', 'EZPINOZA LUDEÑA JAVIER EDISON', 'EZPINOZA LUDEÑA JAVIER EDISON', 'AV. LIMA 516                           _', '-', '-', '-', 'N', 'AV. LIMA 516                           _', '1', '-', '-', '-', 'A'),</v>
      </c>
      <c r="Y750" s="24" t="str">
        <f t="shared" si="70"/>
        <v>('0101749', '1', '47323860', 'A'),</v>
      </c>
      <c r="Z750" s="24" t="str">
        <f t="shared" si="71"/>
        <v>('0101749', '2', '', 'A'),</v>
      </c>
    </row>
    <row r="751" spans="1:26" x14ac:dyDescent="0.25">
      <c r="A751" s="15" t="s">
        <v>208</v>
      </c>
      <c r="B751" s="28">
        <f t="shared" si="66"/>
        <v>1</v>
      </c>
      <c r="C751" s="27">
        <f xml:space="preserve"> IFERROR(INDEX(DATOS_GENERALES!$L$16:$L$20,MATCH($D751,DATOS_GENERALES!$M$16:$M$20,0),1),"###")</f>
        <v>1</v>
      </c>
      <c r="D751" s="25" t="s">
        <v>1641</v>
      </c>
      <c r="E751" s="27">
        <f xml:space="preserve"> IFERROR(INDEX(DATOS_GENERALES!$A$16:$A$25,MATCH($F751,DATOS_GENERALES!$B$16:$B$25,0),1),"###")</f>
        <v>1</v>
      </c>
      <c r="F751" s="25" t="s">
        <v>18</v>
      </c>
      <c r="G751" s="25" t="s">
        <v>2394</v>
      </c>
      <c r="H751" s="15" t="s">
        <v>1607</v>
      </c>
      <c r="I751" s="15"/>
      <c r="J751" s="25" t="s">
        <v>3171</v>
      </c>
      <c r="K751" s="25">
        <f t="shared" si="67"/>
        <v>37</v>
      </c>
      <c r="L751" s="25" t="s">
        <v>15</v>
      </c>
      <c r="M751" s="25" t="s">
        <v>15</v>
      </c>
      <c r="N751" s="25" t="s">
        <v>15</v>
      </c>
      <c r="O751" s="4" t="str">
        <f>IFERROR(INDEX(DATOS_GENERALES!$F$11:$F$13,MATCH($P751,DATOS_GENERALES!$G$11:$G$13,0),1),"###")</f>
        <v>N</v>
      </c>
      <c r="P751" s="25" t="s">
        <v>40</v>
      </c>
      <c r="Q751" s="4">
        <f>IFERROR(INDEX(DATOS_GENERALES!$I$3:$I$7,MATCH($R751,DATOS_GENERALES!$J$3:$J$7,0),1),"###")</f>
        <v>1</v>
      </c>
      <c r="R751" s="25" t="s">
        <v>36</v>
      </c>
      <c r="S751" s="25" t="s">
        <v>15</v>
      </c>
      <c r="T751" s="25" t="s">
        <v>15</v>
      </c>
      <c r="U751" s="25" t="s">
        <v>15</v>
      </c>
      <c r="V751" s="24"/>
      <c r="W751" s="24" t="str">
        <f t="shared" si="68"/>
        <v>URB. RAMIRO PRIALE ZONA C LT 22 MZ B1  _</v>
      </c>
      <c r="X751" s="24" t="str">
        <f t="shared" si="69"/>
        <v>('0101750', '1', '1', 'YAMPARA RAMOS RODNEY MARTIN', 'YAMPARA RAMOS RODNEY MARTIN', 'URB. RAMIRO PRIALE ZONA C LT 22 MZ B1  _', '-', '-', '-', 'N', 'URB. RAMIRO PRIALE ZONA C LT 22 MZ B1  _', '1', '-', '-', '-', 'A'),</v>
      </c>
      <c r="Y751" s="24" t="str">
        <f t="shared" si="70"/>
        <v>('0101750', '1', '47431465', 'A'),</v>
      </c>
      <c r="Z751" s="24" t="str">
        <f t="shared" si="71"/>
        <v>('0101750', '2', '', 'A'),</v>
      </c>
    </row>
    <row r="752" spans="1:26" x14ac:dyDescent="0.25">
      <c r="A752" s="15" t="s">
        <v>682</v>
      </c>
      <c r="B752" s="28">
        <f t="shared" si="66"/>
        <v>1</v>
      </c>
      <c r="C752" s="27">
        <f xml:space="preserve"> IFERROR(INDEX(DATOS_GENERALES!$L$16:$L$20,MATCH($D752,DATOS_GENERALES!$M$16:$M$20,0),1),"###")</f>
        <v>1</v>
      </c>
      <c r="D752" s="25" t="s">
        <v>1641</v>
      </c>
      <c r="E752" s="27">
        <f xml:space="preserve"> IFERROR(INDEX(DATOS_GENERALES!$A$16:$A$25,MATCH($F752,DATOS_GENERALES!$B$16:$B$25,0),1),"###")</f>
        <v>1</v>
      </c>
      <c r="F752" s="25" t="s">
        <v>18</v>
      </c>
      <c r="G752" s="25" t="s">
        <v>2395</v>
      </c>
      <c r="H752" s="15" t="s">
        <v>1608</v>
      </c>
      <c r="I752" s="15"/>
      <c r="J752" s="25" t="s">
        <v>3172</v>
      </c>
      <c r="K752" s="25">
        <f t="shared" si="67"/>
        <v>21</v>
      </c>
      <c r="L752" s="25" t="s">
        <v>15</v>
      </c>
      <c r="M752" s="25" t="s">
        <v>15</v>
      </c>
      <c r="N752" s="25" t="s">
        <v>15</v>
      </c>
      <c r="O752" s="4" t="str">
        <f>IFERROR(INDEX(DATOS_GENERALES!$F$11:$F$13,MATCH($P752,DATOS_GENERALES!$G$11:$G$13,0),1),"###")</f>
        <v>N</v>
      </c>
      <c r="P752" s="25" t="s">
        <v>40</v>
      </c>
      <c r="Q752" s="4">
        <f>IFERROR(INDEX(DATOS_GENERALES!$I$3:$I$7,MATCH($R752,DATOS_GENERALES!$J$3:$J$7,0),1),"###")</f>
        <v>1</v>
      </c>
      <c r="R752" s="25" t="s">
        <v>36</v>
      </c>
      <c r="S752" s="25" t="s">
        <v>15</v>
      </c>
      <c r="T752" s="25" t="s">
        <v>15</v>
      </c>
      <c r="U752" s="25" t="s">
        <v>15</v>
      </c>
      <c r="V752" s="24"/>
      <c r="W752" s="24" t="str">
        <f t="shared" si="68"/>
        <v>ASOC APIMA D-L-7 YURA                  _</v>
      </c>
      <c r="X752" s="24" t="str">
        <f t="shared" si="69"/>
        <v>('0101751', '1', '1', 'MAMANI RODRIGUEZ RONALD', 'MAMANI RODRIGUEZ RONALD', 'ASOC APIMA D-L-7 YURA                  _', '-', '-', '-', 'N', 'ASOC APIMA D-L-7 YURA                  _', '1', '-', '-', '-', 'A'),</v>
      </c>
      <c r="Y752" s="24" t="str">
        <f t="shared" si="70"/>
        <v>('0101751', '1', '47452333', 'A'),</v>
      </c>
      <c r="Z752" s="24" t="str">
        <f t="shared" si="71"/>
        <v>('0101751', '2', '', 'A'),</v>
      </c>
    </row>
    <row r="753" spans="1:26" x14ac:dyDescent="0.25">
      <c r="A753" s="15" t="s">
        <v>620</v>
      </c>
      <c r="B753" s="28">
        <f t="shared" si="66"/>
        <v>1</v>
      </c>
      <c r="C753" s="27">
        <f xml:space="preserve"> IFERROR(INDEX(DATOS_GENERALES!$L$16:$L$20,MATCH($D753,DATOS_GENERALES!$M$16:$M$20,0),1),"###")</f>
        <v>1</v>
      </c>
      <c r="D753" s="25" t="s">
        <v>1641</v>
      </c>
      <c r="E753" s="27">
        <f xml:space="preserve"> IFERROR(INDEX(DATOS_GENERALES!$A$16:$A$25,MATCH($F753,DATOS_GENERALES!$B$16:$B$25,0),1),"###")</f>
        <v>1</v>
      </c>
      <c r="F753" s="25" t="s">
        <v>18</v>
      </c>
      <c r="G753" s="25" t="s">
        <v>2396</v>
      </c>
      <c r="H753" s="15" t="s">
        <v>1609</v>
      </c>
      <c r="I753" s="15"/>
      <c r="J753" s="25" t="s">
        <v>3173</v>
      </c>
      <c r="K753" s="25">
        <f t="shared" si="67"/>
        <v>23</v>
      </c>
      <c r="L753" s="25" t="s">
        <v>15</v>
      </c>
      <c r="M753" s="25" t="s">
        <v>15</v>
      </c>
      <c r="N753" s="25" t="s">
        <v>15</v>
      </c>
      <c r="O753" s="4" t="str">
        <f>IFERROR(INDEX(DATOS_GENERALES!$F$11:$F$13,MATCH($P753,DATOS_GENERALES!$G$11:$G$13,0),1),"###")</f>
        <v>N</v>
      </c>
      <c r="P753" s="25" t="s">
        <v>40</v>
      </c>
      <c r="Q753" s="4">
        <f>IFERROR(INDEX(DATOS_GENERALES!$I$3:$I$7,MATCH($R753,DATOS_GENERALES!$J$3:$J$7,0),1),"###")</f>
        <v>1</v>
      </c>
      <c r="R753" s="25" t="s">
        <v>36</v>
      </c>
      <c r="S753" s="25" t="s">
        <v>15</v>
      </c>
      <c r="T753" s="25" t="s">
        <v>15</v>
      </c>
      <c r="U753" s="25" t="s">
        <v>15</v>
      </c>
      <c r="V753" s="24"/>
      <c r="W753" s="24" t="str">
        <f t="shared" si="68"/>
        <v>SECTOR 9  LOT 15  MZ- 5                _</v>
      </c>
      <c r="X753" s="24" t="str">
        <f t="shared" si="69"/>
        <v>('0101752', '1', '1', 'HUAMANI CUBA CHARLES NICOLAY', 'HUAMANI CUBA CHARLES NICOLAY', 'SECTOR 9  LOT 15  MZ- 5                _', '-', '-', '-', 'N', 'SECTOR 9  LOT 15  MZ- 5                _', '1', '-', '-', '-', 'A'),</v>
      </c>
      <c r="Y753" s="24" t="str">
        <f t="shared" si="70"/>
        <v>('0101752', '1', '47454602', 'A'),</v>
      </c>
      <c r="Z753" s="24" t="str">
        <f t="shared" si="71"/>
        <v>('0101752', '2', '', 'A'),</v>
      </c>
    </row>
    <row r="754" spans="1:26" x14ac:dyDescent="0.25">
      <c r="A754" s="15" t="s">
        <v>621</v>
      </c>
      <c r="B754" s="28">
        <f t="shared" si="66"/>
        <v>1</v>
      </c>
      <c r="C754" s="27">
        <f xml:space="preserve"> IFERROR(INDEX(DATOS_GENERALES!$L$16:$L$20,MATCH($D754,DATOS_GENERALES!$M$16:$M$20,0),1),"###")</f>
        <v>1</v>
      </c>
      <c r="D754" s="25" t="s">
        <v>1641</v>
      </c>
      <c r="E754" s="27">
        <f xml:space="preserve"> IFERROR(INDEX(DATOS_GENERALES!$A$16:$A$25,MATCH($F754,DATOS_GENERALES!$B$16:$B$25,0),1),"###")</f>
        <v>1</v>
      </c>
      <c r="F754" s="25" t="s">
        <v>18</v>
      </c>
      <c r="G754" s="25" t="s">
        <v>2397</v>
      </c>
      <c r="H754" s="15" t="s">
        <v>1610</v>
      </c>
      <c r="I754" s="15"/>
      <c r="J754" s="25" t="s">
        <v>3174</v>
      </c>
      <c r="K754" s="25">
        <f t="shared" si="67"/>
        <v>23</v>
      </c>
      <c r="L754" s="25" t="s">
        <v>15</v>
      </c>
      <c r="M754" s="25" t="s">
        <v>15</v>
      </c>
      <c r="N754" s="25" t="s">
        <v>15</v>
      </c>
      <c r="O754" s="4" t="str">
        <f>IFERROR(INDEX(DATOS_GENERALES!$F$11:$F$13,MATCH($P754,DATOS_GENERALES!$G$11:$G$13,0),1),"###")</f>
        <v>N</v>
      </c>
      <c r="P754" s="25" t="s">
        <v>40</v>
      </c>
      <c r="Q754" s="4">
        <f>IFERROR(INDEX(DATOS_GENERALES!$I$3:$I$7,MATCH($R754,DATOS_GENERALES!$J$3:$J$7,0),1),"###")</f>
        <v>1</v>
      </c>
      <c r="R754" s="25" t="s">
        <v>36</v>
      </c>
      <c r="S754" s="25" t="s">
        <v>15</v>
      </c>
      <c r="T754" s="25" t="s">
        <v>15</v>
      </c>
      <c r="U754" s="25" t="s">
        <v>15</v>
      </c>
      <c r="V754" s="24"/>
      <c r="W754" s="24" t="str">
        <f t="shared" si="68"/>
        <v>LA ALBORADA H-Z J.L.B.R                _</v>
      </c>
      <c r="X754" s="24" t="str">
        <f t="shared" si="69"/>
        <v>('0101753', '1', '1', 'FLORES LAOR MAURICIO', 'FLORES LAOR MAURICIO', 'LA ALBORADA H-Z J.L.B.R                _', '-', '-', '-', 'N', 'LA ALBORADA H-Z J.L.B.R                _', '1', '-', '-', '-', 'A'),</v>
      </c>
      <c r="Y754" s="24" t="str">
        <f t="shared" si="70"/>
        <v>('0101753', '1', '70005415', 'A'),</v>
      </c>
      <c r="Z754" s="24" t="str">
        <f t="shared" si="71"/>
        <v>('0101753', '2', '', 'A'),</v>
      </c>
    </row>
    <row r="755" spans="1:26" x14ac:dyDescent="0.25">
      <c r="A755" s="15" t="s">
        <v>459</v>
      </c>
      <c r="B755" s="28">
        <f t="shared" si="66"/>
        <v>1</v>
      </c>
      <c r="C755" s="27">
        <f xml:space="preserve"> IFERROR(INDEX(DATOS_GENERALES!$L$16:$L$20,MATCH($D755,DATOS_GENERALES!$M$16:$M$20,0),1),"###")</f>
        <v>1</v>
      </c>
      <c r="D755" s="25" t="s">
        <v>1641</v>
      </c>
      <c r="E755" s="27">
        <f xml:space="preserve"> IFERROR(INDEX(DATOS_GENERALES!$A$16:$A$25,MATCH($F755,DATOS_GENERALES!$B$16:$B$25,0),1),"###")</f>
        <v>1</v>
      </c>
      <c r="F755" s="25" t="s">
        <v>18</v>
      </c>
      <c r="G755" s="25" t="s">
        <v>2398</v>
      </c>
      <c r="H755" s="15" t="s">
        <v>1611</v>
      </c>
      <c r="I755" s="15"/>
      <c r="J755" s="25" t="s">
        <v>3175</v>
      </c>
      <c r="K755" s="25">
        <f t="shared" si="67"/>
        <v>28</v>
      </c>
      <c r="L755" s="25" t="s">
        <v>15</v>
      </c>
      <c r="M755" s="25" t="s">
        <v>15</v>
      </c>
      <c r="N755" s="25" t="s">
        <v>15</v>
      </c>
      <c r="O755" s="4" t="str">
        <f>IFERROR(INDEX(DATOS_GENERALES!$F$11:$F$13,MATCH($P755,DATOS_GENERALES!$G$11:$G$13,0),1),"###")</f>
        <v>N</v>
      </c>
      <c r="P755" s="25" t="s">
        <v>40</v>
      </c>
      <c r="Q755" s="4">
        <f>IFERROR(INDEX(DATOS_GENERALES!$I$3:$I$7,MATCH($R755,DATOS_GENERALES!$J$3:$J$7,0),1),"###")</f>
        <v>1</v>
      </c>
      <c r="R755" s="25" t="s">
        <v>36</v>
      </c>
      <c r="S755" s="25" t="s">
        <v>15</v>
      </c>
      <c r="T755" s="25" t="s">
        <v>15</v>
      </c>
      <c r="U755" s="25" t="s">
        <v>15</v>
      </c>
      <c r="V755" s="24"/>
      <c r="W755" s="24" t="str">
        <f t="shared" si="68"/>
        <v>URB PIEDRA SANTA MZ-K LOTE B           _</v>
      </c>
      <c r="X755" s="24" t="str">
        <f t="shared" si="69"/>
        <v>('0101754', '1', '1', 'CANNY VELASQUEZ ALEJANDRO', 'CANNY VELASQUEZ ALEJANDRO', 'URB PIEDRA SANTA MZ-K LOTE B           _', '-', '-', '-', 'N', 'URB PIEDRA SANTA MZ-K LOTE B           _', '1', '-', '-', '-', 'A'),</v>
      </c>
      <c r="Y755" s="24" t="str">
        <f t="shared" si="70"/>
        <v>('0101754', '1', '70007179', 'A'),</v>
      </c>
      <c r="Z755" s="24" t="str">
        <f t="shared" si="71"/>
        <v>('0101754', '2', '', 'A'),</v>
      </c>
    </row>
    <row r="756" spans="1:26" x14ac:dyDescent="0.25">
      <c r="A756" s="15" t="s">
        <v>726</v>
      </c>
      <c r="B756" s="28">
        <f t="shared" si="66"/>
        <v>1</v>
      </c>
      <c r="C756" s="27">
        <f xml:space="preserve"> IFERROR(INDEX(DATOS_GENERALES!$L$16:$L$20,MATCH($D756,DATOS_GENERALES!$M$16:$M$20,0),1),"###")</f>
        <v>1</v>
      </c>
      <c r="D756" s="25" t="s">
        <v>1641</v>
      </c>
      <c r="E756" s="27">
        <f xml:space="preserve"> IFERROR(INDEX(DATOS_GENERALES!$A$16:$A$25,MATCH($F756,DATOS_GENERALES!$B$16:$B$25,0),1),"###")</f>
        <v>1</v>
      </c>
      <c r="F756" s="25" t="s">
        <v>18</v>
      </c>
      <c r="G756" s="25" t="s">
        <v>2399</v>
      </c>
      <c r="H756" s="15" t="s">
        <v>1612</v>
      </c>
      <c r="I756" s="15"/>
      <c r="J756" s="25" t="s">
        <v>3176</v>
      </c>
      <c r="K756" s="25">
        <f t="shared" si="67"/>
        <v>19</v>
      </c>
      <c r="L756" s="25" t="s">
        <v>15</v>
      </c>
      <c r="M756" s="25" t="s">
        <v>15</v>
      </c>
      <c r="N756" s="25" t="s">
        <v>15</v>
      </c>
      <c r="O756" s="4" t="str">
        <f>IFERROR(INDEX(DATOS_GENERALES!$F$11:$F$13,MATCH($P756,DATOS_GENERALES!$G$11:$G$13,0),1),"###")</f>
        <v>N</v>
      </c>
      <c r="P756" s="25" t="s">
        <v>40</v>
      </c>
      <c r="Q756" s="4">
        <f>IFERROR(INDEX(DATOS_GENERALES!$I$3:$I$7,MATCH($R756,DATOS_GENERALES!$J$3:$J$7,0),1),"###")</f>
        <v>1</v>
      </c>
      <c r="R756" s="25" t="s">
        <v>36</v>
      </c>
      <c r="S756" s="25" t="s">
        <v>15</v>
      </c>
      <c r="T756" s="25" t="s">
        <v>15</v>
      </c>
      <c r="U756" s="25" t="s">
        <v>15</v>
      </c>
      <c r="V756" s="24"/>
      <c r="W756" s="24" t="str">
        <f t="shared" si="68"/>
        <v>URB LA ALBORADA B-9                    _</v>
      </c>
      <c r="X756" s="24" t="str">
        <f t="shared" si="69"/>
        <v>('0101755', '1', '1', 'LEYVA PAREDES JUAN ANDRES', 'LEYVA PAREDES JUAN ANDRES', 'URB LA ALBORADA B-9                    _', '-', '-', '-', 'N', 'URB LA ALBORADA B-9                    _', '1', '-', '-', '-', 'A'),</v>
      </c>
      <c r="Y756" s="24" t="str">
        <f t="shared" si="70"/>
        <v>('0101755', '1', '70008852', 'A'),</v>
      </c>
      <c r="Z756" s="24" t="str">
        <f t="shared" si="71"/>
        <v>('0101755', '2', '', 'A'),</v>
      </c>
    </row>
    <row r="757" spans="1:26" x14ac:dyDescent="0.25">
      <c r="A757" s="15" t="s">
        <v>460</v>
      </c>
      <c r="B757" s="28">
        <f t="shared" si="66"/>
        <v>1</v>
      </c>
      <c r="C757" s="27">
        <f xml:space="preserve"> IFERROR(INDEX(DATOS_GENERALES!$L$16:$L$20,MATCH($D757,DATOS_GENERALES!$M$16:$M$20,0),1),"###")</f>
        <v>1</v>
      </c>
      <c r="D757" s="25" t="s">
        <v>1641</v>
      </c>
      <c r="E757" s="27">
        <f xml:space="preserve"> IFERROR(INDEX(DATOS_GENERALES!$A$16:$A$25,MATCH($F757,DATOS_GENERALES!$B$16:$B$25,0),1),"###")</f>
        <v>1</v>
      </c>
      <c r="F757" s="25" t="s">
        <v>18</v>
      </c>
      <c r="G757" s="25" t="s">
        <v>2400</v>
      </c>
      <c r="H757" s="15" t="s">
        <v>1613</v>
      </c>
      <c r="I757" s="15"/>
      <c r="J757" s="25" t="s">
        <v>3177</v>
      </c>
      <c r="K757" s="25">
        <f t="shared" si="67"/>
        <v>28</v>
      </c>
      <c r="L757" s="25" t="s">
        <v>15</v>
      </c>
      <c r="M757" s="25" t="s">
        <v>15</v>
      </c>
      <c r="N757" s="25" t="s">
        <v>15</v>
      </c>
      <c r="O757" s="4" t="str">
        <f>IFERROR(INDEX(DATOS_GENERALES!$F$11:$F$13,MATCH($P757,DATOS_GENERALES!$G$11:$G$13,0),1),"###")</f>
        <v>N</v>
      </c>
      <c r="P757" s="25" t="s">
        <v>40</v>
      </c>
      <c r="Q757" s="4">
        <f>IFERROR(INDEX(DATOS_GENERALES!$I$3:$I$7,MATCH($R757,DATOS_GENERALES!$J$3:$J$7,0),1),"###")</f>
        <v>1</v>
      </c>
      <c r="R757" s="25" t="s">
        <v>36</v>
      </c>
      <c r="S757" s="25" t="s">
        <v>15</v>
      </c>
      <c r="T757" s="25" t="s">
        <v>15</v>
      </c>
      <c r="U757" s="25" t="s">
        <v>15</v>
      </c>
      <c r="V757" s="24"/>
      <c r="W757" s="24" t="str">
        <f t="shared" si="68"/>
        <v>CALLE LA SALLE  108 AREQUIPA           _</v>
      </c>
      <c r="X757" s="24" t="str">
        <f t="shared" si="69"/>
        <v>('0101756', '1', '1', 'ANGULO MANRIQUE DANIEL', 'ANGULO MANRIQUE DANIEL', 'CALLE LA SALLE  108 AREQUIPA           _', '-', '-', '-', 'N', 'CALLE LA SALLE  108 AREQUIPA           _', '1', '-', '-', '-', 'A'),</v>
      </c>
      <c r="Y757" s="24" t="str">
        <f t="shared" si="70"/>
        <v>('0101756', '1', '70020897', 'A'),</v>
      </c>
      <c r="Z757" s="24" t="str">
        <f t="shared" si="71"/>
        <v>('0101756', '2', '', 'A'),</v>
      </c>
    </row>
    <row r="758" spans="1:26" x14ac:dyDescent="0.25">
      <c r="A758" s="15" t="s">
        <v>430</v>
      </c>
      <c r="B758" s="28">
        <f t="shared" si="66"/>
        <v>1</v>
      </c>
      <c r="C758" s="27">
        <f xml:space="preserve"> IFERROR(INDEX(DATOS_GENERALES!$L$16:$L$20,MATCH($D758,DATOS_GENERALES!$M$16:$M$20,0),1),"###")</f>
        <v>1</v>
      </c>
      <c r="D758" s="25" t="s">
        <v>1641</v>
      </c>
      <c r="E758" s="27">
        <f xml:space="preserve"> IFERROR(INDEX(DATOS_GENERALES!$A$16:$A$25,MATCH($F758,DATOS_GENERALES!$B$16:$B$25,0),1),"###")</f>
        <v>1</v>
      </c>
      <c r="F758" s="25" t="s">
        <v>18</v>
      </c>
      <c r="G758" s="25" t="s">
        <v>2401</v>
      </c>
      <c r="H758" s="15" t="s">
        <v>1614</v>
      </c>
      <c r="I758" s="15"/>
      <c r="J758" s="25" t="s">
        <v>3178</v>
      </c>
      <c r="K758" s="25">
        <f t="shared" si="67"/>
        <v>29</v>
      </c>
      <c r="L758" s="25" t="s">
        <v>15</v>
      </c>
      <c r="M758" s="25" t="s">
        <v>15</v>
      </c>
      <c r="N758" s="25" t="s">
        <v>15</v>
      </c>
      <c r="O758" s="4" t="str">
        <f>IFERROR(INDEX(DATOS_GENERALES!$F$11:$F$13,MATCH($P758,DATOS_GENERALES!$G$11:$G$13,0),1),"###")</f>
        <v>N</v>
      </c>
      <c r="P758" s="25" t="s">
        <v>40</v>
      </c>
      <c r="Q758" s="4">
        <f>IFERROR(INDEX(DATOS_GENERALES!$I$3:$I$7,MATCH($R758,DATOS_GENERALES!$J$3:$J$7,0),1),"###")</f>
        <v>1</v>
      </c>
      <c r="R758" s="25" t="s">
        <v>36</v>
      </c>
      <c r="S758" s="25" t="s">
        <v>15</v>
      </c>
      <c r="T758" s="25" t="s">
        <v>15</v>
      </c>
      <c r="U758" s="25" t="s">
        <v>15</v>
      </c>
      <c r="V758" s="24"/>
      <c r="W758" s="24" t="str">
        <f t="shared" si="68"/>
        <v>URB.TRONCO DE ORO NRO.6 CAYMA          _</v>
      </c>
      <c r="X758" s="24" t="str">
        <f t="shared" si="69"/>
        <v>('0101757', '1', '1', 'RIVERA DELGADO MAURICIO ALONSO', 'RIVERA DELGADO MAURICIO ALONSO', 'URB.TRONCO DE ORO NRO.6 CAYMA          _', '-', '-', '-', 'N', 'URB.TRONCO DE ORO NRO.6 CAYMA          _', '1', '-', '-', '-', 'A'),</v>
      </c>
      <c r="Y758" s="24" t="str">
        <f t="shared" si="70"/>
        <v>('0101757', '1', '70022948', 'A'),</v>
      </c>
      <c r="Z758" s="24" t="str">
        <f t="shared" si="71"/>
        <v>('0101757', '2', '', 'A'),</v>
      </c>
    </row>
    <row r="759" spans="1:26" x14ac:dyDescent="0.25">
      <c r="A759" s="15" t="s">
        <v>156</v>
      </c>
      <c r="B759" s="28">
        <f t="shared" si="66"/>
        <v>1</v>
      </c>
      <c r="C759" s="27">
        <f xml:space="preserve"> IFERROR(INDEX(DATOS_GENERALES!$L$16:$L$20,MATCH($D759,DATOS_GENERALES!$M$16:$M$20,0),1),"###")</f>
        <v>1</v>
      </c>
      <c r="D759" s="25" t="s">
        <v>1641</v>
      </c>
      <c r="E759" s="27">
        <f xml:space="preserve"> IFERROR(INDEX(DATOS_GENERALES!$A$16:$A$25,MATCH($F759,DATOS_GENERALES!$B$16:$B$25,0),1),"###")</f>
        <v>1</v>
      </c>
      <c r="F759" s="25" t="s">
        <v>18</v>
      </c>
      <c r="G759" s="25" t="s">
        <v>2402</v>
      </c>
      <c r="H759" s="15" t="s">
        <v>1615</v>
      </c>
      <c r="I759" s="15"/>
      <c r="J759" s="25" t="s">
        <v>3179</v>
      </c>
      <c r="K759" s="25">
        <f t="shared" si="67"/>
        <v>40</v>
      </c>
      <c r="L759" s="25" t="s">
        <v>15</v>
      </c>
      <c r="M759" s="25" t="s">
        <v>15</v>
      </c>
      <c r="N759" s="25" t="s">
        <v>15</v>
      </c>
      <c r="O759" s="4" t="str">
        <f>IFERROR(INDEX(DATOS_GENERALES!$F$11:$F$13,MATCH($P759,DATOS_GENERALES!$G$11:$G$13,0),1),"###")</f>
        <v>N</v>
      </c>
      <c r="P759" s="25" t="s">
        <v>40</v>
      </c>
      <c r="Q759" s="4">
        <f>IFERROR(INDEX(DATOS_GENERALES!$I$3:$I$7,MATCH($R759,DATOS_GENERALES!$J$3:$J$7,0),1),"###")</f>
        <v>1</v>
      </c>
      <c r="R759" s="25" t="s">
        <v>36</v>
      </c>
      <c r="S759" s="25" t="s">
        <v>15</v>
      </c>
      <c r="T759" s="25" t="s">
        <v>15</v>
      </c>
      <c r="U759" s="25" t="s">
        <v>15</v>
      </c>
      <c r="V759" s="24"/>
      <c r="W759" s="24" t="str">
        <f t="shared" si="68"/>
        <v>AA.HH S. JUAN BAUTISTA C-5  MARCONA NASC</v>
      </c>
      <c r="X759" s="24" t="str">
        <f t="shared" si="69"/>
        <v>('0101758', '1', '1', 'TELLO PRADO MICHAEL ANTONIO', 'TELLO PRADO MICHAEL ANTONIO', 'AA.HH S. JUAN BAUTISTA C-5  MARCONA NASC', '-', '-', '-', 'N', 'AA.HH S. JUAN BAUTISTA C-5  MARCONA NASC', '1', '-', '-', '-', 'A'),</v>
      </c>
      <c r="Y759" s="24" t="str">
        <f t="shared" si="70"/>
        <v>('0101758', '1', '70263999', 'A'),</v>
      </c>
      <c r="Z759" s="24" t="str">
        <f t="shared" si="71"/>
        <v>('0101758', '2', '', 'A'),</v>
      </c>
    </row>
    <row r="760" spans="1:26" x14ac:dyDescent="0.25">
      <c r="A760" s="15" t="s">
        <v>157</v>
      </c>
      <c r="B760" s="28">
        <f t="shared" si="66"/>
        <v>1</v>
      </c>
      <c r="C760" s="27">
        <f xml:space="preserve"> IFERROR(INDEX(DATOS_GENERALES!$L$16:$L$20,MATCH($D760,DATOS_GENERALES!$M$16:$M$20,0),1),"###")</f>
        <v>1</v>
      </c>
      <c r="D760" s="25" t="s">
        <v>1641</v>
      </c>
      <c r="E760" s="27">
        <f xml:space="preserve"> IFERROR(INDEX(DATOS_GENERALES!$A$16:$A$25,MATCH($F760,DATOS_GENERALES!$B$16:$B$25,0),1),"###")</f>
        <v>1</v>
      </c>
      <c r="F760" s="25" t="s">
        <v>18</v>
      </c>
      <c r="G760" s="25" t="s">
        <v>2403</v>
      </c>
      <c r="H760" s="15" t="s">
        <v>1616</v>
      </c>
      <c r="I760" s="15"/>
      <c r="J760" s="25" t="s">
        <v>3180</v>
      </c>
      <c r="K760" s="25">
        <f t="shared" si="67"/>
        <v>40</v>
      </c>
      <c r="L760" s="25" t="s">
        <v>15</v>
      </c>
      <c r="M760" s="25" t="s">
        <v>15</v>
      </c>
      <c r="N760" s="25" t="s">
        <v>15</v>
      </c>
      <c r="O760" s="4" t="str">
        <f>IFERROR(INDEX(DATOS_GENERALES!$F$11:$F$13,MATCH($P760,DATOS_GENERALES!$G$11:$G$13,0),1),"###")</f>
        <v>N</v>
      </c>
      <c r="P760" s="25" t="s">
        <v>40</v>
      </c>
      <c r="Q760" s="4">
        <f>IFERROR(INDEX(DATOS_GENERALES!$I$3:$I$7,MATCH($R760,DATOS_GENERALES!$J$3:$J$7,0),1),"###")</f>
        <v>1</v>
      </c>
      <c r="R760" s="25" t="s">
        <v>36</v>
      </c>
      <c r="S760" s="25" t="s">
        <v>15</v>
      </c>
      <c r="T760" s="25" t="s">
        <v>15</v>
      </c>
      <c r="U760" s="25" t="s">
        <v>15</v>
      </c>
      <c r="V760" s="24"/>
      <c r="W760" s="24" t="str">
        <f t="shared" si="68"/>
        <v>CALLE JUANA ESPINOZA 303 UMACOLLO CERCAD</v>
      </c>
      <c r="X760" s="24" t="str">
        <f t="shared" si="69"/>
        <v>('0101759', '1', '1', 'LINARES ZUÑIGA RAMIRO ANDRES', 'LINARES ZUÑIGA RAMIRO ANDRES', 'CALLE JUANA ESPINOZA 303 UMACOLLO CERCAD', '-', '-', '-', 'N', 'CALLE JUANA ESPINOZA 303 UMACOLLO CERCAD', '1', '-', '-', '-', 'A'),</v>
      </c>
      <c r="Y760" s="24" t="str">
        <f t="shared" si="70"/>
        <v>('0101759', '1', '70336715', 'A'),</v>
      </c>
      <c r="Z760" s="24" t="str">
        <f t="shared" si="71"/>
        <v>('0101759', '2', '', 'A'),</v>
      </c>
    </row>
    <row r="761" spans="1:26" x14ac:dyDescent="0.25">
      <c r="A761" s="15" t="s">
        <v>683</v>
      </c>
      <c r="B761" s="28">
        <f t="shared" si="66"/>
        <v>1</v>
      </c>
      <c r="C761" s="27">
        <f xml:space="preserve"> IFERROR(INDEX(DATOS_GENERALES!$L$16:$L$20,MATCH($D761,DATOS_GENERALES!$M$16:$M$20,0),1),"###")</f>
        <v>1</v>
      </c>
      <c r="D761" s="25" t="s">
        <v>1641</v>
      </c>
      <c r="E761" s="27">
        <f xml:space="preserve"> IFERROR(INDEX(DATOS_GENERALES!$A$16:$A$25,MATCH($F761,DATOS_GENERALES!$B$16:$B$25,0),1),"###")</f>
        <v>1</v>
      </c>
      <c r="F761" s="25" t="s">
        <v>18</v>
      </c>
      <c r="G761" s="25" t="s">
        <v>2404</v>
      </c>
      <c r="H761" s="15" t="s">
        <v>1617</v>
      </c>
      <c r="I761" s="15"/>
      <c r="J761" s="25" t="s">
        <v>3181</v>
      </c>
      <c r="K761" s="25">
        <f t="shared" si="67"/>
        <v>21</v>
      </c>
      <c r="L761" s="25" t="s">
        <v>15</v>
      </c>
      <c r="M761" s="25" t="s">
        <v>15</v>
      </c>
      <c r="N761" s="25" t="s">
        <v>15</v>
      </c>
      <c r="O761" s="4" t="str">
        <f>IFERROR(INDEX(DATOS_GENERALES!$F$11:$F$13,MATCH($P761,DATOS_GENERALES!$G$11:$G$13,0),1),"###")</f>
        <v>N</v>
      </c>
      <c r="P761" s="25" t="s">
        <v>40</v>
      </c>
      <c r="Q761" s="4">
        <f>IFERROR(INDEX(DATOS_GENERALES!$I$3:$I$7,MATCH($R761,DATOS_GENERALES!$J$3:$J$7,0),1),"###")</f>
        <v>1</v>
      </c>
      <c r="R761" s="25" t="s">
        <v>36</v>
      </c>
      <c r="S761" s="25" t="s">
        <v>15</v>
      </c>
      <c r="T761" s="25" t="s">
        <v>15</v>
      </c>
      <c r="U761" s="25" t="s">
        <v>15</v>
      </c>
      <c r="V761" s="24"/>
      <c r="W761" s="24" t="str">
        <f t="shared" si="68"/>
        <v>URB. FERROVIARIO G-25                  _</v>
      </c>
      <c r="X761" s="24" t="str">
        <f t="shared" si="69"/>
        <v>('0101760', '1', '1', 'RIVERA ABRIL RODRIGO', 'RIVERA ABRIL RODRIGO', 'URB. FERROVIARIO G-25                  _', '-', '-', '-', 'N', 'URB. FERROVIARIO G-25                  _', '1', '-', '-', '-', 'A'),</v>
      </c>
      <c r="Y761" s="24" t="str">
        <f t="shared" si="70"/>
        <v>('0101760', '1', '70397548', 'A'),</v>
      </c>
      <c r="Z761" s="24" t="str">
        <f t="shared" si="71"/>
        <v>('0101760', '2', '', 'A'),</v>
      </c>
    </row>
    <row r="762" spans="1:26" x14ac:dyDescent="0.25">
      <c r="A762" s="15" t="s">
        <v>158</v>
      </c>
      <c r="B762" s="28">
        <f t="shared" si="66"/>
        <v>1</v>
      </c>
      <c r="C762" s="27">
        <f xml:space="preserve"> IFERROR(INDEX(DATOS_GENERALES!$L$16:$L$20,MATCH($D762,DATOS_GENERALES!$M$16:$M$20,0),1),"###")</f>
        <v>1</v>
      </c>
      <c r="D762" s="25" t="s">
        <v>1641</v>
      </c>
      <c r="E762" s="27">
        <f xml:space="preserve"> IFERROR(INDEX(DATOS_GENERALES!$A$16:$A$25,MATCH($F762,DATOS_GENERALES!$B$16:$B$25,0),1),"###")</f>
        <v>1</v>
      </c>
      <c r="F762" s="25" t="s">
        <v>18</v>
      </c>
      <c r="G762" s="25" t="s">
        <v>2405</v>
      </c>
      <c r="H762" s="15" t="s">
        <v>1618</v>
      </c>
      <c r="I762" s="15"/>
      <c r="J762" s="25" t="s">
        <v>3182</v>
      </c>
      <c r="K762" s="25">
        <f t="shared" si="67"/>
        <v>40</v>
      </c>
      <c r="L762" s="25" t="s">
        <v>15</v>
      </c>
      <c r="M762" s="25" t="s">
        <v>15</v>
      </c>
      <c r="N762" s="25" t="s">
        <v>15</v>
      </c>
      <c r="O762" s="4" t="str">
        <f>IFERROR(INDEX(DATOS_GENERALES!$F$11:$F$13,MATCH($P762,DATOS_GENERALES!$G$11:$G$13,0),1),"###")</f>
        <v>N</v>
      </c>
      <c r="P762" s="25" t="s">
        <v>40</v>
      </c>
      <c r="Q762" s="4">
        <f>IFERROR(INDEX(DATOS_GENERALES!$I$3:$I$7,MATCH($R762,DATOS_GENERALES!$J$3:$J$7,0),1),"###")</f>
        <v>1</v>
      </c>
      <c r="R762" s="25" t="s">
        <v>36</v>
      </c>
      <c r="S762" s="25" t="s">
        <v>15</v>
      </c>
      <c r="T762" s="25" t="s">
        <v>15</v>
      </c>
      <c r="U762" s="25" t="s">
        <v>15</v>
      </c>
      <c r="V762" s="24"/>
      <c r="W762" s="24" t="str">
        <f t="shared" si="68"/>
        <v>CALLE MANUEL UGARTECHE 517  ALTO SELVA A</v>
      </c>
      <c r="X762" s="24" t="str">
        <f t="shared" si="69"/>
        <v>('0101761', '1', '1', 'FALCONI HERRERA ANGELINA NORMA', 'FALCONI HERRERA ANGELINA NORMA', 'CALLE MANUEL UGARTECHE 517  ALTO SELVA A', '-', '-', '-', 'N', 'CALLE MANUEL UGARTECHE 517  ALTO SELVA A', '1', '-', '-', '-', 'A'),</v>
      </c>
      <c r="Y762" s="24" t="str">
        <f t="shared" si="70"/>
        <v>('0101761', '1', '70416166', 'A'),</v>
      </c>
      <c r="Z762" s="24" t="str">
        <f t="shared" si="71"/>
        <v>('0101761', '2', '', 'A'),</v>
      </c>
    </row>
    <row r="763" spans="1:26" x14ac:dyDescent="0.25">
      <c r="A763" s="15" t="s">
        <v>461</v>
      </c>
      <c r="B763" s="28">
        <f t="shared" si="66"/>
        <v>1</v>
      </c>
      <c r="C763" s="27">
        <f xml:space="preserve"> IFERROR(INDEX(DATOS_GENERALES!$L$16:$L$20,MATCH($D763,DATOS_GENERALES!$M$16:$M$20,0),1),"###")</f>
        <v>1</v>
      </c>
      <c r="D763" s="25" t="s">
        <v>1641</v>
      </c>
      <c r="E763" s="27">
        <f xml:space="preserve"> IFERROR(INDEX(DATOS_GENERALES!$A$16:$A$25,MATCH($F763,DATOS_GENERALES!$B$16:$B$25,0),1),"###")</f>
        <v>1</v>
      </c>
      <c r="F763" s="25" t="s">
        <v>18</v>
      </c>
      <c r="G763" s="25" t="s">
        <v>2406</v>
      </c>
      <c r="H763" s="15" t="s">
        <v>1619</v>
      </c>
      <c r="I763" s="15"/>
      <c r="J763" s="25" t="s">
        <v>3183</v>
      </c>
      <c r="K763" s="25">
        <f t="shared" si="67"/>
        <v>28</v>
      </c>
      <c r="L763" s="25" t="s">
        <v>15</v>
      </c>
      <c r="M763" s="25" t="s">
        <v>15</v>
      </c>
      <c r="N763" s="25" t="s">
        <v>15</v>
      </c>
      <c r="O763" s="4" t="str">
        <f>IFERROR(INDEX(DATOS_GENERALES!$F$11:$F$13,MATCH($P763,DATOS_GENERALES!$G$11:$G$13,0),1),"###")</f>
        <v>N</v>
      </c>
      <c r="P763" s="25" t="s">
        <v>40</v>
      </c>
      <c r="Q763" s="4">
        <f>IFERROR(INDEX(DATOS_GENERALES!$I$3:$I$7,MATCH($R763,DATOS_GENERALES!$J$3:$J$7,0),1),"###")</f>
        <v>1</v>
      </c>
      <c r="R763" s="25" t="s">
        <v>36</v>
      </c>
      <c r="S763" s="25" t="s">
        <v>15</v>
      </c>
      <c r="T763" s="25" t="s">
        <v>15</v>
      </c>
      <c r="U763" s="25" t="s">
        <v>15</v>
      </c>
      <c r="V763" s="24"/>
      <c r="W763" s="24" t="str">
        <f t="shared" si="68"/>
        <v>EL ROSARIO II E-6 C.COLORADO           _</v>
      </c>
      <c r="X763" s="24" t="str">
        <f t="shared" si="69"/>
        <v>('0101762', '1', '1', 'BUSTAMANTE SANCHEZ ALVARO JOSE', 'BUSTAMANTE SANCHEZ ALVARO JOSE', 'EL ROSARIO II E-6 C.COLORADO           _', '-', '-', '-', 'N', 'EL ROSARIO II E-6 C.COLORADO           _', '1', '-', '-', '-', 'A'),</v>
      </c>
      <c r="Y763" s="24" t="str">
        <f t="shared" si="70"/>
        <v>('0101762', '1', '70440103', 'A'),</v>
      </c>
      <c r="Z763" s="24" t="str">
        <f t="shared" si="71"/>
        <v>('0101762', '2', '', 'A'),</v>
      </c>
    </row>
    <row r="764" spans="1:26" x14ac:dyDescent="0.25">
      <c r="A764" s="15" t="s">
        <v>727</v>
      </c>
      <c r="B764" s="28">
        <f t="shared" si="66"/>
        <v>1</v>
      </c>
      <c r="C764" s="27">
        <f xml:space="preserve"> IFERROR(INDEX(DATOS_GENERALES!$L$16:$L$20,MATCH($D764,DATOS_GENERALES!$M$16:$M$20,0),1),"###")</f>
        <v>1</v>
      </c>
      <c r="D764" s="25" t="s">
        <v>1641</v>
      </c>
      <c r="E764" s="27">
        <f xml:space="preserve"> IFERROR(INDEX(DATOS_GENERALES!$A$16:$A$25,MATCH($F764,DATOS_GENERALES!$B$16:$B$25,0),1),"###")</f>
        <v>1</v>
      </c>
      <c r="F764" s="25" t="s">
        <v>18</v>
      </c>
      <c r="G764" s="25" t="s">
        <v>2407</v>
      </c>
      <c r="H764" s="15" t="s">
        <v>1620</v>
      </c>
      <c r="I764" s="15"/>
      <c r="J764" s="25" t="s">
        <v>3184</v>
      </c>
      <c r="K764" s="25">
        <f t="shared" si="67"/>
        <v>19</v>
      </c>
      <c r="L764" s="25" t="s">
        <v>15</v>
      </c>
      <c r="M764" s="25" t="s">
        <v>15</v>
      </c>
      <c r="N764" s="25" t="s">
        <v>15</v>
      </c>
      <c r="O764" s="4" t="str">
        <f>IFERROR(INDEX(DATOS_GENERALES!$F$11:$F$13,MATCH($P764,DATOS_GENERALES!$G$11:$G$13,0),1),"###")</f>
        <v>N</v>
      </c>
      <c r="P764" s="25" t="s">
        <v>40</v>
      </c>
      <c r="Q764" s="4">
        <f>IFERROR(INDEX(DATOS_GENERALES!$I$3:$I$7,MATCH($R764,DATOS_GENERALES!$J$3:$J$7,0),1),"###")</f>
        <v>1</v>
      </c>
      <c r="R764" s="25" t="s">
        <v>36</v>
      </c>
      <c r="S764" s="25" t="s">
        <v>15</v>
      </c>
      <c r="T764" s="25" t="s">
        <v>15</v>
      </c>
      <c r="U764" s="25" t="s">
        <v>15</v>
      </c>
      <c r="V764" s="24"/>
      <c r="W764" s="24" t="str">
        <f t="shared" si="68"/>
        <v>CALLE ROSASPATA 525                    _</v>
      </c>
      <c r="X764" s="24" t="str">
        <f t="shared" si="69"/>
        <v>('0101763', '1', '1', 'ROJAS MACEDO OLGER GABRIEL', 'ROJAS MACEDO OLGER GABRIEL', 'CALLE ROSASPATA 525                    _', '-', '-', '-', 'N', 'CALLE ROSASPATA 525                    _', '1', '-', '-', '-', 'A'),</v>
      </c>
      <c r="Y764" s="24" t="str">
        <f t="shared" si="70"/>
        <v>('0101763', '1', '70443133', 'A'),</v>
      </c>
      <c r="Z764" s="24" t="str">
        <f t="shared" si="71"/>
        <v>('0101763', '2', '', 'A'),</v>
      </c>
    </row>
    <row r="765" spans="1:26" x14ac:dyDescent="0.25">
      <c r="A765" s="15" t="s">
        <v>159</v>
      </c>
      <c r="B765" s="28">
        <f t="shared" si="66"/>
        <v>1</v>
      </c>
      <c r="C765" s="27">
        <f xml:space="preserve"> IFERROR(INDEX(DATOS_GENERALES!$L$16:$L$20,MATCH($D765,DATOS_GENERALES!$M$16:$M$20,0),1),"###")</f>
        <v>1</v>
      </c>
      <c r="D765" s="25" t="s">
        <v>1641</v>
      </c>
      <c r="E765" s="27">
        <f xml:space="preserve"> IFERROR(INDEX(DATOS_GENERALES!$A$16:$A$25,MATCH($F765,DATOS_GENERALES!$B$16:$B$25,0),1),"###")</f>
        <v>1</v>
      </c>
      <c r="F765" s="25" t="s">
        <v>18</v>
      </c>
      <c r="G765" s="25" t="s">
        <v>2408</v>
      </c>
      <c r="H765" s="15" t="s">
        <v>1621</v>
      </c>
      <c r="I765" s="15"/>
      <c r="J765" s="25" t="s">
        <v>3185</v>
      </c>
      <c r="K765" s="25">
        <f t="shared" si="67"/>
        <v>40</v>
      </c>
      <c r="L765" s="25" t="s">
        <v>15</v>
      </c>
      <c r="M765" s="25" t="s">
        <v>15</v>
      </c>
      <c r="N765" s="25" t="s">
        <v>15</v>
      </c>
      <c r="O765" s="4" t="str">
        <f>IFERROR(INDEX(DATOS_GENERALES!$F$11:$F$13,MATCH($P765,DATOS_GENERALES!$G$11:$G$13,0),1),"###")</f>
        <v>N</v>
      </c>
      <c r="P765" s="25" t="s">
        <v>40</v>
      </c>
      <c r="Q765" s="4">
        <f>IFERROR(INDEX(DATOS_GENERALES!$I$3:$I$7,MATCH($R765,DATOS_GENERALES!$J$3:$J$7,0),1),"###")</f>
        <v>1</v>
      </c>
      <c r="R765" s="25" t="s">
        <v>36</v>
      </c>
      <c r="S765" s="25" t="s">
        <v>15</v>
      </c>
      <c r="T765" s="25" t="s">
        <v>15</v>
      </c>
      <c r="U765" s="25" t="s">
        <v>15</v>
      </c>
      <c r="V765" s="24"/>
      <c r="W765" s="24" t="str">
        <f t="shared" si="68"/>
        <v>URB,LOS PORTALES DE CAYMA C7 -8 DPTO 201</v>
      </c>
      <c r="X765" s="24" t="str">
        <f t="shared" si="69"/>
        <v>('0101764', '1', '1', 'DANCE GAMEZ JOAQUIN', 'DANCE GAMEZ JOAQUIN', 'URB,LOS PORTALES DE CAYMA C7 -8 DPTO 201', '-', '-', '-', 'N', 'URB,LOS PORTALES DE CAYMA C7 -8 DPTO 201', '1', '-', '-', '-', 'A'),</v>
      </c>
      <c r="Y765" s="24" t="str">
        <f t="shared" si="70"/>
        <v>('0101764', '1', '70444972', 'A'),</v>
      </c>
      <c r="Z765" s="24" t="str">
        <f t="shared" si="71"/>
        <v>('0101764', '2', '', 'A'),</v>
      </c>
    </row>
    <row r="766" spans="1:26" x14ac:dyDescent="0.25">
      <c r="A766" s="15" t="s">
        <v>209</v>
      </c>
      <c r="B766" s="28">
        <f t="shared" si="66"/>
        <v>1</v>
      </c>
      <c r="C766" s="27">
        <f xml:space="preserve"> IFERROR(INDEX(DATOS_GENERALES!$L$16:$L$20,MATCH($D766,DATOS_GENERALES!$M$16:$M$20,0),1),"###")</f>
        <v>1</v>
      </c>
      <c r="D766" s="25" t="s">
        <v>1641</v>
      </c>
      <c r="E766" s="27">
        <f xml:space="preserve"> IFERROR(INDEX(DATOS_GENERALES!$A$16:$A$25,MATCH($F766,DATOS_GENERALES!$B$16:$B$25,0),1),"###")</f>
        <v>1</v>
      </c>
      <c r="F766" s="25" t="s">
        <v>18</v>
      </c>
      <c r="G766" s="25" t="s">
        <v>2409</v>
      </c>
      <c r="H766" s="15" t="s">
        <v>1622</v>
      </c>
      <c r="I766" s="15"/>
      <c r="J766" s="25" t="s">
        <v>3186</v>
      </c>
      <c r="K766" s="25">
        <f t="shared" si="67"/>
        <v>37</v>
      </c>
      <c r="L766" s="25" t="s">
        <v>15</v>
      </c>
      <c r="M766" s="25" t="s">
        <v>15</v>
      </c>
      <c r="N766" s="25" t="s">
        <v>15</v>
      </c>
      <c r="O766" s="4" t="str">
        <f>IFERROR(INDEX(DATOS_GENERALES!$F$11:$F$13,MATCH($P766,DATOS_GENERALES!$G$11:$G$13,0),1),"###")</f>
        <v>N</v>
      </c>
      <c r="P766" s="25" t="s">
        <v>40</v>
      </c>
      <c r="Q766" s="4">
        <f>IFERROR(INDEX(DATOS_GENERALES!$I$3:$I$7,MATCH($R766,DATOS_GENERALES!$J$3:$J$7,0),1),"###")</f>
        <v>1</v>
      </c>
      <c r="R766" s="25" t="s">
        <v>36</v>
      </c>
      <c r="S766" s="25" t="s">
        <v>15</v>
      </c>
      <c r="T766" s="25" t="s">
        <v>15</v>
      </c>
      <c r="U766" s="25" t="s">
        <v>15</v>
      </c>
      <c r="V766" s="24"/>
      <c r="W766" s="24" t="str">
        <f t="shared" si="68"/>
        <v>CALLE CIRUELOS 106 PUEBLO TRADICIONAL  _</v>
      </c>
      <c r="X766" s="24" t="str">
        <f t="shared" si="69"/>
        <v>('0101765', '1', '1', 'ZAVERY  SAMEER', 'ZAVERY  SAMEER', 'CALLE CIRUELOS 106 PUEBLO TRADICIONAL  _', '-', '-', '-', 'N', 'CALLE CIRUELOS 106 PUEBLO TRADICIONAL  _', '1', '-', '-', '-', 'A'),</v>
      </c>
      <c r="Y766" s="24" t="str">
        <f t="shared" si="70"/>
        <v>('0101765', '1', '70544810', 'A'),</v>
      </c>
      <c r="Z766" s="24" t="str">
        <f t="shared" si="71"/>
        <v>('0101765', '2', '', 'A'),</v>
      </c>
    </row>
    <row r="767" spans="1:26" x14ac:dyDescent="0.25">
      <c r="A767" s="15" t="s">
        <v>856</v>
      </c>
      <c r="B767" s="28">
        <f t="shared" si="66"/>
        <v>1</v>
      </c>
      <c r="C767" s="27">
        <f xml:space="preserve"> IFERROR(INDEX(DATOS_GENERALES!$L$16:$L$20,MATCH($D767,DATOS_GENERALES!$M$16:$M$20,0),1),"###")</f>
        <v>1</v>
      </c>
      <c r="D767" s="25" t="s">
        <v>1641</v>
      </c>
      <c r="E767" s="27">
        <f xml:space="preserve"> IFERROR(INDEX(DATOS_GENERALES!$A$16:$A$25,MATCH($F767,DATOS_GENERALES!$B$16:$B$25,0),1),"###")</f>
        <v>1</v>
      </c>
      <c r="F767" s="25" t="s">
        <v>18</v>
      </c>
      <c r="G767" s="25" t="s">
        <v>2410</v>
      </c>
      <c r="H767" s="15" t="s">
        <v>1623</v>
      </c>
      <c r="I767" s="15"/>
      <c r="J767" s="25" t="s">
        <v>3187</v>
      </c>
      <c r="K767" s="25">
        <f t="shared" si="67"/>
        <v>4</v>
      </c>
      <c r="L767" s="25" t="s">
        <v>15</v>
      </c>
      <c r="M767" s="25" t="s">
        <v>15</v>
      </c>
      <c r="N767" s="25" t="s">
        <v>15</v>
      </c>
      <c r="O767" s="4" t="str">
        <f>IFERROR(INDEX(DATOS_GENERALES!$F$11:$F$13,MATCH($P767,DATOS_GENERALES!$G$11:$G$13,0),1),"###")</f>
        <v>N</v>
      </c>
      <c r="P767" s="25" t="s">
        <v>40</v>
      </c>
      <c r="Q767" s="4">
        <f>IFERROR(INDEX(DATOS_GENERALES!$I$3:$I$7,MATCH($R767,DATOS_GENERALES!$J$3:$J$7,0),1),"###")</f>
        <v>1</v>
      </c>
      <c r="R767" s="25" t="s">
        <v>36</v>
      </c>
      <c r="S767" s="25" t="s">
        <v>15</v>
      </c>
      <c r="T767" s="25" t="s">
        <v>15</v>
      </c>
      <c r="U767" s="25" t="s">
        <v>15</v>
      </c>
      <c r="V767" s="24"/>
      <c r="W767" s="24" t="str">
        <f t="shared" si="68"/>
        <v>LIMA                                   _</v>
      </c>
      <c r="X767" s="24" t="str">
        <f t="shared" si="69"/>
        <v>('0101766', '1', '1', 'SVARCIC MELENDEZ FRANKO ANTE', 'SVARCIC MELENDEZ FRANKO ANTE', 'LIMA                                   _', '-', '-', '-', 'N', 'LIMA                                   _', '1', '-', '-', '-', 'A'),</v>
      </c>
      <c r="Y767" s="24" t="str">
        <f t="shared" si="70"/>
        <v>('0101766', '1', '70685156', 'A'),</v>
      </c>
      <c r="Z767" s="24" t="str">
        <f t="shared" si="71"/>
        <v>('0101766', '2', '', 'A'),</v>
      </c>
    </row>
    <row r="768" spans="1:26" x14ac:dyDescent="0.25">
      <c r="A768" s="15" t="s">
        <v>462</v>
      </c>
      <c r="B768" s="28">
        <f t="shared" si="66"/>
        <v>1</v>
      </c>
      <c r="C768" s="27">
        <f xml:space="preserve"> IFERROR(INDEX(DATOS_GENERALES!$L$16:$L$20,MATCH($D768,DATOS_GENERALES!$M$16:$M$20,0),1),"###")</f>
        <v>1</v>
      </c>
      <c r="D768" s="25" t="s">
        <v>1641</v>
      </c>
      <c r="E768" s="27">
        <f xml:space="preserve"> IFERROR(INDEX(DATOS_GENERALES!$A$16:$A$25,MATCH($F768,DATOS_GENERALES!$B$16:$B$25,0),1),"###")</f>
        <v>1</v>
      </c>
      <c r="F768" s="25" t="s">
        <v>18</v>
      </c>
      <c r="G768" s="25" t="s">
        <v>2411</v>
      </c>
      <c r="H768" s="15" t="s">
        <v>1624</v>
      </c>
      <c r="I768" s="15"/>
      <c r="J768" s="25" t="s">
        <v>3188</v>
      </c>
      <c r="K768" s="25">
        <f t="shared" si="67"/>
        <v>28</v>
      </c>
      <c r="L768" s="25" t="s">
        <v>15</v>
      </c>
      <c r="M768" s="25" t="s">
        <v>15</v>
      </c>
      <c r="N768" s="25" t="s">
        <v>15</v>
      </c>
      <c r="O768" s="4" t="str">
        <f>IFERROR(INDEX(DATOS_GENERALES!$F$11:$F$13,MATCH($P768,DATOS_GENERALES!$G$11:$G$13,0),1),"###")</f>
        <v>N</v>
      </c>
      <c r="P768" s="25" t="s">
        <v>40</v>
      </c>
      <c r="Q768" s="4">
        <f>IFERROR(INDEX(DATOS_GENERALES!$I$3:$I$7,MATCH($R768,DATOS_GENERALES!$J$3:$J$7,0),1),"###")</f>
        <v>1</v>
      </c>
      <c r="R768" s="25" t="s">
        <v>36</v>
      </c>
      <c r="S768" s="25" t="s">
        <v>15</v>
      </c>
      <c r="T768" s="25" t="s">
        <v>15</v>
      </c>
      <c r="U768" s="25" t="s">
        <v>15</v>
      </c>
      <c r="V768" s="24"/>
      <c r="W768" s="24" t="str">
        <f t="shared" si="68"/>
        <v>RESIDENCIAL SANTA ELISA A-10           _</v>
      </c>
      <c r="X768" s="24" t="str">
        <f t="shared" si="69"/>
        <v>('0101767', '1', '1', 'POLAR ZARATE DIEGO FERNANDO', 'POLAR ZARATE DIEGO FERNANDO', 'RESIDENCIAL SANTA ELISA A-10           _', '-', '-', '-', 'N', 'RESIDENCIAL SANTA ELISA A-10           _', '1', '-', '-', '-', 'A'),</v>
      </c>
      <c r="Y768" s="24" t="str">
        <f t="shared" si="70"/>
        <v>('0101767', '1', '70834155', 'A'),</v>
      </c>
      <c r="Z768" s="24" t="str">
        <f t="shared" si="71"/>
        <v>('0101767', '2', '', 'A'),</v>
      </c>
    </row>
    <row r="769" spans="1:26" x14ac:dyDescent="0.25">
      <c r="A769" s="15" t="s">
        <v>549</v>
      </c>
      <c r="B769" s="28">
        <f t="shared" si="66"/>
        <v>1</v>
      </c>
      <c r="C769" s="27">
        <f xml:space="preserve"> IFERROR(INDEX(DATOS_GENERALES!$L$16:$L$20,MATCH($D769,DATOS_GENERALES!$M$16:$M$20,0),1),"###")</f>
        <v>1</v>
      </c>
      <c r="D769" s="25" t="s">
        <v>1641</v>
      </c>
      <c r="E769" s="27">
        <f xml:space="preserve"> IFERROR(INDEX(DATOS_GENERALES!$A$16:$A$25,MATCH($F769,DATOS_GENERALES!$B$16:$B$25,0),1),"###")</f>
        <v>1</v>
      </c>
      <c r="F769" s="25" t="s">
        <v>18</v>
      </c>
      <c r="G769" s="25" t="s">
        <v>2412</v>
      </c>
      <c r="H769" s="15" t="s">
        <v>1625</v>
      </c>
      <c r="I769" s="15"/>
      <c r="J769" s="25" t="s">
        <v>3189</v>
      </c>
      <c r="K769" s="25">
        <f t="shared" si="67"/>
        <v>25</v>
      </c>
      <c r="L769" s="25" t="s">
        <v>15</v>
      </c>
      <c r="M769" s="25" t="s">
        <v>15</v>
      </c>
      <c r="N769" s="25" t="s">
        <v>15</v>
      </c>
      <c r="O769" s="4" t="str">
        <f>IFERROR(INDEX(DATOS_GENERALES!$F$11:$F$13,MATCH($P769,DATOS_GENERALES!$G$11:$G$13,0),1),"###")</f>
        <v>N</v>
      </c>
      <c r="P769" s="25" t="s">
        <v>40</v>
      </c>
      <c r="Q769" s="4">
        <f>IFERROR(INDEX(DATOS_GENERALES!$I$3:$I$7,MATCH($R769,DATOS_GENERALES!$J$3:$J$7,0),1),"###")</f>
        <v>1</v>
      </c>
      <c r="R769" s="25" t="s">
        <v>36</v>
      </c>
      <c r="S769" s="25" t="s">
        <v>15</v>
      </c>
      <c r="T769" s="25" t="s">
        <v>15</v>
      </c>
      <c r="U769" s="25" t="s">
        <v>15</v>
      </c>
      <c r="V769" s="24"/>
      <c r="W769" s="24" t="str">
        <f t="shared" si="68"/>
        <v>LOS PORTALES DE CAYMA G-3              _</v>
      </c>
      <c r="X769" s="24" t="str">
        <f t="shared" si="69"/>
        <v>('0101768', '1', '1', 'UGARTE DE CARPIO RENZO', 'UGARTE DE CARPIO RENZO', 'LOS PORTALES DE CAYMA G-3              _', '-', '-', '-', 'N', 'LOS PORTALES DE CAYMA G-3              _', '1', '-', '-', '-', 'A'),</v>
      </c>
      <c r="Y769" s="24" t="str">
        <f t="shared" si="70"/>
        <v>('0101768', '1', '70927807', 'A'),</v>
      </c>
      <c r="Z769" s="24" t="str">
        <f t="shared" si="71"/>
        <v>('0101768', '2', '', 'A'),</v>
      </c>
    </row>
    <row r="770" spans="1:26" x14ac:dyDescent="0.25">
      <c r="A770" s="15" t="s">
        <v>622</v>
      </c>
      <c r="B770" s="28">
        <f t="shared" ref="B770:B800" si="72">COUNTIF($A$2:$A$800,A770)</f>
        <v>1</v>
      </c>
      <c r="C770" s="27">
        <f xml:space="preserve"> IFERROR(INDEX(DATOS_GENERALES!$L$16:$L$20,MATCH($D770,DATOS_GENERALES!$M$16:$M$20,0),1),"###")</f>
        <v>1</v>
      </c>
      <c r="D770" s="25" t="s">
        <v>1641</v>
      </c>
      <c r="E770" s="27">
        <f xml:space="preserve"> IFERROR(INDEX(DATOS_GENERALES!$A$16:$A$25,MATCH($F770,DATOS_GENERALES!$B$16:$B$25,0),1),"###")</f>
        <v>1</v>
      </c>
      <c r="F770" s="25" t="s">
        <v>18</v>
      </c>
      <c r="G770" s="25" t="s">
        <v>2413</v>
      </c>
      <c r="H770" s="15" t="s">
        <v>1626</v>
      </c>
      <c r="I770" s="15"/>
      <c r="J770" s="25" t="s">
        <v>3190</v>
      </c>
      <c r="K770" s="25">
        <f t="shared" ref="K770:K800" si="73">LEN(J770)</f>
        <v>23</v>
      </c>
      <c r="L770" s="25" t="s">
        <v>15</v>
      </c>
      <c r="M770" s="25" t="s">
        <v>15</v>
      </c>
      <c r="N770" s="25" t="s">
        <v>15</v>
      </c>
      <c r="O770" s="4" t="str">
        <f>IFERROR(INDEX(DATOS_GENERALES!$F$11:$F$13,MATCH($P770,DATOS_GENERALES!$G$11:$G$13,0),1),"###")</f>
        <v>N</v>
      </c>
      <c r="P770" s="25" t="s">
        <v>40</v>
      </c>
      <c r="Q770" s="4">
        <f>IFERROR(INDEX(DATOS_GENERALES!$I$3:$I$7,MATCH($R770,DATOS_GENERALES!$J$3:$J$7,0),1),"###")</f>
        <v>1</v>
      </c>
      <c r="R770" s="25" t="s">
        <v>36</v>
      </c>
      <c r="S770" s="25" t="s">
        <v>15</v>
      </c>
      <c r="T770" s="25" t="s">
        <v>15</v>
      </c>
      <c r="U770" s="25" t="s">
        <v>15</v>
      </c>
      <c r="V770" s="24"/>
      <c r="W770" s="24" t="str">
        <f t="shared" si="68"/>
        <v>CALLE PUENTE ARNAU 2305                _</v>
      </c>
      <c r="X770" s="24" t="str">
        <f t="shared" si="69"/>
        <v>('0101769', '1', '1', 'LLERENA SALAZAR CARLOS', 'LLERENA SALAZAR CARLOS', 'CALLE PUENTE ARNAU 2305                _', '-', '-', '-', 'N', 'CALLE PUENTE ARNAU 2305                _', '1', '-', '-', '-', 'A'),</v>
      </c>
      <c r="Y770" s="24" t="str">
        <f t="shared" si="70"/>
        <v>('0101769', '1', '70948041', 'A'),</v>
      </c>
      <c r="Z770" s="24" t="str">
        <f t="shared" si="71"/>
        <v>('0101769', '2', '', 'A'),</v>
      </c>
    </row>
    <row r="771" spans="1:26" x14ac:dyDescent="0.25">
      <c r="A771" s="15" t="s">
        <v>752</v>
      </c>
      <c r="B771" s="28">
        <f t="shared" si="72"/>
        <v>1</v>
      </c>
      <c r="C771" s="27">
        <f xml:space="preserve"> IFERROR(INDEX(DATOS_GENERALES!$L$16:$L$20,MATCH($D771,DATOS_GENERALES!$M$16:$M$20,0),1),"###")</f>
        <v>1</v>
      </c>
      <c r="D771" s="25" t="s">
        <v>1641</v>
      </c>
      <c r="E771" s="27">
        <f xml:space="preserve"> IFERROR(INDEX(DATOS_GENERALES!$A$16:$A$25,MATCH($F771,DATOS_GENERALES!$B$16:$B$25,0),1),"###")</f>
        <v>1</v>
      </c>
      <c r="F771" s="25" t="s">
        <v>18</v>
      </c>
      <c r="G771" s="25" t="s">
        <v>2414</v>
      </c>
      <c r="H771" s="15" t="s">
        <v>1627</v>
      </c>
      <c r="I771" s="15"/>
      <c r="J771" s="25" t="s">
        <v>3191</v>
      </c>
      <c r="K771" s="25">
        <f t="shared" si="73"/>
        <v>18</v>
      </c>
      <c r="L771" s="25" t="s">
        <v>15</v>
      </c>
      <c r="M771" s="25" t="s">
        <v>15</v>
      </c>
      <c r="N771" s="25" t="s">
        <v>15</v>
      </c>
      <c r="O771" s="4" t="str">
        <f>IFERROR(INDEX(DATOS_GENERALES!$F$11:$F$13,MATCH($P771,DATOS_GENERALES!$G$11:$G$13,0),1),"###")</f>
        <v>N</v>
      </c>
      <c r="P771" s="25" t="s">
        <v>40</v>
      </c>
      <c r="Q771" s="4">
        <f>IFERROR(INDEX(DATOS_GENERALES!$I$3:$I$7,MATCH($R771,DATOS_GENERALES!$J$3:$J$7,0),1),"###")</f>
        <v>1</v>
      </c>
      <c r="R771" s="25" t="s">
        <v>36</v>
      </c>
      <c r="S771" s="25" t="s">
        <v>15</v>
      </c>
      <c r="T771" s="25" t="s">
        <v>15</v>
      </c>
      <c r="U771" s="25" t="s">
        <v>15</v>
      </c>
      <c r="V771" s="24"/>
      <c r="W771" s="24" t="str">
        <f t="shared" ref="W771:W800" si="74">IF(K771&lt;40,J771 &amp; REPT(" ",40-K771-1) &amp; "_", J771)</f>
        <v>RAMIRO PREALE G-20                     _</v>
      </c>
      <c r="X771" s="24" t="str">
        <f t="shared" ref="X771:X793" si="75">"('"&amp;A771&amp;"', '"&amp;C771&amp;"', '"&amp;E771&amp;"', '"&amp;G771&amp;"', '"&amp;G771&amp;"', '"&amp;W771&amp;"', '"&amp;L771&amp;"', '"&amp;M771&amp;"', '"&amp;N771&amp;"', '"&amp;O771&amp;"', '"&amp;W771&amp;"', '"&amp;Q771&amp;"', '"&amp;S771&amp;"', '"&amp;T771&amp;"', '"&amp;U771&amp;"', 'A'),"</f>
        <v>('0101770', '1', '1', 'TAPIA HERRERA MOISES IVAN', 'TAPIA HERRERA MOISES IVAN', 'RAMIRO PREALE G-20                     _', '-', '-', '-', 'N', 'RAMIRO PREALE G-20                     _', '1', '-', '-', '-', 'A'),</v>
      </c>
      <c r="Y771" s="24" t="str">
        <f t="shared" ref="Y771:Y793" si="76">"('"&amp;A771&amp;"', '"&amp;1&amp;"', '"&amp;H771&amp;"', 'A'),"</f>
        <v>('0101770', '1', '71067583', 'A'),</v>
      </c>
      <c r="Z771" s="24" t="str">
        <f t="shared" ref="Z771:Z793" si="77">"('"&amp;A771&amp;"', '"&amp;2&amp;"', '"&amp;I771&amp;"', 'A'),"</f>
        <v>('0101770', '2', '', 'A'),</v>
      </c>
    </row>
    <row r="772" spans="1:26" x14ac:dyDescent="0.25">
      <c r="A772" s="15" t="s">
        <v>494</v>
      </c>
      <c r="B772" s="28">
        <f t="shared" si="72"/>
        <v>1</v>
      </c>
      <c r="C772" s="27">
        <f xml:space="preserve"> IFERROR(INDEX(DATOS_GENERALES!$L$16:$L$20,MATCH($D772,DATOS_GENERALES!$M$16:$M$20,0),1),"###")</f>
        <v>1</v>
      </c>
      <c r="D772" s="25" t="s">
        <v>1641</v>
      </c>
      <c r="E772" s="27">
        <f xml:space="preserve"> IFERROR(INDEX(DATOS_GENERALES!$A$16:$A$25,MATCH($F772,DATOS_GENERALES!$B$16:$B$25,0),1),"###")</f>
        <v>1</v>
      </c>
      <c r="F772" s="25" t="s">
        <v>18</v>
      </c>
      <c r="G772" s="25" t="s">
        <v>2415</v>
      </c>
      <c r="H772" s="15" t="s">
        <v>1628</v>
      </c>
      <c r="I772" s="15"/>
      <c r="J772" s="25" t="s">
        <v>3192</v>
      </c>
      <c r="K772" s="25">
        <f t="shared" si="73"/>
        <v>27</v>
      </c>
      <c r="L772" s="25" t="s">
        <v>15</v>
      </c>
      <c r="M772" s="25" t="s">
        <v>15</v>
      </c>
      <c r="N772" s="25" t="s">
        <v>15</v>
      </c>
      <c r="O772" s="4" t="str">
        <f>IFERROR(INDEX(DATOS_GENERALES!$F$11:$F$13,MATCH($P772,DATOS_GENERALES!$G$11:$G$13,0),1),"###")</f>
        <v>N</v>
      </c>
      <c r="P772" s="25" t="s">
        <v>40</v>
      </c>
      <c r="Q772" s="4">
        <f>IFERROR(INDEX(DATOS_GENERALES!$I$3:$I$7,MATCH($R772,DATOS_GENERALES!$J$3:$J$7,0),1),"###")</f>
        <v>1</v>
      </c>
      <c r="R772" s="25" t="s">
        <v>36</v>
      </c>
      <c r="S772" s="25" t="s">
        <v>15</v>
      </c>
      <c r="T772" s="25" t="s">
        <v>15</v>
      </c>
      <c r="U772" s="25" t="s">
        <v>15</v>
      </c>
      <c r="V772" s="24"/>
      <c r="W772" s="24" t="str">
        <f t="shared" si="74"/>
        <v>QUINTA LA CAMPIÑA E-5 CAYMA            _</v>
      </c>
      <c r="X772" s="24" t="str">
        <f t="shared" si="75"/>
        <v>('0101771', '1', '1', 'BUSTAMANTE KOTHE LORENZO JUAN', 'BUSTAMANTE KOTHE LORENZO JUAN', 'QUINTA LA CAMPIÑA E-5 CAYMA            _', '-', '-', '-', 'N', 'QUINTA LA CAMPIÑA E-5 CAYMA            _', '1', '-', '-', '-', 'A'),</v>
      </c>
      <c r="Y772" s="24" t="str">
        <f t="shared" si="76"/>
        <v>('0101771', '1', '71218111', 'A'),</v>
      </c>
      <c r="Z772" s="24" t="str">
        <f t="shared" si="77"/>
        <v>('0101771', '2', '', 'A'),</v>
      </c>
    </row>
    <row r="773" spans="1:26" x14ac:dyDescent="0.25">
      <c r="A773" s="15" t="s">
        <v>857</v>
      </c>
      <c r="B773" s="28">
        <f t="shared" si="72"/>
        <v>1</v>
      </c>
      <c r="C773" s="27">
        <f xml:space="preserve"> IFERROR(INDEX(DATOS_GENERALES!$L$16:$L$20,MATCH($D773,DATOS_GENERALES!$M$16:$M$20,0),1),"###")</f>
        <v>1</v>
      </c>
      <c r="D773" s="25" t="s">
        <v>1641</v>
      </c>
      <c r="E773" s="27">
        <f xml:space="preserve"> IFERROR(INDEX(DATOS_GENERALES!$A$16:$A$25,MATCH($F773,DATOS_GENERALES!$B$16:$B$25,0),1),"###")</f>
        <v>1</v>
      </c>
      <c r="F773" s="25" t="s">
        <v>18</v>
      </c>
      <c r="G773" s="25" t="s">
        <v>2416</v>
      </c>
      <c r="H773" s="15" t="s">
        <v>1629</v>
      </c>
      <c r="I773" s="15"/>
      <c r="J773" s="25" t="s">
        <v>3193</v>
      </c>
      <c r="K773" s="25">
        <f t="shared" si="73"/>
        <v>4</v>
      </c>
      <c r="L773" s="25" t="s">
        <v>15</v>
      </c>
      <c r="M773" s="25" t="s">
        <v>15</v>
      </c>
      <c r="N773" s="25" t="s">
        <v>15</v>
      </c>
      <c r="O773" s="4" t="str">
        <f>IFERROR(INDEX(DATOS_GENERALES!$F$11:$F$13,MATCH($P773,DATOS_GENERALES!$G$11:$G$13,0),1),"###")</f>
        <v>N</v>
      </c>
      <c r="P773" s="25" t="s">
        <v>40</v>
      </c>
      <c r="Q773" s="4">
        <f>IFERROR(INDEX(DATOS_GENERALES!$I$3:$I$7,MATCH($R773,DATOS_GENERALES!$J$3:$J$7,0),1),"###")</f>
        <v>1</v>
      </c>
      <c r="R773" s="25" t="s">
        <v>36</v>
      </c>
      <c r="S773" s="25" t="s">
        <v>15</v>
      </c>
      <c r="T773" s="25" t="s">
        <v>15</v>
      </c>
      <c r="U773" s="25" t="s">
        <v>15</v>
      </c>
      <c r="V773" s="24"/>
      <c r="W773" s="24" t="str">
        <f t="shared" si="74"/>
        <v>URB.                                   _</v>
      </c>
      <c r="X773" s="24" t="str">
        <f t="shared" si="75"/>
        <v>('0101772', '1', '1', 'ARIAS OBREGON RENATO', 'ARIAS OBREGON RENATO', 'URB.                                   _', '-', '-', '-', 'N', 'URB.                                   _', '1', '-', '-', '-', 'A'),</v>
      </c>
      <c r="Y773" s="24" t="str">
        <f t="shared" si="76"/>
        <v>('0101772', '1', '71225898', 'A'),</v>
      </c>
      <c r="Z773" s="24" t="str">
        <f t="shared" si="77"/>
        <v>('0101772', '2', '', 'A'),</v>
      </c>
    </row>
    <row r="774" spans="1:26" x14ac:dyDescent="0.25">
      <c r="A774" s="15" t="s">
        <v>684</v>
      </c>
      <c r="B774" s="28">
        <f t="shared" si="72"/>
        <v>1</v>
      </c>
      <c r="C774" s="27">
        <f xml:space="preserve"> IFERROR(INDEX(DATOS_GENERALES!$L$16:$L$20,MATCH($D774,DATOS_GENERALES!$M$16:$M$20,0),1),"###")</f>
        <v>1</v>
      </c>
      <c r="D774" s="25" t="s">
        <v>1641</v>
      </c>
      <c r="E774" s="27">
        <f xml:space="preserve"> IFERROR(INDEX(DATOS_GENERALES!$A$16:$A$25,MATCH($F774,DATOS_GENERALES!$B$16:$B$25,0),1),"###")</f>
        <v>1</v>
      </c>
      <c r="F774" s="25" t="s">
        <v>18</v>
      </c>
      <c r="G774" s="25" t="s">
        <v>2417</v>
      </c>
      <c r="H774" s="15" t="s">
        <v>1630</v>
      </c>
      <c r="I774" s="15"/>
      <c r="J774" s="25" t="s">
        <v>3194</v>
      </c>
      <c r="K774" s="25">
        <f t="shared" si="73"/>
        <v>21</v>
      </c>
      <c r="L774" s="25" t="s">
        <v>15</v>
      </c>
      <c r="M774" s="25" t="s">
        <v>15</v>
      </c>
      <c r="N774" s="25" t="s">
        <v>15</v>
      </c>
      <c r="O774" s="4" t="str">
        <f>IFERROR(INDEX(DATOS_GENERALES!$F$11:$F$13,MATCH($P774,DATOS_GENERALES!$G$11:$G$13,0),1),"###")</f>
        <v>N</v>
      </c>
      <c r="P774" s="25" t="s">
        <v>40</v>
      </c>
      <c r="Q774" s="4">
        <f>IFERROR(INDEX(DATOS_GENERALES!$I$3:$I$7,MATCH($R774,DATOS_GENERALES!$J$3:$J$7,0),1),"###")</f>
        <v>1</v>
      </c>
      <c r="R774" s="25" t="s">
        <v>36</v>
      </c>
      <c r="S774" s="25" t="s">
        <v>15</v>
      </c>
      <c r="T774" s="25" t="s">
        <v>15</v>
      </c>
      <c r="U774" s="25" t="s">
        <v>15</v>
      </c>
      <c r="V774" s="24"/>
      <c r="W774" s="24" t="str">
        <f t="shared" si="74"/>
        <v>URB. CAMPO VERDE C-19                  _</v>
      </c>
      <c r="X774" s="24" t="str">
        <f t="shared" si="75"/>
        <v>('0101773', '1', '1', 'ALARCON GARCIA RODRIGO', 'ALARCON GARCIA RODRIGO', 'URB. CAMPO VERDE C-19                  _', '-', '-', '-', 'N', 'URB. CAMPO VERDE C-19                  _', '1', '-', '-', '-', 'A'),</v>
      </c>
      <c r="Y774" s="24" t="str">
        <f t="shared" si="76"/>
        <v>('0101773', '1', '71305111', 'A'),</v>
      </c>
      <c r="Z774" s="24" t="str">
        <f t="shared" si="77"/>
        <v>('0101773', '2', '', 'A'),</v>
      </c>
    </row>
    <row r="775" spans="1:26" x14ac:dyDescent="0.25">
      <c r="A775" s="15" t="s">
        <v>326</v>
      </c>
      <c r="B775" s="28">
        <f t="shared" si="72"/>
        <v>1</v>
      </c>
      <c r="C775" s="27">
        <f xml:space="preserve"> IFERROR(INDEX(DATOS_GENERALES!$L$16:$L$20,MATCH($D775,DATOS_GENERALES!$M$16:$M$20,0),1),"###")</f>
        <v>1</v>
      </c>
      <c r="D775" s="25" t="s">
        <v>1641</v>
      </c>
      <c r="E775" s="27">
        <f xml:space="preserve"> IFERROR(INDEX(DATOS_GENERALES!$A$16:$A$25,MATCH($F775,DATOS_GENERALES!$B$16:$B$25,0),1),"###")</f>
        <v>1</v>
      </c>
      <c r="F775" s="25" t="s">
        <v>18</v>
      </c>
      <c r="G775" s="25" t="s">
        <v>2418</v>
      </c>
      <c r="H775" s="15" t="s">
        <v>1631</v>
      </c>
      <c r="I775" s="15"/>
      <c r="J775" s="25" t="s">
        <v>3195</v>
      </c>
      <c r="K775" s="25">
        <f t="shared" si="73"/>
        <v>32</v>
      </c>
      <c r="L775" s="25" t="s">
        <v>15</v>
      </c>
      <c r="M775" s="25" t="s">
        <v>15</v>
      </c>
      <c r="N775" s="25" t="s">
        <v>15</v>
      </c>
      <c r="O775" s="4" t="str">
        <f>IFERROR(INDEX(DATOS_GENERALES!$F$11:$F$13,MATCH($P775,DATOS_GENERALES!$G$11:$G$13,0),1),"###")</f>
        <v>N</v>
      </c>
      <c r="P775" s="25" t="s">
        <v>40</v>
      </c>
      <c r="Q775" s="4">
        <f>IFERROR(INDEX(DATOS_GENERALES!$I$3:$I$7,MATCH($R775,DATOS_GENERALES!$J$3:$J$7,0),1),"###")</f>
        <v>1</v>
      </c>
      <c r="R775" s="25" t="s">
        <v>36</v>
      </c>
      <c r="S775" s="25" t="s">
        <v>15</v>
      </c>
      <c r="T775" s="25" t="s">
        <v>15</v>
      </c>
      <c r="U775" s="25" t="s">
        <v>15</v>
      </c>
      <c r="V775" s="24"/>
      <c r="W775" s="24" t="str">
        <f t="shared" si="74"/>
        <v>MCAL. BENAVIDES 276 SELVA ALEGRE       _</v>
      </c>
      <c r="X775" s="24" t="str">
        <f t="shared" si="75"/>
        <v>('0101774', '1', '1', 'CARTY DE ROMAÑA CHRISTIAN', 'CARTY DE ROMAÑA CHRISTIAN', 'MCAL. BENAVIDES 276 SELVA ALEGRE       _', '-', '-', '-', 'N', 'MCAL. BENAVIDES 276 SELVA ALEGRE       _', '1', '-', '-', '-', 'A'),</v>
      </c>
      <c r="Y775" s="24" t="str">
        <f t="shared" si="76"/>
        <v>('0101774', '1', '71402522', 'A'),</v>
      </c>
      <c r="Z775" s="24" t="str">
        <f t="shared" si="77"/>
        <v>('0101774', '2', '', 'A'),</v>
      </c>
    </row>
    <row r="776" spans="1:26" x14ac:dyDescent="0.25">
      <c r="A776" s="15" t="s">
        <v>160</v>
      </c>
      <c r="B776" s="28">
        <f t="shared" si="72"/>
        <v>1</v>
      </c>
      <c r="C776" s="27">
        <f xml:space="preserve"> IFERROR(INDEX(DATOS_GENERALES!$L$16:$L$20,MATCH($D776,DATOS_GENERALES!$M$16:$M$20,0),1),"###")</f>
        <v>1</v>
      </c>
      <c r="D776" s="25" t="s">
        <v>1641</v>
      </c>
      <c r="E776" s="27">
        <f xml:space="preserve"> IFERROR(INDEX(DATOS_GENERALES!$A$16:$A$25,MATCH($F776,DATOS_GENERALES!$B$16:$B$25,0),1),"###")</f>
        <v>1</v>
      </c>
      <c r="F776" s="25" t="s">
        <v>18</v>
      </c>
      <c r="G776" s="25" t="s">
        <v>2419</v>
      </c>
      <c r="H776" s="15" t="s">
        <v>1632</v>
      </c>
      <c r="I776" s="15"/>
      <c r="J776" s="25" t="s">
        <v>3196</v>
      </c>
      <c r="K776" s="25">
        <f t="shared" si="73"/>
        <v>40</v>
      </c>
      <c r="L776" s="25" t="s">
        <v>15</v>
      </c>
      <c r="M776" s="25" t="s">
        <v>15</v>
      </c>
      <c r="N776" s="25" t="s">
        <v>15</v>
      </c>
      <c r="O776" s="4" t="str">
        <f>IFERROR(INDEX(DATOS_GENERALES!$F$11:$F$13,MATCH($P776,DATOS_GENERALES!$G$11:$G$13,0),1),"###")</f>
        <v>N</v>
      </c>
      <c r="P776" s="25" t="s">
        <v>40</v>
      </c>
      <c r="Q776" s="4">
        <f>IFERROR(INDEX(DATOS_GENERALES!$I$3:$I$7,MATCH($R776,DATOS_GENERALES!$J$3:$J$7,0),1),"###")</f>
        <v>1</v>
      </c>
      <c r="R776" s="25" t="s">
        <v>36</v>
      </c>
      <c r="S776" s="25" t="s">
        <v>15</v>
      </c>
      <c r="T776" s="25" t="s">
        <v>15</v>
      </c>
      <c r="U776" s="25" t="s">
        <v>15</v>
      </c>
      <c r="V776" s="24"/>
      <c r="W776" s="24" t="str">
        <f t="shared" si="74"/>
        <v>CALL.GENERAL MORAN 500 C.VIEJO C.COLORAD</v>
      </c>
      <c r="X776" s="24" t="str">
        <f t="shared" si="75"/>
        <v>('0101775', '1', '1', 'DIAZ ALVAREZ ALEXANDER', 'DIAZ ALVAREZ ALEXANDER', 'CALL.GENERAL MORAN 500 C.VIEJO C.COLORAD', '-', '-', '-', 'N', 'CALL.GENERAL MORAN 500 C.VIEJO C.COLORAD', '1', '-', '-', '-', 'A'),</v>
      </c>
      <c r="Y776" s="24" t="str">
        <f t="shared" si="76"/>
        <v>('0101775', '1', '71755899', 'A'),</v>
      </c>
      <c r="Z776" s="24" t="str">
        <f t="shared" si="77"/>
        <v>('0101775', '2', '', 'A'),</v>
      </c>
    </row>
    <row r="777" spans="1:26" x14ac:dyDescent="0.25">
      <c r="A777" s="15" t="s">
        <v>197</v>
      </c>
      <c r="B777" s="28">
        <f t="shared" si="72"/>
        <v>1</v>
      </c>
      <c r="C777" s="27">
        <f xml:space="preserve"> IFERROR(INDEX(DATOS_GENERALES!$L$16:$L$20,MATCH($D777,DATOS_GENERALES!$M$16:$M$20,0),1),"###")</f>
        <v>1</v>
      </c>
      <c r="D777" s="25" t="s">
        <v>1641</v>
      </c>
      <c r="E777" s="27">
        <f xml:space="preserve"> IFERROR(INDEX(DATOS_GENERALES!$A$16:$A$25,MATCH($F777,DATOS_GENERALES!$B$16:$B$25,0),1),"###")</f>
        <v>1</v>
      </c>
      <c r="F777" s="25" t="s">
        <v>18</v>
      </c>
      <c r="G777" s="25" t="s">
        <v>2420</v>
      </c>
      <c r="H777" s="15" t="s">
        <v>1633</v>
      </c>
      <c r="I777" s="15"/>
      <c r="J777" s="25" t="s">
        <v>3197</v>
      </c>
      <c r="K777" s="25">
        <f t="shared" si="73"/>
        <v>38</v>
      </c>
      <c r="L777" s="25" t="s">
        <v>15</v>
      </c>
      <c r="M777" s="25" t="s">
        <v>15</v>
      </c>
      <c r="N777" s="25" t="s">
        <v>15</v>
      </c>
      <c r="O777" s="4" t="str">
        <f>IFERROR(INDEX(DATOS_GENERALES!$F$11:$F$13,MATCH($P777,DATOS_GENERALES!$G$11:$G$13,0),1),"###")</f>
        <v>N</v>
      </c>
      <c r="P777" s="25" t="s">
        <v>40</v>
      </c>
      <c r="Q777" s="4">
        <f>IFERROR(INDEX(DATOS_GENERALES!$I$3:$I$7,MATCH($R777,DATOS_GENERALES!$J$3:$J$7,0),1),"###")</f>
        <v>1</v>
      </c>
      <c r="R777" s="25" t="s">
        <v>36</v>
      </c>
      <c r="S777" s="25" t="s">
        <v>15</v>
      </c>
      <c r="T777" s="25" t="s">
        <v>15</v>
      </c>
      <c r="U777" s="25" t="s">
        <v>15</v>
      </c>
      <c r="V777" s="24"/>
      <c r="W777" s="24" t="str">
        <f t="shared" si="74"/>
        <v>URB. ALAMEDA DE SALAVERRY MZ.G  LT. 18 _</v>
      </c>
      <c r="X777" s="24" t="str">
        <f t="shared" si="75"/>
        <v>('0101776', '1', '1', 'SOTELO LAJO GIANCARLO SIDNEY', 'SOTELO LAJO GIANCARLO SIDNEY', 'URB. ALAMEDA DE SALAVERRY MZ.G  LT. 18 _', '-', '-', '-', 'N', 'URB. ALAMEDA DE SALAVERRY MZ.G  LT. 18 _', '1', '-', '-', '-', 'A'),</v>
      </c>
      <c r="Y777" s="24" t="str">
        <f t="shared" si="76"/>
        <v>('0101776', '1', '72039873', 'A'),</v>
      </c>
      <c r="Z777" s="24" t="str">
        <f t="shared" si="77"/>
        <v>('0101776', '2', '', 'A'),</v>
      </c>
    </row>
    <row r="778" spans="1:26" x14ac:dyDescent="0.25">
      <c r="A778" s="15" t="s">
        <v>800</v>
      </c>
      <c r="B778" s="28">
        <f t="shared" si="72"/>
        <v>1</v>
      </c>
      <c r="C778" s="27">
        <f xml:space="preserve"> IFERROR(INDEX(DATOS_GENERALES!$L$16:$L$20,MATCH($D778,DATOS_GENERALES!$M$16:$M$20,0),1),"###")</f>
        <v>1</v>
      </c>
      <c r="D778" s="25" t="s">
        <v>1641</v>
      </c>
      <c r="E778" s="27">
        <f xml:space="preserve"> IFERROR(INDEX(DATOS_GENERALES!$A$16:$A$25,MATCH($F778,DATOS_GENERALES!$B$16:$B$25,0),1),"###")</f>
        <v>1</v>
      </c>
      <c r="F778" s="25" t="s">
        <v>18</v>
      </c>
      <c r="G778" s="25" t="s">
        <v>2421</v>
      </c>
      <c r="H778" s="15" t="s">
        <v>1634</v>
      </c>
      <c r="I778" s="15"/>
      <c r="J778" s="25" t="s">
        <v>3198</v>
      </c>
      <c r="K778" s="25">
        <f t="shared" si="73"/>
        <v>16</v>
      </c>
      <c r="L778" s="25" t="s">
        <v>15</v>
      </c>
      <c r="M778" s="25" t="s">
        <v>15</v>
      </c>
      <c r="N778" s="25" t="s">
        <v>15</v>
      </c>
      <c r="O778" s="4" t="str">
        <f>IFERROR(INDEX(DATOS_GENERALES!$F$11:$F$13,MATCH($P778,DATOS_GENERALES!$G$11:$G$13,0),1),"###")</f>
        <v>N</v>
      </c>
      <c r="P778" s="25" t="s">
        <v>40</v>
      </c>
      <c r="Q778" s="4">
        <f>IFERROR(INDEX(DATOS_GENERALES!$I$3:$I$7,MATCH($R778,DATOS_GENERALES!$J$3:$J$7,0),1),"###")</f>
        <v>1</v>
      </c>
      <c r="R778" s="25" t="s">
        <v>36</v>
      </c>
      <c r="S778" s="25" t="s">
        <v>15</v>
      </c>
      <c r="T778" s="25" t="s">
        <v>15</v>
      </c>
      <c r="U778" s="25" t="s">
        <v>15</v>
      </c>
      <c r="V778" s="24"/>
      <c r="W778" s="24" t="str">
        <f t="shared" si="74"/>
        <v>PANAM 107 HUNTER                       _</v>
      </c>
      <c r="X778" s="24" t="str">
        <f t="shared" si="75"/>
        <v>('0101777', '1', '1', 'VERA CUEVA FRANK LUIS', 'VERA CUEVA FRANK LUIS', 'PANAM 107 HUNTER                       _', '-', '-', '-', 'N', 'PANAM 107 HUNTER                       _', '1', '-', '-', '-', 'A'),</v>
      </c>
      <c r="Y778" s="24" t="str">
        <f t="shared" si="76"/>
        <v>('0101777', '1', '72191078', 'A'),</v>
      </c>
      <c r="Z778" s="24" t="str">
        <f t="shared" si="77"/>
        <v>('0101777', '2', '', 'A'),</v>
      </c>
    </row>
    <row r="779" spans="1:26" x14ac:dyDescent="0.25">
      <c r="A779" s="15" t="s">
        <v>361</v>
      </c>
      <c r="B779" s="28">
        <f t="shared" si="72"/>
        <v>1</v>
      </c>
      <c r="C779" s="27">
        <f xml:space="preserve"> IFERROR(INDEX(DATOS_GENERALES!$L$16:$L$20,MATCH($D779,DATOS_GENERALES!$M$16:$M$20,0),1),"###")</f>
        <v>1</v>
      </c>
      <c r="D779" s="25" t="s">
        <v>1641</v>
      </c>
      <c r="E779" s="27">
        <f xml:space="preserve"> IFERROR(INDEX(DATOS_GENERALES!$A$16:$A$25,MATCH($F779,DATOS_GENERALES!$B$16:$B$25,0),1),"###")</f>
        <v>1</v>
      </c>
      <c r="F779" s="25" t="s">
        <v>18</v>
      </c>
      <c r="G779" s="25" t="s">
        <v>2422</v>
      </c>
      <c r="H779" s="15" t="s">
        <v>1635</v>
      </c>
      <c r="I779" s="15"/>
      <c r="J779" s="25" t="s">
        <v>3199</v>
      </c>
      <c r="K779" s="25">
        <f t="shared" si="73"/>
        <v>31</v>
      </c>
      <c r="L779" s="25" t="s">
        <v>15</v>
      </c>
      <c r="M779" s="25" t="s">
        <v>15</v>
      </c>
      <c r="N779" s="25" t="s">
        <v>15</v>
      </c>
      <c r="O779" s="4" t="str">
        <f>IFERROR(INDEX(DATOS_GENERALES!$F$11:$F$13,MATCH($P779,DATOS_GENERALES!$G$11:$G$13,0),1),"###")</f>
        <v>N</v>
      </c>
      <c r="P779" s="25" t="s">
        <v>40</v>
      </c>
      <c r="Q779" s="4">
        <f>IFERROR(INDEX(DATOS_GENERALES!$I$3:$I$7,MATCH($R779,DATOS_GENERALES!$J$3:$J$7,0),1),"###")</f>
        <v>1</v>
      </c>
      <c r="R779" s="25" t="s">
        <v>36</v>
      </c>
      <c r="S779" s="25" t="s">
        <v>15</v>
      </c>
      <c r="T779" s="25" t="s">
        <v>15</v>
      </c>
      <c r="U779" s="25" t="s">
        <v>15</v>
      </c>
      <c r="V779" s="24"/>
      <c r="W779" s="24" t="str">
        <f t="shared" si="74"/>
        <v>CALLE LOS JASMINEZ 129 UMACOLLO        _</v>
      </c>
      <c r="X779" s="24" t="str">
        <f t="shared" si="75"/>
        <v>('0101778', '1', '1', 'REVILLA REVILLA RENZO', 'REVILLA REVILLA RENZO', 'CALLE LOS JASMINEZ 129 UMACOLLO        _', '-', '-', '-', 'N', 'CALLE LOS JASMINEZ 129 UMACOLLO        _', '1', '-', '-', '-', 'A'),</v>
      </c>
      <c r="Y779" s="24" t="str">
        <f t="shared" si="76"/>
        <v>('0101778', '1', '72473661', 'A'),</v>
      </c>
      <c r="Z779" s="24" t="str">
        <f t="shared" si="77"/>
        <v>('0101778', '2', '', 'A'),</v>
      </c>
    </row>
    <row r="780" spans="1:26" x14ac:dyDescent="0.25">
      <c r="A780" s="15" t="s">
        <v>685</v>
      </c>
      <c r="B780" s="28">
        <f t="shared" si="72"/>
        <v>1</v>
      </c>
      <c r="C780" s="27">
        <f xml:space="preserve"> IFERROR(INDEX(DATOS_GENERALES!$L$16:$L$20,MATCH($D780,DATOS_GENERALES!$M$16:$M$20,0),1),"###")</f>
        <v>1</v>
      </c>
      <c r="D780" s="25" t="s">
        <v>1641</v>
      </c>
      <c r="E780" s="27">
        <f xml:space="preserve"> IFERROR(INDEX(DATOS_GENERALES!$A$16:$A$25,MATCH($F780,DATOS_GENERALES!$B$16:$B$25,0),1),"###")</f>
        <v>1</v>
      </c>
      <c r="F780" s="25" t="s">
        <v>18</v>
      </c>
      <c r="G780" s="25" t="s">
        <v>2423</v>
      </c>
      <c r="H780" s="15" t="s">
        <v>1636</v>
      </c>
      <c r="I780" s="15"/>
      <c r="J780" s="25" t="s">
        <v>3200</v>
      </c>
      <c r="K780" s="25">
        <f t="shared" si="73"/>
        <v>21</v>
      </c>
      <c r="L780" s="25" t="s">
        <v>15</v>
      </c>
      <c r="M780" s="25" t="s">
        <v>15</v>
      </c>
      <c r="N780" s="25" t="s">
        <v>15</v>
      </c>
      <c r="O780" s="4" t="str">
        <f>IFERROR(INDEX(DATOS_GENERALES!$F$11:$F$13,MATCH($P780,DATOS_GENERALES!$G$11:$G$13,0),1),"###")</f>
        <v>N</v>
      </c>
      <c r="P780" s="25" t="s">
        <v>40</v>
      </c>
      <c r="Q780" s="4">
        <f>IFERROR(INDEX(DATOS_GENERALES!$I$3:$I$7,MATCH($R780,DATOS_GENERALES!$J$3:$J$7,0),1),"###")</f>
        <v>1</v>
      </c>
      <c r="R780" s="25" t="s">
        <v>36</v>
      </c>
      <c r="S780" s="25" t="s">
        <v>15</v>
      </c>
      <c r="T780" s="25" t="s">
        <v>15</v>
      </c>
      <c r="U780" s="25" t="s">
        <v>15</v>
      </c>
      <c r="V780" s="24"/>
      <c r="W780" s="24" t="str">
        <f t="shared" si="74"/>
        <v>JR. INDEPENDENCIA E-4                  _</v>
      </c>
      <c r="X780" s="24" t="str">
        <f t="shared" si="75"/>
        <v>('0101779', '1', '1', 'MESTAS YANA ROCIO LIZBETH', 'MESTAS YANA ROCIO LIZBETH', 'JR. INDEPENDENCIA E-4                  _', '-', '-', '-', 'N', 'JR. INDEPENDENCIA E-4                  _', '1', '-', '-', '-', 'A'),</v>
      </c>
      <c r="Y780" s="24" t="str">
        <f t="shared" si="76"/>
        <v>('0101779', '1', '73333136', 'A'),</v>
      </c>
      <c r="Z780" s="24" t="str">
        <f t="shared" si="77"/>
        <v>('0101779', '2', '', 'A'),</v>
      </c>
    </row>
    <row r="781" spans="1:26" x14ac:dyDescent="0.25">
      <c r="A781" s="15" t="s">
        <v>773</v>
      </c>
      <c r="B781" s="28">
        <f t="shared" si="72"/>
        <v>1</v>
      </c>
      <c r="C781" s="27">
        <f xml:space="preserve"> IFERROR(INDEX(DATOS_GENERALES!$L$16:$L$20,MATCH($D781,DATOS_GENERALES!$M$16:$M$20,0),1),"###")</f>
        <v>1</v>
      </c>
      <c r="D781" s="25" t="s">
        <v>1641</v>
      </c>
      <c r="E781" s="27">
        <f xml:space="preserve"> IFERROR(INDEX(DATOS_GENERALES!$A$16:$A$25,MATCH($F781,DATOS_GENERALES!$B$16:$B$25,0),1),"###")</f>
        <v>1</v>
      </c>
      <c r="F781" s="25" t="s">
        <v>18</v>
      </c>
      <c r="G781" s="25" t="s">
        <v>2424</v>
      </c>
      <c r="H781" s="15" t="s">
        <v>1637</v>
      </c>
      <c r="I781" s="15"/>
      <c r="J781" s="25" t="s">
        <v>3201</v>
      </c>
      <c r="K781" s="25">
        <f t="shared" si="73"/>
        <v>17</v>
      </c>
      <c r="L781" s="25" t="s">
        <v>15</v>
      </c>
      <c r="M781" s="25" t="s">
        <v>15</v>
      </c>
      <c r="N781" s="25" t="s">
        <v>15</v>
      </c>
      <c r="O781" s="4" t="str">
        <f>IFERROR(INDEX(DATOS_GENERALES!$F$11:$F$13,MATCH($P781,DATOS_GENERALES!$G$11:$G$13,0),1),"###")</f>
        <v>N</v>
      </c>
      <c r="P781" s="25" t="s">
        <v>40</v>
      </c>
      <c r="Q781" s="4">
        <f>IFERROR(INDEX(DATOS_GENERALES!$I$3:$I$7,MATCH($R781,DATOS_GENERALES!$J$3:$J$7,0),1),"###")</f>
        <v>1</v>
      </c>
      <c r="R781" s="25" t="s">
        <v>36</v>
      </c>
      <c r="S781" s="25" t="s">
        <v>15</v>
      </c>
      <c r="T781" s="25" t="s">
        <v>15</v>
      </c>
      <c r="U781" s="25" t="s">
        <v>15</v>
      </c>
      <c r="V781" s="24"/>
      <c r="W781" s="24" t="str">
        <f t="shared" si="74"/>
        <v>AV. BOLOGNESI 343                      _</v>
      </c>
      <c r="X781" s="24" t="str">
        <f t="shared" si="75"/>
        <v>('0101780', '1', '1', 'GARAY MANSILLA DUSHAM SALVATORRE', 'GARAY MANSILLA DUSHAM SALVATORRE', 'AV. BOLOGNESI 343                      _', '-', '-', '-', 'N', 'AV. BOLOGNESI 343                      _', '1', '-', '-', '-', 'A'),</v>
      </c>
      <c r="Y781" s="24" t="str">
        <f t="shared" si="76"/>
        <v>('0101780', '1', '74220541', 'A'),</v>
      </c>
      <c r="Z781" s="24" t="str">
        <f t="shared" si="77"/>
        <v>('0101780', '2', '', 'A'),</v>
      </c>
    </row>
    <row r="782" spans="1:26" x14ac:dyDescent="0.25">
      <c r="A782" s="15" t="s">
        <v>753</v>
      </c>
      <c r="B782" s="28">
        <f t="shared" si="72"/>
        <v>1</v>
      </c>
      <c r="C782" s="27">
        <f xml:space="preserve"> IFERROR(INDEX(DATOS_GENERALES!$L$16:$L$20,MATCH($D782,DATOS_GENERALES!$M$16:$M$20,0),1),"###")</f>
        <v>1</v>
      </c>
      <c r="D782" s="25" t="s">
        <v>1641</v>
      </c>
      <c r="E782" s="27">
        <f xml:space="preserve"> IFERROR(INDEX(DATOS_GENERALES!$A$16:$A$25,MATCH($F782,DATOS_GENERALES!$B$16:$B$25,0),1),"###")</f>
        <v>1</v>
      </c>
      <c r="F782" s="25" t="s">
        <v>18</v>
      </c>
      <c r="G782" s="25" t="s">
        <v>2425</v>
      </c>
      <c r="H782" s="15" t="s">
        <v>1638</v>
      </c>
      <c r="I782" s="15"/>
      <c r="J782" s="25" t="s">
        <v>3202</v>
      </c>
      <c r="K782" s="25">
        <f t="shared" si="73"/>
        <v>18</v>
      </c>
      <c r="L782" s="25" t="s">
        <v>15</v>
      </c>
      <c r="M782" s="25" t="s">
        <v>15</v>
      </c>
      <c r="N782" s="25" t="s">
        <v>15</v>
      </c>
      <c r="O782" s="4" t="str">
        <f>IFERROR(INDEX(DATOS_GENERALES!$F$11:$F$13,MATCH($P782,DATOS_GENERALES!$G$11:$G$13,0),1),"###")</f>
        <v>N</v>
      </c>
      <c r="P782" s="25" t="s">
        <v>40</v>
      </c>
      <c r="Q782" s="4">
        <f>IFERROR(INDEX(DATOS_GENERALES!$I$3:$I$7,MATCH($R782,DATOS_GENERALES!$J$3:$J$7,0),1),"###")</f>
        <v>1</v>
      </c>
      <c r="R782" s="25" t="s">
        <v>36</v>
      </c>
      <c r="S782" s="25" t="s">
        <v>15</v>
      </c>
      <c r="T782" s="25" t="s">
        <v>15</v>
      </c>
      <c r="U782" s="25" t="s">
        <v>15</v>
      </c>
      <c r="V782" s="24"/>
      <c r="W782" s="24" t="str">
        <f t="shared" si="74"/>
        <v>CAMPIÑA DORADA A-9                     _</v>
      </c>
      <c r="X782" s="24" t="str">
        <f t="shared" si="75"/>
        <v>('0101781', '1', '1', 'VASQUEZ MARES JOSE MIGUEL', 'VASQUEZ MARES JOSE MIGUEL', 'CAMPIÑA DORADA A-9                     _', '-', '-', '-', 'N', 'CAMPIÑA DORADA A-9                     _', '1', '-', '-', '-', 'A'),</v>
      </c>
      <c r="Y782" s="24" t="str">
        <f t="shared" si="76"/>
        <v>('0101781', '1', '80219307', 'A'),</v>
      </c>
      <c r="Z782" s="24" t="str">
        <f t="shared" si="77"/>
        <v>('0101781', '2', '', 'A'),</v>
      </c>
    </row>
    <row r="783" spans="1:26" x14ac:dyDescent="0.25">
      <c r="A783" s="15" t="s">
        <v>463</v>
      </c>
      <c r="B783" s="28">
        <f t="shared" si="72"/>
        <v>1</v>
      </c>
      <c r="C783" s="27">
        <f xml:space="preserve"> IFERROR(INDEX(DATOS_GENERALES!$L$16:$L$20,MATCH($D783,DATOS_GENERALES!$M$16:$M$20,0),1),"###")</f>
        <v>1</v>
      </c>
      <c r="D783" s="25" t="s">
        <v>1641</v>
      </c>
      <c r="E783" s="27">
        <f xml:space="preserve"> IFERROR(INDEX(DATOS_GENERALES!$A$16:$A$25,MATCH($F783,DATOS_GENERALES!$B$16:$B$25,0),1),"###")</f>
        <v>1</v>
      </c>
      <c r="F783" s="25" t="s">
        <v>18</v>
      </c>
      <c r="G783" s="25" t="s">
        <v>2426</v>
      </c>
      <c r="H783" s="15" t="s">
        <v>1639</v>
      </c>
      <c r="I783" s="15"/>
      <c r="J783" s="25" t="s">
        <v>3203</v>
      </c>
      <c r="K783" s="25">
        <f t="shared" si="73"/>
        <v>28</v>
      </c>
      <c r="L783" s="25" t="s">
        <v>15</v>
      </c>
      <c r="M783" s="25" t="s">
        <v>15</v>
      </c>
      <c r="N783" s="25" t="s">
        <v>15</v>
      </c>
      <c r="O783" s="4" t="str">
        <f>IFERROR(INDEX(DATOS_GENERALES!$F$11:$F$13,MATCH($P783,DATOS_GENERALES!$G$11:$G$13,0),1),"###")</f>
        <v>N</v>
      </c>
      <c r="P783" s="25" t="s">
        <v>40</v>
      </c>
      <c r="Q783" s="4">
        <f>IFERROR(INDEX(DATOS_GENERALES!$I$3:$I$7,MATCH($R783,DATOS_GENERALES!$J$3:$J$7,0),1),"###")</f>
        <v>1</v>
      </c>
      <c r="R783" s="25" t="s">
        <v>36</v>
      </c>
      <c r="S783" s="25" t="s">
        <v>15</v>
      </c>
      <c r="T783" s="25" t="s">
        <v>15</v>
      </c>
      <c r="U783" s="25" t="s">
        <v>15</v>
      </c>
      <c r="V783" s="24"/>
      <c r="W783" s="24" t="str">
        <f t="shared" si="74"/>
        <v>URB. SANTA CATALINA AREQUIPA           _</v>
      </c>
      <c r="X783" s="24" t="str">
        <f t="shared" si="75"/>
        <v>('0101782', '1', '1', 'ZAPATA LOVATON DAVID', 'ZAPATA LOVATON DAVID', 'URB. SANTA CATALINA AREQUIPA           _', '-', '-', '-', 'N', 'URB. SANTA CATALINA AREQUIPA           _', '1', '-', '-', '-', 'A'),</v>
      </c>
      <c r="Y783" s="24" t="str">
        <f t="shared" si="76"/>
        <v>('0101782', '1', '80265605', 'A'),</v>
      </c>
      <c r="Z783" s="24" t="str">
        <f t="shared" si="77"/>
        <v>('0101782', '2', '', 'A'),</v>
      </c>
    </row>
    <row r="784" spans="1:26" x14ac:dyDescent="0.25">
      <c r="A784" s="15" t="s">
        <v>653</v>
      </c>
      <c r="B784" s="28">
        <f t="shared" si="72"/>
        <v>1</v>
      </c>
      <c r="C784" s="27">
        <f xml:space="preserve"> IFERROR(INDEX(DATOS_GENERALES!$L$16:$L$20,MATCH($D784,DATOS_GENERALES!$M$16:$M$20,0),1),"###")</f>
        <v>1</v>
      </c>
      <c r="D784" s="25" t="s">
        <v>1641</v>
      </c>
      <c r="E784" s="27">
        <f xml:space="preserve"> IFERROR(INDEX(DATOS_GENERALES!$A$16:$A$25,MATCH($F784,DATOS_GENERALES!$B$16:$B$25,0),1),"###")</f>
        <v>1</v>
      </c>
      <c r="F784" s="25" t="s">
        <v>18</v>
      </c>
      <c r="G784" s="25" t="s">
        <v>2427</v>
      </c>
      <c r="H784" s="15" t="s">
        <v>1640</v>
      </c>
      <c r="I784" s="15"/>
      <c r="J784" s="25" t="s">
        <v>3204</v>
      </c>
      <c r="K784" s="25">
        <f t="shared" si="73"/>
        <v>22</v>
      </c>
      <c r="L784" s="25" t="s">
        <v>15</v>
      </c>
      <c r="M784" s="25" t="s">
        <v>15</v>
      </c>
      <c r="N784" s="25" t="s">
        <v>15</v>
      </c>
      <c r="O784" s="4" t="str">
        <f>IFERROR(INDEX(DATOS_GENERALES!$F$11:$F$13,MATCH($P784,DATOS_GENERALES!$G$11:$G$13,0),1),"###")</f>
        <v>N</v>
      </c>
      <c r="P784" s="25" t="s">
        <v>40</v>
      </c>
      <c r="Q784" s="4">
        <f>IFERROR(INDEX(DATOS_GENERALES!$I$3:$I$7,MATCH($R784,DATOS_GENERALES!$J$3:$J$7,0),1),"###")</f>
        <v>1</v>
      </c>
      <c r="R784" s="25" t="s">
        <v>36</v>
      </c>
      <c r="S784" s="25" t="s">
        <v>15</v>
      </c>
      <c r="T784" s="25" t="s">
        <v>15</v>
      </c>
      <c r="U784" s="25" t="s">
        <v>15</v>
      </c>
      <c r="V784" s="24"/>
      <c r="W784" s="24" t="str">
        <f t="shared" si="74"/>
        <v>URB.LOS GLADIOLOS C-14                 _</v>
      </c>
      <c r="X784" s="24" t="str">
        <f t="shared" si="75"/>
        <v>('0101783', '1', '1', 'SUAREZ TITO GIOVANNA', 'SUAREZ TITO GIOVANNA', 'URB.LOS GLADIOLOS C-14                 _', '-', '-', '-', 'N', 'URB.LOS GLADIOLOS C-14                 _', '1', '-', '-', '-', 'A'),</v>
      </c>
      <c r="Y784" s="24" t="str">
        <f t="shared" si="76"/>
        <v>('0101783', '1', '80529080', 'A'),</v>
      </c>
      <c r="Z784" s="24" t="str">
        <f t="shared" si="77"/>
        <v>('0101783', '2', '', 'A'),</v>
      </c>
    </row>
    <row r="785" spans="1:26" x14ac:dyDescent="0.25">
      <c r="A785" s="15" t="s">
        <v>77</v>
      </c>
      <c r="B785" s="28">
        <f t="shared" si="72"/>
        <v>1</v>
      </c>
      <c r="C785" s="27">
        <f xml:space="preserve"> IFERROR(INDEX(DATOS_GENERALES!$L$16:$L$20,MATCH($D785,DATOS_GENERALES!$M$16:$M$20,0),1),"###")</f>
        <v>2</v>
      </c>
      <c r="D785" s="25" t="s">
        <v>1642</v>
      </c>
      <c r="E785" s="27">
        <f xml:space="preserve"> IFERROR(INDEX(DATOS_GENERALES!$A$16:$A$25,MATCH($F785,DATOS_GENERALES!$B$16:$B$25,0),1),"###")</f>
        <v>3</v>
      </c>
      <c r="F785" s="25" t="s">
        <v>20</v>
      </c>
      <c r="G785" s="25" t="s">
        <v>2428</v>
      </c>
      <c r="H785" s="15"/>
      <c r="I785" s="15"/>
      <c r="J785" s="25" t="s">
        <v>3209</v>
      </c>
      <c r="K785" s="25">
        <f t="shared" si="73"/>
        <v>31</v>
      </c>
      <c r="L785" s="25" t="s">
        <v>15</v>
      </c>
      <c r="M785" s="25" t="s">
        <v>15</v>
      </c>
      <c r="N785" s="25" t="s">
        <v>15</v>
      </c>
      <c r="O785" s="4" t="str">
        <f>IFERROR(INDEX(DATOS_GENERALES!$F$11:$F$13,MATCH($P785,DATOS_GENERALES!$G$11:$G$13,0),1),"###")</f>
        <v>N</v>
      </c>
      <c r="P785" s="25" t="s">
        <v>40</v>
      </c>
      <c r="Q785" s="4">
        <f>IFERROR(INDEX(DATOS_GENERALES!$I$3:$I$7,MATCH($R785,DATOS_GENERALES!$J$3:$J$7,0),1),"###")</f>
        <v>1</v>
      </c>
      <c r="R785" s="25" t="s">
        <v>36</v>
      </c>
      <c r="S785" s="25" t="s">
        <v>15</v>
      </c>
      <c r="T785" s="25" t="s">
        <v>15</v>
      </c>
      <c r="U785" s="25" t="s">
        <v>15</v>
      </c>
      <c r="V785" s="24"/>
      <c r="W785" s="24" t="str">
        <f t="shared" si="74"/>
        <v>Mza B Lote 6-1 Urb. Los Rosales        _</v>
      </c>
      <c r="X785" s="24" t="str">
        <f t="shared" si="75"/>
        <v>('0203001', '2', '3', 'LAS ESPADAS E.I.R.L.', 'LAS ESPADAS E.I.R.L.', 'Mza B Lote 6-1 Urb. Los Rosales        _', '-', '-', '-', 'N', 'Mza B Lote 6-1 Urb. Los Rosales        _', '1', '-', '-', '-', 'A'),</v>
      </c>
      <c r="Y785" s="24" t="str">
        <f t="shared" si="76"/>
        <v>('0203001', '1', '', 'A'),</v>
      </c>
      <c r="Z785" s="24" t="str">
        <f t="shared" si="77"/>
        <v>('0203001', '2', '', 'A'),</v>
      </c>
    </row>
    <row r="786" spans="1:26" x14ac:dyDescent="0.25">
      <c r="A786" s="15" t="s">
        <v>72</v>
      </c>
      <c r="B786" s="28">
        <f t="shared" si="72"/>
        <v>1</v>
      </c>
      <c r="C786" s="27">
        <f xml:space="preserve"> IFERROR(INDEX(DATOS_GENERALES!$L$16:$L$20,MATCH($D786,DATOS_GENERALES!$M$16:$M$20,0),1),"###")</f>
        <v>2</v>
      </c>
      <c r="D786" s="25" t="s">
        <v>1642</v>
      </c>
      <c r="E786" s="27">
        <f xml:space="preserve"> IFERROR(INDEX(DATOS_GENERALES!$A$16:$A$25,MATCH($F786,DATOS_GENERALES!$B$16:$B$25,0),1),"###")</f>
        <v>6</v>
      </c>
      <c r="F786" s="25" t="s">
        <v>1645</v>
      </c>
      <c r="G786" s="25" t="s">
        <v>2429</v>
      </c>
      <c r="H786" s="15"/>
      <c r="I786" s="15"/>
      <c r="J786" s="25" t="s">
        <v>3214</v>
      </c>
      <c r="K786" s="25">
        <f t="shared" si="73"/>
        <v>37</v>
      </c>
      <c r="L786" s="25" t="s">
        <v>15</v>
      </c>
      <c r="M786" s="25" t="s">
        <v>15</v>
      </c>
      <c r="N786" s="25" t="s">
        <v>15</v>
      </c>
      <c r="O786" s="4" t="str">
        <f>IFERROR(INDEX(DATOS_GENERALES!$F$11:$F$13,MATCH($P786,DATOS_GENERALES!$G$11:$G$13,0),1),"###")</f>
        <v>N</v>
      </c>
      <c r="P786" s="25" t="s">
        <v>40</v>
      </c>
      <c r="Q786" s="4">
        <f>IFERROR(INDEX(DATOS_GENERALES!$I$3:$I$7,MATCH($R786,DATOS_GENERALES!$J$3:$J$7,0),1),"###")</f>
        <v>1</v>
      </c>
      <c r="R786" s="25" t="s">
        <v>36</v>
      </c>
      <c r="S786" s="25" t="s">
        <v>15</v>
      </c>
      <c r="T786" s="25" t="s">
        <v>15</v>
      </c>
      <c r="U786" s="25" t="s">
        <v>15</v>
      </c>
      <c r="V786" s="24"/>
      <c r="W786" s="24" t="str">
        <f t="shared" si="74"/>
        <v>Mza C Lote 21 Urb Residencial El Golf  _</v>
      </c>
      <c r="X786" s="24" t="str">
        <f t="shared" si="75"/>
        <v>('0203002', '2', '6', 'MY DISTRISUR S.A.C', 'MY DISTRISUR S.A.C', 'Mza C Lote 21 Urb Residencial El Golf  _', '-', '-', '-', 'N', 'Mza C Lote 21 Urb Residencial El Golf  _', '1', '-', '-', '-', 'A'),</v>
      </c>
      <c r="Y786" s="24" t="str">
        <f t="shared" si="76"/>
        <v>('0203002', '1', '', 'A'),</v>
      </c>
      <c r="Z786" s="24" t="str">
        <f t="shared" si="77"/>
        <v>('0203002', '2', '', 'A'),</v>
      </c>
    </row>
    <row r="787" spans="1:26" x14ac:dyDescent="0.25">
      <c r="A787" s="15" t="s">
        <v>74</v>
      </c>
      <c r="B787" s="28">
        <f t="shared" si="72"/>
        <v>1</v>
      </c>
      <c r="C787" s="27">
        <f xml:space="preserve"> IFERROR(INDEX(DATOS_GENERALES!$L$16:$L$20,MATCH($D787,DATOS_GENERALES!$M$16:$M$20,0),1),"###")</f>
        <v>2</v>
      </c>
      <c r="D787" s="25" t="s">
        <v>1642</v>
      </c>
      <c r="E787" s="27">
        <f xml:space="preserve"> IFERROR(INDEX(DATOS_GENERALES!$A$16:$A$25,MATCH($F787,DATOS_GENERALES!$B$16:$B$25,0),1),"###")</f>
        <v>3</v>
      </c>
      <c r="F787" s="25" t="s">
        <v>20</v>
      </c>
      <c r="G787" s="25" t="s">
        <v>2430</v>
      </c>
      <c r="H787" s="15"/>
      <c r="I787" s="15"/>
      <c r="J787" s="25" t="s">
        <v>3212</v>
      </c>
      <c r="K787" s="25">
        <f t="shared" si="73"/>
        <v>39</v>
      </c>
      <c r="L787" s="25" t="s">
        <v>15</v>
      </c>
      <c r="M787" s="25" t="s">
        <v>15</v>
      </c>
      <c r="N787" s="25" t="s">
        <v>15</v>
      </c>
      <c r="O787" s="4" t="str">
        <f>IFERROR(INDEX(DATOS_GENERALES!$F$11:$F$13,MATCH($P787,DATOS_GENERALES!$G$11:$G$13,0),1),"###")</f>
        <v>N</v>
      </c>
      <c r="P787" s="25" t="s">
        <v>40</v>
      </c>
      <c r="Q787" s="4">
        <f>IFERROR(INDEX(DATOS_GENERALES!$I$3:$I$7,MATCH($R787,DATOS_GENERALES!$J$3:$J$7,0),1),"###")</f>
        <v>1</v>
      </c>
      <c r="R787" s="25" t="s">
        <v>36</v>
      </c>
      <c r="S787" s="25" t="s">
        <v>15</v>
      </c>
      <c r="T787" s="25" t="s">
        <v>15</v>
      </c>
      <c r="U787" s="25" t="s">
        <v>15</v>
      </c>
      <c r="V787" s="24"/>
      <c r="W787" s="24" t="str">
        <f t="shared" si="74"/>
        <v>Mza C Lote 19 Urb. Arequipa - Yanahuara_</v>
      </c>
      <c r="X787" s="24" t="str">
        <f t="shared" si="75"/>
        <v>('0203003', '2', '3', 'GRUPO LAS ESPADAS E.I.R.L.', 'GRUPO LAS ESPADAS E.I.R.L.', 'Mza C Lote 19 Urb. Arequipa - Yanahuara_', '-', '-', '-', 'N', 'Mza C Lote 19 Urb. Arequipa - Yanahuara_', '1', '-', '-', '-', 'A'),</v>
      </c>
      <c r="Y787" s="24" t="str">
        <f t="shared" si="76"/>
        <v>('0203003', '1', '', 'A'),</v>
      </c>
      <c r="Z787" s="24" t="str">
        <f t="shared" si="77"/>
        <v>('0203003', '2', '', 'A'),</v>
      </c>
    </row>
    <row r="788" spans="1:26" x14ac:dyDescent="0.25">
      <c r="A788" s="15" t="s">
        <v>73</v>
      </c>
      <c r="B788" s="28">
        <f t="shared" si="72"/>
        <v>1</v>
      </c>
      <c r="C788" s="27">
        <f xml:space="preserve"> IFERROR(INDEX(DATOS_GENERALES!$L$16:$L$20,MATCH($D788,DATOS_GENERALES!$M$16:$M$20,0),1),"###")</f>
        <v>2</v>
      </c>
      <c r="D788" s="25" t="s">
        <v>1642</v>
      </c>
      <c r="E788" s="27">
        <f xml:space="preserve"> IFERROR(INDEX(DATOS_GENERALES!$A$16:$A$25,MATCH($F788,DATOS_GENERALES!$B$16:$B$25,0),1),"###")</f>
        <v>6</v>
      </c>
      <c r="F788" s="25" t="s">
        <v>1645</v>
      </c>
      <c r="G788" s="25" t="s">
        <v>2431</v>
      </c>
      <c r="H788" s="15"/>
      <c r="I788" s="15"/>
      <c r="J788" s="25" t="s">
        <v>3213</v>
      </c>
      <c r="K788" s="25">
        <f t="shared" si="73"/>
        <v>32</v>
      </c>
      <c r="L788" s="25" t="s">
        <v>15</v>
      </c>
      <c r="M788" s="25" t="s">
        <v>15</v>
      </c>
      <c r="N788" s="25" t="s">
        <v>15</v>
      </c>
      <c r="O788" s="4" t="str">
        <f>IFERROR(INDEX(DATOS_GENERALES!$F$11:$F$13,MATCH($P788,DATOS_GENERALES!$G$11:$G$13,0),1),"###")</f>
        <v>N</v>
      </c>
      <c r="P788" s="25" t="s">
        <v>40</v>
      </c>
      <c r="Q788" s="4">
        <f>IFERROR(INDEX(DATOS_GENERALES!$I$3:$I$7,MATCH($R788,DATOS_GENERALES!$J$3:$J$7,0),1),"###")</f>
        <v>1</v>
      </c>
      <c r="R788" s="25" t="s">
        <v>36</v>
      </c>
      <c r="S788" s="25" t="s">
        <v>15</v>
      </c>
      <c r="T788" s="25" t="s">
        <v>15</v>
      </c>
      <c r="U788" s="25" t="s">
        <v>15</v>
      </c>
      <c r="V788" s="24"/>
      <c r="W788" s="24" t="str">
        <f t="shared" si="74"/>
        <v>Mza J Lote 24 Urb. Villa Hermoza       _</v>
      </c>
      <c r="X788" s="24" t="str">
        <f t="shared" si="75"/>
        <v>('0203004', '2', '6', 'DISTRIBUCIONES MAIRSA E.I.R.L.', 'DISTRIBUCIONES MAIRSA E.I.R.L.', 'Mza J Lote 24 Urb. Villa Hermoza       _', '-', '-', '-', 'N', 'Mza J Lote 24 Urb. Villa Hermoza       _', '1', '-', '-', '-', 'A'),</v>
      </c>
      <c r="Y788" s="24" t="str">
        <f t="shared" si="76"/>
        <v>('0203004', '1', '', 'A'),</v>
      </c>
      <c r="Z788" s="24" t="str">
        <f t="shared" si="77"/>
        <v>('0203004', '2', '', 'A'),</v>
      </c>
    </row>
    <row r="789" spans="1:26" x14ac:dyDescent="0.25">
      <c r="A789" s="15" t="s">
        <v>401</v>
      </c>
      <c r="B789" s="28">
        <f t="shared" si="72"/>
        <v>1</v>
      </c>
      <c r="C789" s="27">
        <f xml:space="preserve"> IFERROR(INDEX(DATOS_GENERALES!$L$16:$L$20,MATCH($D789,DATOS_GENERALES!$M$16:$M$20,0),1),"###")</f>
        <v>2</v>
      </c>
      <c r="D789" s="25" t="s">
        <v>1642</v>
      </c>
      <c r="E789" s="27">
        <f xml:space="preserve"> IFERROR(INDEX(DATOS_GENERALES!$A$16:$A$25,MATCH($F789,DATOS_GENERALES!$B$16:$B$25,0),1),"###")</f>
        <v>3</v>
      </c>
      <c r="F789" s="25" t="s">
        <v>20</v>
      </c>
      <c r="G789" s="25" t="s">
        <v>2432</v>
      </c>
      <c r="H789" s="15"/>
      <c r="I789" s="15"/>
      <c r="J789" s="25" t="s">
        <v>3205</v>
      </c>
      <c r="K789" s="25">
        <f t="shared" si="73"/>
        <v>29</v>
      </c>
      <c r="L789" s="25" t="s">
        <v>15</v>
      </c>
      <c r="M789" s="25" t="s">
        <v>15</v>
      </c>
      <c r="N789" s="25" t="s">
        <v>15</v>
      </c>
      <c r="O789" s="4" t="str">
        <f>IFERROR(INDEX(DATOS_GENERALES!$F$11:$F$13,MATCH($P789,DATOS_GENERALES!$G$11:$G$13,0),1),"###")</f>
        <v>N</v>
      </c>
      <c r="P789" s="25" t="s">
        <v>40</v>
      </c>
      <c r="Q789" s="4">
        <f>IFERROR(INDEX(DATOS_GENERALES!$I$3:$I$7,MATCH($R789,DATOS_GENERALES!$J$3:$J$7,0),1),"###")</f>
        <v>1</v>
      </c>
      <c r="R789" s="25" t="s">
        <v>36</v>
      </c>
      <c r="S789" s="25" t="s">
        <v>15</v>
      </c>
      <c r="T789" s="25" t="s">
        <v>15</v>
      </c>
      <c r="U789" s="25" t="s">
        <v>15</v>
      </c>
      <c r="V789" s="24"/>
      <c r="W789" s="24" t="str">
        <f t="shared" si="74"/>
        <v>Cal. Pierola Nro 428 Arequipa          _</v>
      </c>
      <c r="X789" s="24" t="str">
        <f t="shared" si="75"/>
        <v>('0203005', '2', '3', 'MAS VENTAS E.I.R.L.', 'MAS VENTAS E.I.R.L.', 'Cal. Pierola Nro 428 Arequipa          _', '-', '-', '-', 'N', 'Cal. Pierola Nro 428 Arequipa          _', '1', '-', '-', '-', 'A'),</v>
      </c>
      <c r="Y789" s="24" t="str">
        <f t="shared" si="76"/>
        <v>('0203005', '1', '', 'A'),</v>
      </c>
      <c r="Z789" s="24" t="str">
        <f t="shared" si="77"/>
        <v>('0203005', '2', '', 'A'),</v>
      </c>
    </row>
    <row r="790" spans="1:26" x14ac:dyDescent="0.25">
      <c r="A790" s="15" t="s">
        <v>362</v>
      </c>
      <c r="B790" s="28">
        <f t="shared" si="72"/>
        <v>1</v>
      </c>
      <c r="C790" s="27">
        <f xml:space="preserve"> IFERROR(INDEX(DATOS_GENERALES!$L$16:$L$20,MATCH($D790,DATOS_GENERALES!$M$16:$M$20,0),1),"###")</f>
        <v>2</v>
      </c>
      <c r="D790" s="25" t="s">
        <v>1642</v>
      </c>
      <c r="E790" s="27">
        <f xml:space="preserve"> IFERROR(INDEX(DATOS_GENERALES!$A$16:$A$25,MATCH($F790,DATOS_GENERALES!$B$16:$B$25,0),1),"###")</f>
        <v>3</v>
      </c>
      <c r="F790" s="25" t="s">
        <v>20</v>
      </c>
      <c r="G790" s="25" t="s">
        <v>2433</v>
      </c>
      <c r="H790" s="15"/>
      <c r="I790" s="15"/>
      <c r="J790" s="25" t="s">
        <v>3206</v>
      </c>
      <c r="K790" s="25">
        <f t="shared" si="73"/>
        <v>30</v>
      </c>
      <c r="L790" s="25" t="s">
        <v>15</v>
      </c>
      <c r="M790" s="25" t="s">
        <v>15</v>
      </c>
      <c r="N790" s="25" t="s">
        <v>15</v>
      </c>
      <c r="O790" s="4" t="str">
        <f>IFERROR(INDEX(DATOS_GENERALES!$F$11:$F$13,MATCH($P790,DATOS_GENERALES!$G$11:$G$13,0),1),"###")</f>
        <v>N</v>
      </c>
      <c r="P790" s="25" t="s">
        <v>40</v>
      </c>
      <c r="Q790" s="4">
        <f>IFERROR(INDEX(DATOS_GENERALES!$I$3:$I$7,MATCH($R790,DATOS_GENERALES!$J$3:$J$7,0),1),"###")</f>
        <v>1</v>
      </c>
      <c r="R790" s="25" t="s">
        <v>36</v>
      </c>
      <c r="S790" s="25" t="s">
        <v>15</v>
      </c>
      <c r="T790" s="25" t="s">
        <v>15</v>
      </c>
      <c r="U790" s="25" t="s">
        <v>15</v>
      </c>
      <c r="V790" s="24"/>
      <c r="W790" s="24" t="str">
        <f t="shared" si="74"/>
        <v>Cal. Pierola Nro. 532 Arequipa         _</v>
      </c>
      <c r="X790" s="24" t="str">
        <f t="shared" si="75"/>
        <v>('0203006', '2', '3', 'LA MEJOR S.A.C', 'LA MEJOR S.A.C', 'Cal. Pierola Nro. 532 Arequipa         _', '-', '-', '-', 'N', 'Cal. Pierola Nro. 532 Arequipa         _', '1', '-', '-', '-', 'A'),</v>
      </c>
      <c r="Y790" s="24" t="str">
        <f t="shared" si="76"/>
        <v>('0203006', '1', '', 'A'),</v>
      </c>
      <c r="Z790" s="24" t="str">
        <f t="shared" si="77"/>
        <v>('0203006', '2', '', 'A'),</v>
      </c>
    </row>
    <row r="791" spans="1:26" x14ac:dyDescent="0.25">
      <c r="A791" s="15" t="s">
        <v>75</v>
      </c>
      <c r="B791" s="28">
        <f t="shared" si="72"/>
        <v>1</v>
      </c>
      <c r="C791" s="27">
        <f xml:space="preserve"> IFERROR(INDEX(DATOS_GENERALES!$L$16:$L$20,MATCH($D791,DATOS_GENERALES!$M$16:$M$20,0),1),"###")</f>
        <v>2</v>
      </c>
      <c r="D791" s="25" t="s">
        <v>1642</v>
      </c>
      <c r="E791" s="27">
        <f xml:space="preserve"> IFERROR(INDEX(DATOS_GENERALES!$A$16:$A$25,MATCH($F791,DATOS_GENERALES!$B$16:$B$25,0),1),"###")</f>
        <v>3</v>
      </c>
      <c r="F791" s="25" t="s">
        <v>20</v>
      </c>
      <c r="G791" s="25" t="s">
        <v>2434</v>
      </c>
      <c r="H791" s="15"/>
      <c r="I791" s="15"/>
      <c r="J791" s="25" t="s">
        <v>3211</v>
      </c>
      <c r="K791" s="25">
        <f t="shared" si="73"/>
        <v>37</v>
      </c>
      <c r="L791" s="25" t="s">
        <v>15</v>
      </c>
      <c r="M791" s="25" t="s">
        <v>15</v>
      </c>
      <c r="N791" s="25" t="s">
        <v>15</v>
      </c>
      <c r="O791" s="4" t="str">
        <f>IFERROR(INDEX(DATOS_GENERALES!$F$11:$F$13,MATCH($P791,DATOS_GENERALES!$G$11:$G$13,0),1),"###")</f>
        <v>N</v>
      </c>
      <c r="P791" s="25" t="s">
        <v>40</v>
      </c>
      <c r="Q791" s="4">
        <f>IFERROR(INDEX(DATOS_GENERALES!$I$3:$I$7,MATCH($R791,DATOS_GENERALES!$J$3:$J$7,0),1),"###")</f>
        <v>1</v>
      </c>
      <c r="R791" s="25" t="s">
        <v>36</v>
      </c>
      <c r="S791" s="25" t="s">
        <v>15</v>
      </c>
      <c r="T791" s="25" t="s">
        <v>15</v>
      </c>
      <c r="U791" s="25" t="s">
        <v>15</v>
      </c>
      <c r="V791" s="24"/>
      <c r="W791" s="24" t="str">
        <f t="shared" si="74"/>
        <v>Cal. Ferrenhafe Nro. 294 Lima - Sant.  _</v>
      </c>
      <c r="X791" s="24" t="str">
        <f t="shared" si="75"/>
        <v>('0203007', '2', '3', 'OROSCOCHA S.A.C.', 'OROSCOCHA S.A.C.', 'Cal. Ferrenhafe Nro. 294 Lima - Sant.  _', '-', '-', '-', 'N', 'Cal. Ferrenhafe Nro. 294 Lima - Sant.  _', '1', '-', '-', '-', 'A'),</v>
      </c>
      <c r="Y791" s="24" t="str">
        <f t="shared" si="76"/>
        <v>('0203007', '1', '', 'A'),</v>
      </c>
      <c r="Z791" s="24" t="str">
        <f t="shared" si="77"/>
        <v>('0203007', '2', '', 'A'),</v>
      </c>
    </row>
    <row r="792" spans="1:26" x14ac:dyDescent="0.25">
      <c r="A792" s="15" t="s">
        <v>76</v>
      </c>
      <c r="B792" s="28">
        <f t="shared" si="72"/>
        <v>1</v>
      </c>
      <c r="C792" s="27">
        <f xml:space="preserve"> IFERROR(INDEX(DATOS_GENERALES!$L$16:$L$20,MATCH($D792,DATOS_GENERALES!$M$16:$M$20,0),1),"###")</f>
        <v>2</v>
      </c>
      <c r="D792" s="25" t="s">
        <v>1642</v>
      </c>
      <c r="E792" s="27">
        <f xml:space="preserve"> IFERROR(INDEX(DATOS_GENERALES!$A$16:$A$25,MATCH($F792,DATOS_GENERALES!$B$16:$B$25,0),1),"###")</f>
        <v>6</v>
      </c>
      <c r="F792" s="25" t="s">
        <v>1645</v>
      </c>
      <c r="G792" s="25" t="s">
        <v>2435</v>
      </c>
      <c r="H792" s="15"/>
      <c r="I792" s="15" t="s">
        <v>2437</v>
      </c>
      <c r="J792" s="25" t="s">
        <v>3210</v>
      </c>
      <c r="K792" s="25">
        <f t="shared" si="73"/>
        <v>40</v>
      </c>
      <c r="L792" s="25" t="s">
        <v>15</v>
      </c>
      <c r="M792" s="25" t="s">
        <v>15</v>
      </c>
      <c r="N792" s="25" t="s">
        <v>15</v>
      </c>
      <c r="O792" s="4" t="str">
        <f>IFERROR(INDEX(DATOS_GENERALES!$F$11:$F$13,MATCH($P792,DATOS_GENERALES!$G$11:$G$13,0),1),"###")</f>
        <v>N</v>
      </c>
      <c r="P792" s="25" t="s">
        <v>40</v>
      </c>
      <c r="Q792" s="4">
        <f>IFERROR(INDEX(DATOS_GENERALES!$I$3:$I$7,MATCH($R792,DATOS_GENERALES!$J$3:$J$7,0),1),"###")</f>
        <v>1</v>
      </c>
      <c r="R792" s="25" t="s">
        <v>36</v>
      </c>
      <c r="S792" s="25" t="s">
        <v>15</v>
      </c>
      <c r="T792" s="25" t="s">
        <v>15</v>
      </c>
      <c r="U792" s="25" t="s">
        <v>15</v>
      </c>
      <c r="V792" s="24"/>
      <c r="W792" s="24" t="str">
        <f t="shared" si="74"/>
        <v>Av. Pizarro Nro 230 Arequipa  Paucarpata</v>
      </c>
      <c r="X792" s="24" t="str">
        <f t="shared" si="75"/>
        <v>('0203008', '2', '6', 'PALMYRA DISTRIBUCIONES S.A.C.', 'PALMYRA DISTRIBUCIONES S.A.C.', 'Av. Pizarro Nro 230 Arequipa  Paucarpata', '-', '-', '-', 'N', 'Av. Pizarro Nro 230 Arequipa  Paucarpata', '1', '-', '-', '-', 'A'),</v>
      </c>
      <c r="Y792" s="24" t="str">
        <f t="shared" si="76"/>
        <v>('0203008', '1', '', 'A'),</v>
      </c>
      <c r="Z792" s="24" t="str">
        <f t="shared" si="77"/>
        <v>('0203008', '2', '20454184131', 'A'),</v>
      </c>
    </row>
    <row r="793" spans="1:26" x14ac:dyDescent="0.25">
      <c r="A793" s="15" t="s">
        <v>71</v>
      </c>
      <c r="B793" s="28">
        <f t="shared" si="72"/>
        <v>1</v>
      </c>
      <c r="C793" s="27">
        <f xml:space="preserve"> IFERROR(INDEX(DATOS_GENERALES!$L$16:$L$20,MATCH($D793,DATOS_GENERALES!$M$16:$M$20,0),1),"###")</f>
        <v>2</v>
      </c>
      <c r="D793" s="25" t="s">
        <v>1642</v>
      </c>
      <c r="E793" s="27">
        <f xml:space="preserve"> IFERROR(INDEX(DATOS_GENERALES!$A$16:$A$25,MATCH($F793,DATOS_GENERALES!$B$16:$B$25,0),1),"###")</f>
        <v>6</v>
      </c>
      <c r="F793" s="25" t="s">
        <v>1645</v>
      </c>
      <c r="G793" s="25" t="s">
        <v>2436</v>
      </c>
      <c r="H793" s="15"/>
      <c r="I793" s="15"/>
      <c r="J793" s="25" t="s">
        <v>3215</v>
      </c>
      <c r="K793" s="25">
        <f t="shared" si="73"/>
        <v>40</v>
      </c>
      <c r="L793" s="25" t="s">
        <v>15</v>
      </c>
      <c r="M793" s="25" t="s">
        <v>15</v>
      </c>
      <c r="N793" s="25" t="s">
        <v>15</v>
      </c>
      <c r="O793" s="4" t="str">
        <f>IFERROR(INDEX(DATOS_GENERALES!$F$11:$F$13,MATCH($P793,DATOS_GENERALES!$G$11:$G$13,0),1),"###")</f>
        <v>N</v>
      </c>
      <c r="P793" s="25" t="s">
        <v>40</v>
      </c>
      <c r="Q793" s="4">
        <f>IFERROR(INDEX(DATOS_GENERALES!$I$3:$I$7,MATCH($R793,DATOS_GENERALES!$J$3:$J$7,0),1),"###")</f>
        <v>1</v>
      </c>
      <c r="R793" s="25" t="s">
        <v>36</v>
      </c>
      <c r="S793" s="25" t="s">
        <v>15</v>
      </c>
      <c r="T793" s="25" t="s">
        <v>15</v>
      </c>
      <c r="U793" s="25" t="s">
        <v>15</v>
      </c>
      <c r="V793" s="24"/>
      <c r="W793" s="24" t="str">
        <f t="shared" si="74"/>
        <v>Pj. Samuel Pastor Mz 7Z Lote 11 Urb. MdD</v>
      </c>
      <c r="X793" s="24" t="str">
        <f t="shared" si="75"/>
        <v>('0203009', '2', '6', 'IMPACTO AMAZONICO DISTRIBUCIONES S.A.C.', 'IMPACTO AMAZONICO DISTRIBUCIONES S.A.C.', 'Pj. Samuel Pastor Mz 7Z Lote 11 Urb. MdD', '-', '-', '-', 'N', 'Pj. Samuel Pastor Mz 7Z Lote 11 Urb. MdD', '1', '-', '-', '-', 'A'),</v>
      </c>
      <c r="Y793" s="24" t="str">
        <f t="shared" si="76"/>
        <v>('0203009', '1', '', 'A'),</v>
      </c>
      <c r="Z793" s="24" t="str">
        <f t="shared" si="77"/>
        <v>('0203009', '2', '', 'A'),</v>
      </c>
    </row>
    <row r="794" spans="1:26" x14ac:dyDescent="0.25">
      <c r="A794" s="15"/>
      <c r="B794" s="28">
        <f t="shared" si="72"/>
        <v>0</v>
      </c>
      <c r="C794" s="27" t="str">
        <f xml:space="preserve"> IFERROR(INDEX(DATOS_GENERALES!$L$16:$L$20,MATCH($D794,DATOS_GENERALES!$M$16:$M$20,0),1),"###")</f>
        <v>###</v>
      </c>
      <c r="D794" s="25"/>
      <c r="E794" s="27" t="str">
        <f xml:space="preserve"> IFERROR(INDEX(DATOS_GENERALES!$A$16:$A$25,MATCH($F794,DATOS_GENERALES!$B$16:$B$25,0),1),"###")</f>
        <v>###</v>
      </c>
      <c r="F794" s="25"/>
      <c r="G794" s="25"/>
      <c r="H794" s="15"/>
      <c r="I794" s="15"/>
      <c r="J794" s="25"/>
      <c r="K794" s="25">
        <f t="shared" si="73"/>
        <v>0</v>
      </c>
      <c r="L794" s="25"/>
      <c r="M794" s="25"/>
      <c r="N794" s="25"/>
      <c r="O794" s="4" t="str">
        <f>IFERROR(INDEX(DATOS_GENERALES!$F$11:$F$13,MATCH($P794,DATOS_GENERALES!$G$11:$G$13,0),1),"###")</f>
        <v>###</v>
      </c>
      <c r="P794" s="25"/>
      <c r="Q794" s="4" t="str">
        <f>IFERROR(INDEX(DATOS_GENERALES!$I$3:$I$7,MATCH($R794,DATOS_GENERALES!$J$3:$J$7,0),1),"###")</f>
        <v>###</v>
      </c>
      <c r="R794" s="25"/>
      <c r="S794" s="25"/>
      <c r="T794" s="25"/>
      <c r="U794" s="25"/>
      <c r="V794" s="24"/>
      <c r="W794" s="24" t="str">
        <f t="shared" si="74"/>
        <v xml:space="preserve">                                       _</v>
      </c>
      <c r="X794" s="24"/>
      <c r="Y794" s="24"/>
    </row>
    <row r="795" spans="1:26" x14ac:dyDescent="0.25">
      <c r="A795" s="15"/>
      <c r="B795" s="28">
        <f t="shared" si="72"/>
        <v>0</v>
      </c>
      <c r="C795" s="27" t="str">
        <f xml:space="preserve"> IFERROR(INDEX(DATOS_GENERALES!$L$16:$L$20,MATCH($D795,DATOS_GENERALES!$M$16:$M$20,0),1),"###")</f>
        <v>###</v>
      </c>
      <c r="D795" s="25"/>
      <c r="E795" s="27" t="str">
        <f xml:space="preserve"> IFERROR(INDEX(DATOS_GENERALES!$A$16:$A$25,MATCH($F795,DATOS_GENERALES!$B$16:$B$25,0),1),"###")</f>
        <v>###</v>
      </c>
      <c r="F795" s="25"/>
      <c r="G795" s="25"/>
      <c r="H795" s="15"/>
      <c r="I795" s="15"/>
      <c r="J795" s="25"/>
      <c r="K795" s="25">
        <f t="shared" si="73"/>
        <v>0</v>
      </c>
      <c r="L795" s="25"/>
      <c r="M795" s="25"/>
      <c r="N795" s="25"/>
      <c r="O795" s="4" t="str">
        <f>IFERROR(INDEX(DATOS_GENERALES!$F$11:$F$13,MATCH($P795,DATOS_GENERALES!$G$11:$G$13,0),1),"###")</f>
        <v>###</v>
      </c>
      <c r="P795" s="25"/>
      <c r="Q795" s="4" t="str">
        <f>IFERROR(INDEX(DATOS_GENERALES!$I$3:$I$7,MATCH($R795,DATOS_GENERALES!$J$3:$J$7,0),1),"###")</f>
        <v>###</v>
      </c>
      <c r="R795" s="25"/>
      <c r="S795" s="25"/>
      <c r="T795" s="25"/>
      <c r="U795" s="25"/>
      <c r="V795" s="24"/>
      <c r="W795" s="24" t="str">
        <f t="shared" si="74"/>
        <v xml:space="preserve">                                       _</v>
      </c>
      <c r="X795" s="24"/>
      <c r="Y795" s="24"/>
    </row>
    <row r="796" spans="1:26" x14ac:dyDescent="0.25">
      <c r="A796" s="15"/>
      <c r="B796" s="28">
        <f t="shared" si="72"/>
        <v>0</v>
      </c>
      <c r="C796" s="27" t="str">
        <f xml:space="preserve"> IFERROR(INDEX(DATOS_GENERALES!$L$16:$L$20,MATCH($D796,DATOS_GENERALES!$M$16:$M$20,0),1),"###")</f>
        <v>###</v>
      </c>
      <c r="D796" s="25"/>
      <c r="E796" s="27" t="str">
        <f xml:space="preserve"> IFERROR(INDEX(DATOS_GENERALES!$A$16:$A$25,MATCH($F796,DATOS_GENERALES!$B$16:$B$25,0),1),"###")</f>
        <v>###</v>
      </c>
      <c r="F796" s="25"/>
      <c r="G796" s="25"/>
      <c r="H796" s="15"/>
      <c r="I796" s="15"/>
      <c r="J796" s="25"/>
      <c r="K796" s="25">
        <f t="shared" si="73"/>
        <v>0</v>
      </c>
      <c r="L796" s="25"/>
      <c r="M796" s="25"/>
      <c r="N796" s="25"/>
      <c r="O796" s="4" t="str">
        <f>IFERROR(INDEX(DATOS_GENERALES!$F$11:$F$13,MATCH($P796,DATOS_GENERALES!$G$11:$G$13,0),1),"###")</f>
        <v>###</v>
      </c>
      <c r="P796" s="25"/>
      <c r="Q796" s="4" t="str">
        <f>IFERROR(INDEX(DATOS_GENERALES!$I$3:$I$7,MATCH($R796,DATOS_GENERALES!$J$3:$J$7,0),1),"###")</f>
        <v>###</v>
      </c>
      <c r="R796" s="25"/>
      <c r="S796" s="25"/>
      <c r="T796" s="25"/>
      <c r="U796" s="25"/>
      <c r="V796" s="24"/>
      <c r="W796" s="24" t="str">
        <f t="shared" si="74"/>
        <v xml:space="preserve">                                       _</v>
      </c>
      <c r="X796" s="24"/>
      <c r="Y796" s="24"/>
    </row>
    <row r="797" spans="1:26" x14ac:dyDescent="0.25">
      <c r="A797" s="15"/>
      <c r="B797" s="28">
        <f t="shared" si="72"/>
        <v>0</v>
      </c>
      <c r="C797" s="27" t="str">
        <f xml:space="preserve"> IFERROR(INDEX(DATOS_GENERALES!$L$16:$L$20,MATCH($D797,DATOS_GENERALES!$M$16:$M$20,0),1),"###")</f>
        <v>###</v>
      </c>
      <c r="D797" s="25"/>
      <c r="E797" s="27" t="str">
        <f xml:space="preserve"> IFERROR(INDEX(DATOS_GENERALES!$A$16:$A$25,MATCH($F797,DATOS_GENERALES!$B$16:$B$25,0),1),"###")</f>
        <v>###</v>
      </c>
      <c r="F797" s="25"/>
      <c r="G797" s="25"/>
      <c r="H797" s="15"/>
      <c r="I797" s="15"/>
      <c r="J797" s="25"/>
      <c r="K797" s="25">
        <f t="shared" si="73"/>
        <v>0</v>
      </c>
      <c r="L797" s="25"/>
      <c r="M797" s="25"/>
      <c r="N797" s="25"/>
      <c r="O797" s="4" t="str">
        <f>IFERROR(INDEX(DATOS_GENERALES!$F$11:$F$13,MATCH($P797,DATOS_GENERALES!$G$11:$G$13,0),1),"###")</f>
        <v>###</v>
      </c>
      <c r="P797" s="25"/>
      <c r="Q797" s="4" t="str">
        <f>IFERROR(INDEX(DATOS_GENERALES!$I$3:$I$7,MATCH($R797,DATOS_GENERALES!$J$3:$J$7,0),1),"###")</f>
        <v>###</v>
      </c>
      <c r="R797" s="25"/>
      <c r="S797" s="25"/>
      <c r="T797" s="25"/>
      <c r="U797" s="25"/>
      <c r="V797" s="24"/>
      <c r="W797" s="24" t="str">
        <f t="shared" si="74"/>
        <v xml:space="preserve">                                       _</v>
      </c>
      <c r="X797" s="24"/>
      <c r="Y797" s="24"/>
    </row>
    <row r="798" spans="1:26" x14ac:dyDescent="0.25">
      <c r="A798" s="15"/>
      <c r="B798" s="28">
        <f t="shared" si="72"/>
        <v>0</v>
      </c>
      <c r="C798" s="27" t="str">
        <f xml:space="preserve"> IFERROR(INDEX(DATOS_GENERALES!$L$16:$L$20,MATCH($D798,DATOS_GENERALES!$M$16:$M$20,0),1),"###")</f>
        <v>###</v>
      </c>
      <c r="D798" s="25"/>
      <c r="E798" s="27" t="str">
        <f xml:space="preserve"> IFERROR(INDEX(DATOS_GENERALES!$A$16:$A$25,MATCH($F798,DATOS_GENERALES!$B$16:$B$25,0),1),"###")</f>
        <v>###</v>
      </c>
      <c r="F798" s="25"/>
      <c r="G798" s="25"/>
      <c r="H798" s="15"/>
      <c r="I798" s="15"/>
      <c r="J798" s="25"/>
      <c r="K798" s="25">
        <f t="shared" si="73"/>
        <v>0</v>
      </c>
      <c r="L798" s="25"/>
      <c r="M798" s="25"/>
      <c r="N798" s="25"/>
      <c r="O798" s="4" t="str">
        <f>IFERROR(INDEX(DATOS_GENERALES!$F$11:$F$13,MATCH($P798,DATOS_GENERALES!$G$11:$G$13,0),1),"###")</f>
        <v>###</v>
      </c>
      <c r="P798" s="25"/>
      <c r="Q798" s="4" t="str">
        <f>IFERROR(INDEX(DATOS_GENERALES!$I$3:$I$7,MATCH($R798,DATOS_GENERALES!$J$3:$J$7,0),1),"###")</f>
        <v>###</v>
      </c>
      <c r="R798" s="25"/>
      <c r="S798" s="25"/>
      <c r="T798" s="25"/>
      <c r="U798" s="25"/>
      <c r="V798" s="24"/>
      <c r="W798" s="24" t="str">
        <f t="shared" si="74"/>
        <v xml:space="preserve">                                       _</v>
      </c>
      <c r="X798" s="24"/>
      <c r="Y798" s="24"/>
    </row>
    <row r="799" spans="1:26" x14ac:dyDescent="0.25">
      <c r="A799" s="15"/>
      <c r="B799" s="28">
        <f t="shared" si="72"/>
        <v>0</v>
      </c>
      <c r="C799" s="27" t="str">
        <f xml:space="preserve"> IFERROR(INDEX(DATOS_GENERALES!$L$16:$L$20,MATCH($D799,DATOS_GENERALES!$M$16:$M$20,0),1),"###")</f>
        <v>###</v>
      </c>
      <c r="D799" s="25"/>
      <c r="E799" s="27" t="str">
        <f xml:space="preserve"> IFERROR(INDEX(DATOS_GENERALES!$A$16:$A$25,MATCH($F799,DATOS_GENERALES!$B$16:$B$25,0),1),"###")</f>
        <v>###</v>
      </c>
      <c r="F799" s="25"/>
      <c r="G799" s="25"/>
      <c r="H799" s="15"/>
      <c r="I799" s="15"/>
      <c r="J799" s="25"/>
      <c r="K799" s="25">
        <f t="shared" si="73"/>
        <v>0</v>
      </c>
      <c r="L799" s="25"/>
      <c r="M799" s="25"/>
      <c r="N799" s="25"/>
      <c r="O799" s="4" t="str">
        <f>IFERROR(INDEX(DATOS_GENERALES!$F$11:$F$13,MATCH($P799,DATOS_GENERALES!$G$11:$G$13,0),1),"###")</f>
        <v>###</v>
      </c>
      <c r="P799" s="25"/>
      <c r="Q799" s="4" t="str">
        <f>IFERROR(INDEX(DATOS_GENERALES!$I$3:$I$7,MATCH($R799,DATOS_GENERALES!$J$3:$J$7,0),1),"###")</f>
        <v>###</v>
      </c>
      <c r="R799" s="25"/>
      <c r="S799" s="25"/>
      <c r="T799" s="25"/>
      <c r="U799" s="25"/>
      <c r="V799" s="24"/>
      <c r="W799" s="24" t="str">
        <f t="shared" si="74"/>
        <v xml:space="preserve">                                       _</v>
      </c>
      <c r="X799" s="24"/>
      <c r="Y799" s="24"/>
    </row>
    <row r="800" spans="1:26" x14ac:dyDescent="0.25">
      <c r="A800" s="15"/>
      <c r="B800" s="28">
        <f t="shared" si="72"/>
        <v>0</v>
      </c>
      <c r="C800" s="27" t="str">
        <f xml:space="preserve"> IFERROR(INDEX(DATOS_GENERALES!$L$16:$L$20,MATCH($D800,DATOS_GENERALES!$M$16:$M$20,0),1),"###")</f>
        <v>###</v>
      </c>
      <c r="D800" s="25"/>
      <c r="E800" s="27" t="str">
        <f xml:space="preserve"> IFERROR(INDEX(DATOS_GENERALES!$A$16:$A$25,MATCH($F800,DATOS_GENERALES!$B$16:$B$25,0),1),"###")</f>
        <v>###</v>
      </c>
      <c r="F800" s="25"/>
      <c r="G800" s="25"/>
      <c r="H800" s="15"/>
      <c r="I800" s="15"/>
      <c r="J800" s="25"/>
      <c r="K800" s="25">
        <f t="shared" si="73"/>
        <v>0</v>
      </c>
      <c r="L800" s="25"/>
      <c r="M800" s="25"/>
      <c r="N800" s="25"/>
      <c r="O800" s="4" t="str">
        <f>IFERROR(INDEX(DATOS_GENERALES!$F$11:$F$13,MATCH($P800,DATOS_GENERALES!$G$11:$G$13,0),1),"###")</f>
        <v>###</v>
      </c>
      <c r="P800" s="25"/>
      <c r="Q800" s="4" t="str">
        <f>IFERROR(INDEX(DATOS_GENERALES!$I$3:$I$7,MATCH($R800,DATOS_GENERALES!$J$3:$J$7,0),1),"###")</f>
        <v>###</v>
      </c>
      <c r="R800" s="25"/>
      <c r="S800" s="25"/>
      <c r="T800" s="25"/>
      <c r="U800" s="25"/>
      <c r="V800" s="24"/>
      <c r="W800" s="24" t="str">
        <f t="shared" si="74"/>
        <v xml:space="preserve">                                       _</v>
      </c>
      <c r="X800" s="24"/>
      <c r="Y800" s="24"/>
    </row>
  </sheetData>
  <autoFilter ref="A1:U793">
    <sortState ref="A2:U800">
      <sortCondition ref="A1:A79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topLeftCell="A13" workbookViewId="0">
      <selection activeCell="E30" sqref="E30"/>
    </sheetView>
  </sheetViews>
  <sheetFormatPr baseColWidth="10" defaultRowHeight="15" x14ac:dyDescent="0.25"/>
  <cols>
    <col min="1" max="1" width="8.5703125" customWidth="1"/>
    <col min="2" max="2" width="12.42578125" customWidth="1"/>
    <col min="3" max="3" width="18.85546875" bestFit="1" customWidth="1"/>
    <col min="4" max="4" width="15.5703125" style="19" bestFit="1" customWidth="1"/>
    <col min="5" max="5" width="15.5703125" style="19" customWidth="1"/>
    <col min="6" max="6" width="6" style="21" bestFit="1" customWidth="1"/>
    <col min="7" max="7" width="15.7109375" style="19" bestFit="1" customWidth="1"/>
    <col min="8" max="8" width="46.5703125" bestFit="1" customWidth="1"/>
    <col min="10" max="10" width="11.42578125" style="33"/>
    <col min="11" max="16" width="12.28515625" style="33" bestFit="1" customWidth="1"/>
    <col min="17" max="17" width="11.42578125" style="33"/>
    <col min="18" max="18" width="10.7109375" style="33" customWidth="1"/>
    <col min="19" max="19" width="23.140625" bestFit="1" customWidth="1"/>
    <col min="20" max="20" width="11.85546875" bestFit="1" customWidth="1"/>
    <col min="21" max="21" width="17.28515625" bestFit="1" customWidth="1"/>
    <col min="23" max="23" width="14" bestFit="1" customWidth="1"/>
    <col min="25" max="25" width="115.28515625" bestFit="1" customWidth="1"/>
    <col min="26" max="26" width="33" bestFit="1" customWidth="1"/>
    <col min="27" max="27" width="30.28515625" bestFit="1" customWidth="1"/>
    <col min="28" max="31" width="29.28515625" bestFit="1" customWidth="1"/>
  </cols>
  <sheetData>
    <row r="1" spans="1:31" x14ac:dyDescent="0.25">
      <c r="C1" s="24"/>
      <c r="K1" s="42" t="s">
        <v>3490</v>
      </c>
      <c r="L1" s="42"/>
      <c r="M1" s="42"/>
      <c r="N1" s="42"/>
      <c r="O1" s="42"/>
      <c r="P1" s="42"/>
    </row>
    <row r="2" spans="1:31" x14ac:dyDescent="0.25">
      <c r="A2" s="24"/>
      <c r="C2" s="24"/>
      <c r="K2" s="35">
        <f>IFERROR(INDEX(DATOS_GENERALES!$L$3:$L$12,MATCH($K3,DATOS_GENERALES!$M$3:$M$12,0),1),"###")</f>
        <v>1</v>
      </c>
      <c r="L2" s="35">
        <f>IFERROR(INDEX(DATOS_GENERALES!$L$3:$L$12,MATCH($L3,DATOS_GENERALES!$M$3:$M$12,0),1),"###")</f>
        <v>2</v>
      </c>
      <c r="M2" s="35" t="str">
        <f>IFERROR(INDEX(DATOS_GENERALES!$L$3:$L$12,MATCH($M3,DATOS_GENERALES!$M$3:$M$12,0),1),"###")</f>
        <v>###</v>
      </c>
      <c r="N2" s="35" t="str">
        <f>IFERROR(INDEX(DATOS_GENERALES!$L$3:$L$12,MATCH($N3,DATOS_GENERALES!$M$3:$M$12,0),1),"###")</f>
        <v>###</v>
      </c>
      <c r="O2" s="35" t="str">
        <f>IFERROR(INDEX(DATOS_GENERALES!$L$3:$L$12,MATCH($O3,DATOS_GENERALES!$M$3:$M$12,0),1),"###")</f>
        <v>###</v>
      </c>
      <c r="P2" s="35" t="str">
        <f>IFERROR(INDEX(DATOS_GENERALES!$L$3:$L$12,MATCH($P3,DATOS_GENERALES!$M$3:$M$12,0),1),"###")</f>
        <v>###</v>
      </c>
    </row>
    <row r="3" spans="1:31" x14ac:dyDescent="0.25">
      <c r="K3" s="37" t="s">
        <v>54</v>
      </c>
      <c r="L3" s="37" t="s">
        <v>18</v>
      </c>
      <c r="M3" s="37"/>
      <c r="N3" s="37"/>
      <c r="O3" s="37"/>
      <c r="P3" s="37"/>
    </row>
    <row r="4" spans="1:31" x14ac:dyDescent="0.25">
      <c r="A4" s="5" t="s">
        <v>3265</v>
      </c>
      <c r="B4" s="5" t="s">
        <v>3266</v>
      </c>
      <c r="C4" s="5" t="s">
        <v>3264</v>
      </c>
      <c r="D4" s="23" t="s">
        <v>3267</v>
      </c>
      <c r="E4" s="26" t="s">
        <v>3478</v>
      </c>
      <c r="F4" s="26" t="s">
        <v>3220</v>
      </c>
      <c r="G4" s="23" t="s">
        <v>3479</v>
      </c>
      <c r="H4" s="5" t="s">
        <v>26</v>
      </c>
      <c r="I4" s="5" t="s">
        <v>3476</v>
      </c>
      <c r="J4" s="5" t="s">
        <v>3485</v>
      </c>
      <c r="K4" s="40" t="s">
        <v>3489</v>
      </c>
      <c r="L4" s="40" t="s">
        <v>3489</v>
      </c>
      <c r="M4" s="40" t="s">
        <v>3489</v>
      </c>
      <c r="N4" s="40" t="s">
        <v>3489</v>
      </c>
      <c r="O4" s="40" t="s">
        <v>3489</v>
      </c>
      <c r="P4" s="40" t="s">
        <v>3489</v>
      </c>
      <c r="Q4" s="3" t="s">
        <v>3486</v>
      </c>
      <c r="R4" s="3" t="s">
        <v>3487</v>
      </c>
      <c r="S4" s="3" t="s">
        <v>3481</v>
      </c>
      <c r="T4" s="3" t="s">
        <v>3482</v>
      </c>
      <c r="U4" s="3" t="s">
        <v>3483</v>
      </c>
      <c r="V4" s="3" t="s">
        <v>3484</v>
      </c>
      <c r="W4" s="3" t="s">
        <v>3488</v>
      </c>
      <c r="Y4" s="16" t="s">
        <v>3510</v>
      </c>
      <c r="Z4" s="16" t="s">
        <v>3511</v>
      </c>
      <c r="AA4" s="16" t="s">
        <v>3512</v>
      </c>
      <c r="AB4" s="16" t="s">
        <v>3513</v>
      </c>
      <c r="AC4" s="16" t="s">
        <v>3514</v>
      </c>
      <c r="AD4" s="16" t="s">
        <v>3515</v>
      </c>
      <c r="AE4" s="16" t="s">
        <v>3516</v>
      </c>
    </row>
    <row r="5" spans="1:31" x14ac:dyDescent="0.25">
      <c r="A5" s="39">
        <f>IFERROR(INDEX(DATOS_GENERALES!$J$24:$J$50,MATCH($C5,DATOS_GENERALES!$M$24:$M$50,0),1),"###")</f>
        <v>10</v>
      </c>
      <c r="B5" s="39">
        <f>IFERROR(INDEX(DATOS_GENERALES!$L$24:$L$50,MATCH($C5,DATOS_GENERALES!$M$24:$M$50,0),1),"###")</f>
        <v>1</v>
      </c>
      <c r="C5" s="39" t="s">
        <v>3241</v>
      </c>
      <c r="D5" s="15" t="s">
        <v>3268</v>
      </c>
      <c r="E5" s="28" t="str">
        <f>A5&amp;B5&amp;D5</f>
        <v>101100101</v>
      </c>
      <c r="F5" s="28">
        <f>COUNTIF($E$5:$E$200,E5)</f>
        <v>1</v>
      </c>
      <c r="G5" s="15" t="s">
        <v>15</v>
      </c>
      <c r="H5" s="34" t="s">
        <v>3372</v>
      </c>
      <c r="I5" s="34">
        <f>LEN(H5)</f>
        <v>33</v>
      </c>
      <c r="J5" s="39">
        <v>100000</v>
      </c>
      <c r="K5" s="36">
        <v>11.44</v>
      </c>
      <c r="L5" s="36">
        <v>10</v>
      </c>
      <c r="M5" s="36"/>
      <c r="N5" s="36"/>
      <c r="O5" s="36"/>
      <c r="P5" s="36"/>
      <c r="Q5" s="34">
        <v>0</v>
      </c>
      <c r="R5" s="39">
        <v>100000</v>
      </c>
      <c r="S5" s="34" t="s">
        <v>3480</v>
      </c>
      <c r="T5" s="4">
        <f>IFERROR(INDEX(DATOS_GENERALES!$A$29:$A$38,MATCH($U5,DATOS_GENERALES!$B$29:$B$38,0),1),"###")</f>
        <v>1</v>
      </c>
      <c r="U5" s="39" t="s">
        <v>3492</v>
      </c>
      <c r="V5" s="39">
        <v>1</v>
      </c>
      <c r="W5" s="34" t="s">
        <v>15</v>
      </c>
      <c r="Y5" s="38" t="str">
        <f>"('"&amp;A5&amp;"','"&amp;B5&amp;"','"&amp;D5&amp;"','"&amp;G5&amp;"',"&amp;S5&amp;",'1','1','"&amp;H5&amp;"','"&amp;T5&amp;"','"&amp;V5&amp;"','"&amp;J5&amp;"','"&amp;J5&amp;"','0','1','"&amp;Q5&amp;"','"&amp;R5&amp;"','"&amp;W5&amp;"','A'),"</f>
        <v>('10','1','100101','-',true,'1','1','SIN PICANTE ESTANDAR *84 SIBARITA','1','1','100000','100000','0','1','0','100000','-','A'),</v>
      </c>
      <c r="Z5" t="str">
        <f>"('"&amp;K$2&amp;"','"&amp;$A5&amp;"','"&amp;$B5&amp;"','"&amp;$D5&amp;"','"&amp;K5&amp;"','0','0','0'),"</f>
        <v>('1','10','1','100101','11.44','0','0','0'),</v>
      </c>
      <c r="AA5" s="38" t="str">
        <f t="shared" ref="AA5:AE20" si="0">"('"&amp;L$2&amp;"','"&amp;$A5&amp;"','"&amp;$B5&amp;"','"&amp;$D5&amp;"','"&amp;L5&amp;"','0','0','0'),"</f>
        <v>('2','10','1','100101','10','0','0','0'),</v>
      </c>
      <c r="AB5" s="38" t="str">
        <f t="shared" si="0"/>
        <v>('###','10','1','100101','','0','0','0'),</v>
      </c>
      <c r="AC5" s="38" t="str">
        <f t="shared" si="0"/>
        <v>('###','10','1','100101','','0','0','0'),</v>
      </c>
      <c r="AD5" s="38" t="str">
        <f t="shared" si="0"/>
        <v>('###','10','1','100101','','0','0','0'),</v>
      </c>
      <c r="AE5" s="38" t="str">
        <f t="shared" si="0"/>
        <v>('###','10','1','100101','','0','0','0'),</v>
      </c>
    </row>
    <row r="6" spans="1:31" x14ac:dyDescent="0.25">
      <c r="A6" s="39">
        <f>IFERROR(INDEX(DATOS_GENERALES!$J$24:$J$50,MATCH($C6,DATOS_GENERALES!$M$24:$M$50,0),1),"###")</f>
        <v>10</v>
      </c>
      <c r="B6" s="39">
        <f>IFERROR(INDEX(DATOS_GENERALES!$L$24:$L$50,MATCH($C6,DATOS_GENERALES!$M$24:$M$50,0),1),"###")</f>
        <v>1</v>
      </c>
      <c r="C6" s="39" t="s">
        <v>3241</v>
      </c>
      <c r="D6" s="15" t="s">
        <v>3269</v>
      </c>
      <c r="E6" s="28" t="str">
        <f t="shared" ref="E6:E69" si="1">A6&amp;B6&amp;D6</f>
        <v>101100102</v>
      </c>
      <c r="F6" s="28">
        <f t="shared" ref="F6:F69" si="2">COUNTIF($E$5:$E$200,E6)</f>
        <v>1</v>
      </c>
      <c r="G6" s="15" t="s">
        <v>15</v>
      </c>
      <c r="H6" s="34" t="s">
        <v>3373</v>
      </c>
      <c r="I6" s="34">
        <f t="shared" ref="I6:I69" si="3">LEN(H6)</f>
        <v>34</v>
      </c>
      <c r="J6" s="39">
        <v>100000</v>
      </c>
      <c r="K6" s="36">
        <v>16.95</v>
      </c>
      <c r="L6" s="36">
        <v>11</v>
      </c>
      <c r="M6" s="36"/>
      <c r="N6" s="36"/>
      <c r="O6" s="36"/>
      <c r="P6" s="36"/>
      <c r="Q6" s="39">
        <v>0</v>
      </c>
      <c r="R6" s="39">
        <v>100000</v>
      </c>
      <c r="S6" s="34" t="s">
        <v>3480</v>
      </c>
      <c r="T6" s="4">
        <f>IFERROR(INDEX(DATOS_GENERALES!$A$29:$A$38,MATCH($U6,DATOS_GENERALES!$B$29:$B$38,0),1),"###")</f>
        <v>1</v>
      </c>
      <c r="U6" s="39" t="s">
        <v>3492</v>
      </c>
      <c r="V6" s="39">
        <v>1</v>
      </c>
      <c r="W6" s="39" t="s">
        <v>15</v>
      </c>
      <c r="Y6" s="38" t="str">
        <f t="shared" ref="Y6:Y69" si="4">"('"&amp;A6&amp;"','"&amp;B6&amp;"','"&amp;D6&amp;"','"&amp;G6&amp;"',"&amp;S6&amp;",'1','1','"&amp;H6&amp;"','"&amp;T6&amp;"','"&amp;V6&amp;"','"&amp;J6&amp;"','"&amp;J6&amp;"','0','1','"&amp;Q6&amp;"','"&amp;R6&amp;"','"&amp;W6&amp;"','A'),"</f>
        <v>('10','1','100102','-',true,'1','1','SIN PICANTE ECONOMICO *84 SIBARITA','1','1','100000','100000','0','1','0','100000','-','A'),</v>
      </c>
      <c r="Z6" s="38" t="str">
        <f t="shared" ref="Z6:AA69" si="5">"('"&amp;K$2&amp;"','"&amp;$A6&amp;"','"&amp;$B6&amp;"','"&amp;$D6&amp;"','"&amp;K6&amp;"','0','0','0'),"</f>
        <v>('1','10','1','100102','16.95','0','0','0'),</v>
      </c>
      <c r="AA6" s="38" t="str">
        <f t="shared" si="0"/>
        <v>('2','10','1','100102','11','0','0','0'),</v>
      </c>
    </row>
    <row r="7" spans="1:31" x14ac:dyDescent="0.25">
      <c r="A7" s="39">
        <f>IFERROR(INDEX(DATOS_GENERALES!$J$24:$J$50,MATCH($C7,DATOS_GENERALES!$M$24:$M$50,0),1),"###")</f>
        <v>10</v>
      </c>
      <c r="B7" s="39">
        <f>IFERROR(INDEX(DATOS_GENERALES!$L$24:$L$50,MATCH($C7,DATOS_GENERALES!$M$24:$M$50,0),1),"###")</f>
        <v>1</v>
      </c>
      <c r="C7" s="39" t="s">
        <v>3241</v>
      </c>
      <c r="D7" s="15" t="s">
        <v>3270</v>
      </c>
      <c r="E7" s="28" t="str">
        <f t="shared" si="1"/>
        <v>101100103</v>
      </c>
      <c r="F7" s="28">
        <f t="shared" si="2"/>
        <v>1</v>
      </c>
      <c r="G7" s="15" t="s">
        <v>15</v>
      </c>
      <c r="H7" s="34" t="s">
        <v>3374</v>
      </c>
      <c r="I7" s="34">
        <f t="shared" si="3"/>
        <v>39</v>
      </c>
      <c r="J7" s="39">
        <v>100000</v>
      </c>
      <c r="K7" s="36">
        <v>15.25</v>
      </c>
      <c r="L7" s="36">
        <v>12</v>
      </c>
      <c r="M7" s="36"/>
      <c r="N7" s="36"/>
      <c r="O7" s="36"/>
      <c r="P7" s="36"/>
      <c r="Q7" s="39">
        <v>0</v>
      </c>
      <c r="R7" s="39">
        <v>100000</v>
      </c>
      <c r="S7" s="34" t="s">
        <v>3480</v>
      </c>
      <c r="T7" s="4">
        <f>IFERROR(INDEX(DATOS_GENERALES!$A$29:$A$38,MATCH($U7,DATOS_GENERALES!$B$29:$B$38,0),1),"###")</f>
        <v>1</v>
      </c>
      <c r="U7" s="39" t="s">
        <v>3492</v>
      </c>
      <c r="V7" s="39">
        <v>1</v>
      </c>
      <c r="W7" s="39" t="s">
        <v>15</v>
      </c>
      <c r="Y7" s="38" t="str">
        <f t="shared" si="4"/>
        <v>('10','1','100103','-',true,'1','1','SIN PICANTE  GIGANTE *42 + 20% SIBARITA','1','1','100000','100000','0','1','0','100000','-','A'),</v>
      </c>
      <c r="Z7" s="38" t="str">
        <f t="shared" si="5"/>
        <v>('1','10','1','100103','15.25','0','0','0'),</v>
      </c>
      <c r="AA7" s="38" t="str">
        <f t="shared" si="0"/>
        <v>('2','10','1','100103','12','0','0','0'),</v>
      </c>
    </row>
    <row r="8" spans="1:31" x14ac:dyDescent="0.25">
      <c r="A8" s="39">
        <f>IFERROR(INDEX(DATOS_GENERALES!$J$24:$J$50,MATCH($C8,DATOS_GENERALES!$M$24:$M$50,0),1),"###")</f>
        <v>10</v>
      </c>
      <c r="B8" s="39">
        <f>IFERROR(INDEX(DATOS_GENERALES!$L$24:$L$50,MATCH($C8,DATOS_GENERALES!$M$24:$M$50,0),1),"###")</f>
        <v>1</v>
      </c>
      <c r="C8" s="39" t="s">
        <v>3241</v>
      </c>
      <c r="D8" s="15" t="s">
        <v>3271</v>
      </c>
      <c r="E8" s="28" t="str">
        <f t="shared" si="1"/>
        <v>101100104</v>
      </c>
      <c r="F8" s="28">
        <f t="shared" si="2"/>
        <v>1</v>
      </c>
      <c r="G8" s="15" t="s">
        <v>15</v>
      </c>
      <c r="H8" s="34" t="s">
        <v>3375</v>
      </c>
      <c r="I8" s="34">
        <f t="shared" si="3"/>
        <v>32</v>
      </c>
      <c r="J8" s="39">
        <v>100000</v>
      </c>
      <c r="K8" s="36">
        <v>11.44</v>
      </c>
      <c r="L8" s="36">
        <v>13</v>
      </c>
      <c r="M8" s="36"/>
      <c r="N8" s="36"/>
      <c r="O8" s="36"/>
      <c r="P8" s="36"/>
      <c r="Q8" s="39">
        <v>0</v>
      </c>
      <c r="R8" s="39">
        <v>100000</v>
      </c>
      <c r="S8" s="34" t="s">
        <v>3480</v>
      </c>
      <c r="T8" s="4">
        <f>IFERROR(INDEX(DATOS_GENERALES!$A$29:$A$38,MATCH($U8,DATOS_GENERALES!$B$29:$B$38,0),1),"###")</f>
        <v>1</v>
      </c>
      <c r="U8" s="39" t="s">
        <v>3492</v>
      </c>
      <c r="V8" s="39">
        <v>1</v>
      </c>
      <c r="W8" s="39" t="s">
        <v>15</v>
      </c>
      <c r="Y8" s="38" t="str">
        <f t="shared" si="4"/>
        <v>('10','1','100104','-',true,'1','1','AMARILLITO ESTANDAR *84 SIBARITA','1','1','100000','100000','0','1','0','100000','-','A'),</v>
      </c>
      <c r="Z8" s="38" t="str">
        <f t="shared" si="5"/>
        <v>('1','10','1','100104','11.44','0','0','0'),</v>
      </c>
      <c r="AA8" s="38" t="str">
        <f t="shared" si="0"/>
        <v>('2','10','1','100104','13','0','0','0'),</v>
      </c>
    </row>
    <row r="9" spans="1:31" x14ac:dyDescent="0.25">
      <c r="A9" s="39">
        <f>IFERROR(INDEX(DATOS_GENERALES!$J$24:$J$50,MATCH($C9,DATOS_GENERALES!$M$24:$M$50,0),1),"###")</f>
        <v>10</v>
      </c>
      <c r="B9" s="39">
        <f>IFERROR(INDEX(DATOS_GENERALES!$L$24:$L$50,MATCH($C9,DATOS_GENERALES!$M$24:$M$50,0),1),"###")</f>
        <v>1</v>
      </c>
      <c r="C9" s="39" t="s">
        <v>3241</v>
      </c>
      <c r="D9" s="15" t="s">
        <v>3272</v>
      </c>
      <c r="E9" s="28" t="str">
        <f t="shared" si="1"/>
        <v>101100105</v>
      </c>
      <c r="F9" s="28">
        <f t="shared" si="2"/>
        <v>1</v>
      </c>
      <c r="G9" s="15" t="s">
        <v>15</v>
      </c>
      <c r="H9" s="34" t="s">
        <v>3376</v>
      </c>
      <c r="I9" s="34">
        <f t="shared" si="3"/>
        <v>38</v>
      </c>
      <c r="J9" s="39">
        <v>100000</v>
      </c>
      <c r="K9" s="36">
        <v>16.95</v>
      </c>
      <c r="L9" s="36">
        <v>14</v>
      </c>
      <c r="M9" s="36"/>
      <c r="N9" s="36"/>
      <c r="O9" s="36"/>
      <c r="P9" s="36"/>
      <c r="Q9" s="39">
        <v>0</v>
      </c>
      <c r="R9" s="39">
        <v>100000</v>
      </c>
      <c r="S9" s="34" t="s">
        <v>3480</v>
      </c>
      <c r="T9" s="4">
        <f>IFERROR(INDEX(DATOS_GENERALES!$A$29:$A$38,MATCH($U9,DATOS_GENERALES!$B$29:$B$38,0),1),"###")</f>
        <v>1</v>
      </c>
      <c r="U9" s="39" t="s">
        <v>3492</v>
      </c>
      <c r="V9" s="39">
        <v>1</v>
      </c>
      <c r="W9" s="39" t="s">
        <v>15</v>
      </c>
      <c r="Y9" s="38" t="str">
        <f t="shared" si="4"/>
        <v>('10','1','100105','-',true,'1','1','AMARILLITO ECONOMICO *84 +20% SIBARITA','1','1','100000','100000','0','1','0','100000','-','A'),</v>
      </c>
      <c r="Z9" s="38" t="str">
        <f t="shared" si="5"/>
        <v>('1','10','1','100105','16.95','0','0','0'),</v>
      </c>
      <c r="AA9" s="38" t="str">
        <f t="shared" si="0"/>
        <v>('2','10','1','100105','14','0','0','0'),</v>
      </c>
    </row>
    <row r="10" spans="1:31" x14ac:dyDescent="0.25">
      <c r="A10" s="39">
        <f>IFERROR(INDEX(DATOS_GENERALES!$J$24:$J$50,MATCH($C10,DATOS_GENERALES!$M$24:$M$50,0),1),"###")</f>
        <v>10</v>
      </c>
      <c r="B10" s="39">
        <f>IFERROR(INDEX(DATOS_GENERALES!$L$24:$L$50,MATCH($C10,DATOS_GENERALES!$M$24:$M$50,0),1),"###")</f>
        <v>1</v>
      </c>
      <c r="C10" s="39" t="s">
        <v>3241</v>
      </c>
      <c r="D10" s="15" t="s">
        <v>3273</v>
      </c>
      <c r="E10" s="28" t="str">
        <f t="shared" si="1"/>
        <v>101100106</v>
      </c>
      <c r="F10" s="28">
        <f t="shared" si="2"/>
        <v>1</v>
      </c>
      <c r="G10" s="15" t="s">
        <v>15</v>
      </c>
      <c r="H10" s="34" t="s">
        <v>3377</v>
      </c>
      <c r="I10" s="34">
        <f t="shared" si="3"/>
        <v>37</v>
      </c>
      <c r="J10" s="39">
        <v>100000</v>
      </c>
      <c r="K10" s="36">
        <v>15.25</v>
      </c>
      <c r="L10" s="36">
        <v>15</v>
      </c>
      <c r="M10" s="36"/>
      <c r="N10" s="36"/>
      <c r="O10" s="36"/>
      <c r="P10" s="36"/>
      <c r="Q10" s="39">
        <v>0</v>
      </c>
      <c r="R10" s="39">
        <v>100000</v>
      </c>
      <c r="S10" s="34" t="s">
        <v>3480</v>
      </c>
      <c r="T10" s="4">
        <f>IFERROR(INDEX(DATOS_GENERALES!$A$29:$A$38,MATCH($U10,DATOS_GENERALES!$B$29:$B$38,0),1),"###")</f>
        <v>1</v>
      </c>
      <c r="U10" s="39" t="s">
        <v>3492</v>
      </c>
      <c r="V10" s="39">
        <v>1</v>
      </c>
      <c r="W10" s="39" t="s">
        <v>15</v>
      </c>
      <c r="Y10" s="38" t="str">
        <f t="shared" si="4"/>
        <v>('10','1','100106','-',true,'1','1','AMARILLITO GIGANTE *42 + 20% SIBARITA','1','1','100000','100000','0','1','0','100000','-','A'),</v>
      </c>
      <c r="Z10" s="38" t="str">
        <f t="shared" si="5"/>
        <v>('1','10','1','100106','15.25','0','0','0'),</v>
      </c>
      <c r="AA10" s="38" t="str">
        <f t="shared" si="0"/>
        <v>('2','10','1','100106','15','0','0','0'),</v>
      </c>
    </row>
    <row r="11" spans="1:31" x14ac:dyDescent="0.25">
      <c r="A11" s="39">
        <f>IFERROR(INDEX(DATOS_GENERALES!$J$24:$J$50,MATCH($C11,DATOS_GENERALES!$M$24:$M$50,0),1),"###")</f>
        <v>10</v>
      </c>
      <c r="B11" s="39">
        <f>IFERROR(INDEX(DATOS_GENERALES!$L$24:$L$50,MATCH($C11,DATOS_GENERALES!$M$24:$M$50,0),1),"###")</f>
        <v>1</v>
      </c>
      <c r="C11" s="39" t="s">
        <v>3241</v>
      </c>
      <c r="D11" s="15" t="s">
        <v>3274</v>
      </c>
      <c r="E11" s="28" t="str">
        <f t="shared" si="1"/>
        <v>101100107</v>
      </c>
      <c r="F11" s="28">
        <f t="shared" si="2"/>
        <v>1</v>
      </c>
      <c r="G11" s="15" t="s">
        <v>15</v>
      </c>
      <c r="H11" s="34" t="s">
        <v>3378</v>
      </c>
      <c r="I11" s="34">
        <f t="shared" si="3"/>
        <v>35</v>
      </c>
      <c r="J11" s="39">
        <v>100000</v>
      </c>
      <c r="K11" s="36">
        <v>13.98</v>
      </c>
      <c r="L11" s="36">
        <v>16</v>
      </c>
      <c r="M11" s="36"/>
      <c r="N11" s="36"/>
      <c r="O11" s="36"/>
      <c r="P11" s="36"/>
      <c r="Q11" s="39">
        <v>0</v>
      </c>
      <c r="R11" s="39">
        <v>100000</v>
      </c>
      <c r="S11" s="34" t="s">
        <v>3480</v>
      </c>
      <c r="T11" s="4">
        <f>IFERROR(INDEX(DATOS_GENERALES!$A$29:$A$38,MATCH($U11,DATOS_GENERALES!$B$29:$B$38,0),1),"###")</f>
        <v>1</v>
      </c>
      <c r="U11" s="39" t="s">
        <v>3492</v>
      </c>
      <c r="V11" s="39">
        <v>1</v>
      </c>
      <c r="W11" s="39" t="s">
        <v>15</v>
      </c>
      <c r="Y11" s="38" t="str">
        <f t="shared" si="4"/>
        <v>('10','1','100107','-',true,'1','1','TUCO TALLARIN ESTANDAR *84 SIBARITA','1','1','100000','100000','0','1','0','100000','-','A'),</v>
      </c>
      <c r="Z11" s="38" t="str">
        <f t="shared" si="5"/>
        <v>('1','10','1','100107','13.98','0','0','0'),</v>
      </c>
      <c r="AA11" s="38" t="str">
        <f t="shared" si="0"/>
        <v>('2','10','1','100107','16','0','0','0'),</v>
      </c>
    </row>
    <row r="12" spans="1:31" x14ac:dyDescent="0.25">
      <c r="A12" s="39">
        <f>IFERROR(INDEX(DATOS_GENERALES!$J$24:$J$50,MATCH($C12,DATOS_GENERALES!$M$24:$M$50,0),1),"###")</f>
        <v>10</v>
      </c>
      <c r="B12" s="39">
        <f>IFERROR(INDEX(DATOS_GENERALES!$L$24:$L$50,MATCH($C12,DATOS_GENERALES!$M$24:$M$50,0),1),"###")</f>
        <v>1</v>
      </c>
      <c r="C12" s="39" t="s">
        <v>3241</v>
      </c>
      <c r="D12" s="15" t="s">
        <v>3275</v>
      </c>
      <c r="E12" s="28" t="str">
        <f t="shared" si="1"/>
        <v>101100108</v>
      </c>
      <c r="F12" s="28">
        <f t="shared" si="2"/>
        <v>1</v>
      </c>
      <c r="G12" s="15" t="s">
        <v>15</v>
      </c>
      <c r="H12" s="34" t="s">
        <v>3379</v>
      </c>
      <c r="I12" s="34">
        <f t="shared" si="3"/>
        <v>42</v>
      </c>
      <c r="J12" s="39">
        <v>100000</v>
      </c>
      <c r="K12" s="36">
        <v>24.58</v>
      </c>
      <c r="L12" s="36">
        <v>17</v>
      </c>
      <c r="M12" s="36"/>
      <c r="N12" s="36"/>
      <c r="O12" s="36"/>
      <c r="P12" s="36"/>
      <c r="Q12" s="39">
        <v>0</v>
      </c>
      <c r="R12" s="39">
        <v>100000</v>
      </c>
      <c r="S12" s="34" t="s">
        <v>3480</v>
      </c>
      <c r="T12" s="4">
        <f>IFERROR(INDEX(DATOS_GENERALES!$A$29:$A$38,MATCH($U12,DATOS_GENERALES!$B$29:$B$38,0),1),"###")</f>
        <v>1</v>
      </c>
      <c r="U12" s="39" t="s">
        <v>3492</v>
      </c>
      <c r="V12" s="39">
        <v>1</v>
      </c>
      <c r="W12" s="39" t="s">
        <v>15</v>
      </c>
      <c r="Y12" s="38" t="str">
        <f t="shared" si="4"/>
        <v>('10','1','100108','-',true,'1','1','TUCO TALLARIN ECONOMICO *84 + 20% SIBARITA','1','1','100000','100000','0','1','0','100000','-','A'),</v>
      </c>
      <c r="Z12" s="38" t="str">
        <f t="shared" si="5"/>
        <v>('1','10','1','100108','24.58','0','0','0'),</v>
      </c>
      <c r="AA12" s="38" t="str">
        <f t="shared" si="0"/>
        <v>('2','10','1','100108','17','0','0','0'),</v>
      </c>
    </row>
    <row r="13" spans="1:31" x14ac:dyDescent="0.25">
      <c r="A13" s="39">
        <f>IFERROR(INDEX(DATOS_GENERALES!$J$24:$J$50,MATCH($C13,DATOS_GENERALES!$M$24:$M$50,0),1),"###")</f>
        <v>10</v>
      </c>
      <c r="B13" s="39">
        <f>IFERROR(INDEX(DATOS_GENERALES!$L$24:$L$50,MATCH($C13,DATOS_GENERALES!$M$24:$M$50,0),1),"###")</f>
        <v>1</v>
      </c>
      <c r="C13" s="39" t="s">
        <v>3241</v>
      </c>
      <c r="D13" s="15" t="s">
        <v>3276</v>
      </c>
      <c r="E13" s="28" t="str">
        <f t="shared" si="1"/>
        <v>101100109</v>
      </c>
      <c r="F13" s="28">
        <f t="shared" si="2"/>
        <v>1</v>
      </c>
      <c r="G13" s="15" t="s">
        <v>15</v>
      </c>
      <c r="H13" s="34" t="s">
        <v>3380</v>
      </c>
      <c r="I13" s="34">
        <f t="shared" si="3"/>
        <v>40</v>
      </c>
      <c r="J13" s="39">
        <v>100000</v>
      </c>
      <c r="K13" s="36">
        <v>21.53</v>
      </c>
      <c r="L13" s="36">
        <v>18</v>
      </c>
      <c r="M13" s="36"/>
      <c r="N13" s="36"/>
      <c r="O13" s="36"/>
      <c r="P13" s="36"/>
      <c r="Q13" s="39">
        <v>0</v>
      </c>
      <c r="R13" s="39">
        <v>100000</v>
      </c>
      <c r="S13" s="34" t="s">
        <v>3480</v>
      </c>
      <c r="T13" s="4">
        <f>IFERROR(INDEX(DATOS_GENERALES!$A$29:$A$38,MATCH($U13,DATOS_GENERALES!$B$29:$B$38,0),1),"###")</f>
        <v>1</v>
      </c>
      <c r="U13" s="39" t="s">
        <v>3492</v>
      </c>
      <c r="V13" s="39">
        <v>1</v>
      </c>
      <c r="W13" s="39" t="s">
        <v>15</v>
      </c>
      <c r="Y13" s="38" t="str">
        <f t="shared" si="4"/>
        <v>('10','1','100109','-',true,'1','1','TUCO TALLARIN GIGANTE *42 + 20% SIBARITA','1','1','100000','100000','0','1','0','100000','-','A'),</v>
      </c>
      <c r="Z13" s="38" t="str">
        <f t="shared" si="5"/>
        <v>('1','10','1','100109','21.53','0','0','0'),</v>
      </c>
      <c r="AA13" s="38" t="str">
        <f t="shared" si="0"/>
        <v>('2','10','1','100109','18','0','0','0'),</v>
      </c>
    </row>
    <row r="14" spans="1:31" x14ac:dyDescent="0.25">
      <c r="A14" s="39">
        <f>IFERROR(INDEX(DATOS_GENERALES!$J$24:$J$50,MATCH($C14,DATOS_GENERALES!$M$24:$M$50,0),1),"###")</f>
        <v>10</v>
      </c>
      <c r="B14" s="39">
        <f>IFERROR(INDEX(DATOS_GENERALES!$L$24:$L$50,MATCH($C14,DATOS_GENERALES!$M$24:$M$50,0),1),"###")</f>
        <v>1</v>
      </c>
      <c r="C14" s="39" t="s">
        <v>3241</v>
      </c>
      <c r="D14" s="15" t="s">
        <v>3277</v>
      </c>
      <c r="E14" s="28" t="str">
        <f t="shared" si="1"/>
        <v>101100110</v>
      </c>
      <c r="F14" s="28">
        <f t="shared" si="2"/>
        <v>1</v>
      </c>
      <c r="G14" s="15" t="s">
        <v>15</v>
      </c>
      <c r="H14" s="34" t="s">
        <v>3381</v>
      </c>
      <c r="I14" s="34">
        <f t="shared" si="3"/>
        <v>31</v>
      </c>
      <c r="J14" s="39">
        <v>100000</v>
      </c>
      <c r="K14" s="36">
        <v>13.98</v>
      </c>
      <c r="L14" s="36">
        <v>19</v>
      </c>
      <c r="M14" s="36"/>
      <c r="N14" s="36"/>
      <c r="O14" s="36"/>
      <c r="P14" s="36"/>
      <c r="Q14" s="39">
        <v>0</v>
      </c>
      <c r="R14" s="39">
        <v>100000</v>
      </c>
      <c r="S14" s="34" t="s">
        <v>3480</v>
      </c>
      <c r="T14" s="4">
        <f>IFERROR(INDEX(DATOS_GENERALES!$A$29:$A$38,MATCH($U14,DATOS_GENERALES!$B$29:$B$38,0),1),"###")</f>
        <v>1</v>
      </c>
      <c r="U14" s="39" t="s">
        <v>3492</v>
      </c>
      <c r="V14" s="39">
        <v>1</v>
      </c>
      <c r="W14" s="39" t="s">
        <v>15</v>
      </c>
      <c r="Y14" s="38" t="str">
        <f t="shared" si="4"/>
        <v>('10','1','100110','-',true,'1','1','PIMIENTA ESTANDAR *100 SIBARITA','1','1','100000','100000','0','1','0','100000','-','A'),</v>
      </c>
      <c r="Z14" s="38" t="str">
        <f t="shared" si="5"/>
        <v>('1','10','1','100110','13.98','0','0','0'),</v>
      </c>
      <c r="AA14" s="38" t="str">
        <f t="shared" si="0"/>
        <v>('2','10','1','100110','19','0','0','0'),</v>
      </c>
    </row>
    <row r="15" spans="1:31" x14ac:dyDescent="0.25">
      <c r="A15" s="39">
        <f>IFERROR(INDEX(DATOS_GENERALES!$J$24:$J$50,MATCH($C15,DATOS_GENERALES!$M$24:$M$50,0),1),"###")</f>
        <v>10</v>
      </c>
      <c r="B15" s="39">
        <f>IFERROR(INDEX(DATOS_GENERALES!$L$24:$L$50,MATCH($C15,DATOS_GENERALES!$M$24:$M$50,0),1),"###")</f>
        <v>1</v>
      </c>
      <c r="C15" s="39" t="s">
        <v>3241</v>
      </c>
      <c r="D15" s="15" t="s">
        <v>3278</v>
      </c>
      <c r="E15" s="28" t="str">
        <f t="shared" si="1"/>
        <v>101100111</v>
      </c>
      <c r="F15" s="28">
        <f t="shared" si="2"/>
        <v>1</v>
      </c>
      <c r="G15" s="15" t="s">
        <v>15</v>
      </c>
      <c r="H15" s="34" t="s">
        <v>3382</v>
      </c>
      <c r="I15" s="34">
        <f t="shared" si="3"/>
        <v>31</v>
      </c>
      <c r="J15" s="39">
        <v>100000</v>
      </c>
      <c r="K15" s="36">
        <v>16.95</v>
      </c>
      <c r="L15" s="36">
        <v>20</v>
      </c>
      <c r="M15" s="36"/>
      <c r="N15" s="36"/>
      <c r="O15" s="36"/>
      <c r="P15" s="36"/>
      <c r="Q15" s="39">
        <v>0</v>
      </c>
      <c r="R15" s="39">
        <v>100000</v>
      </c>
      <c r="S15" s="34" t="s">
        <v>3480</v>
      </c>
      <c r="T15" s="4">
        <f>IFERROR(INDEX(DATOS_GENERALES!$A$29:$A$38,MATCH($U15,DATOS_GENERALES!$B$29:$B$38,0),1),"###")</f>
        <v>1</v>
      </c>
      <c r="U15" s="39" t="s">
        <v>3492</v>
      </c>
      <c r="V15" s="39">
        <v>1</v>
      </c>
      <c r="W15" s="39" t="s">
        <v>15</v>
      </c>
      <c r="Y15" s="38" t="str">
        <f t="shared" si="4"/>
        <v>('10','1','100111','-',true,'1','1','PIMIENTA ECONOMICO *50 SIBARITA','1','1','100000','100000','0','1','0','100000','-','A'),</v>
      </c>
      <c r="Z15" s="38" t="str">
        <f t="shared" si="5"/>
        <v>('1','10','1','100111','16.95','0','0','0'),</v>
      </c>
      <c r="AA15" s="38" t="str">
        <f t="shared" si="0"/>
        <v>('2','10','1','100111','20','0','0','0'),</v>
      </c>
    </row>
    <row r="16" spans="1:31" x14ac:dyDescent="0.25">
      <c r="A16" s="39">
        <f>IFERROR(INDEX(DATOS_GENERALES!$J$24:$J$50,MATCH($C16,DATOS_GENERALES!$M$24:$M$50,0),1),"###")</f>
        <v>10</v>
      </c>
      <c r="B16" s="39">
        <f>IFERROR(INDEX(DATOS_GENERALES!$L$24:$L$50,MATCH($C16,DATOS_GENERALES!$M$24:$M$50,0),1),"###")</f>
        <v>1</v>
      </c>
      <c r="C16" s="39" t="s">
        <v>3241</v>
      </c>
      <c r="D16" s="15" t="s">
        <v>3279</v>
      </c>
      <c r="E16" s="28" t="str">
        <f t="shared" si="1"/>
        <v>101100112</v>
      </c>
      <c r="F16" s="28">
        <f t="shared" si="2"/>
        <v>1</v>
      </c>
      <c r="G16" s="15" t="s">
        <v>15</v>
      </c>
      <c r="H16" s="34" t="s">
        <v>3383</v>
      </c>
      <c r="I16" s="34">
        <f t="shared" si="3"/>
        <v>29</v>
      </c>
      <c r="J16" s="39">
        <v>100000</v>
      </c>
      <c r="K16" s="36">
        <v>27.54</v>
      </c>
      <c r="L16" s="36">
        <v>21</v>
      </c>
      <c r="M16" s="36"/>
      <c r="N16" s="36"/>
      <c r="O16" s="36"/>
      <c r="P16" s="36"/>
      <c r="Q16" s="39">
        <v>0</v>
      </c>
      <c r="R16" s="39">
        <v>100000</v>
      </c>
      <c r="S16" s="34" t="s">
        <v>3480</v>
      </c>
      <c r="T16" s="4">
        <f>IFERROR(INDEX(DATOS_GENERALES!$A$29:$A$38,MATCH($U16,DATOS_GENERALES!$B$29:$B$38,0),1),"###")</f>
        <v>1</v>
      </c>
      <c r="U16" s="39" t="s">
        <v>3492</v>
      </c>
      <c r="V16" s="39">
        <v>1</v>
      </c>
      <c r="W16" s="39" t="s">
        <v>15</v>
      </c>
      <c r="Y16" s="38" t="str">
        <f t="shared" si="4"/>
        <v>('10','1','100112','-',true,'1','1','PIMIENTA GIGANTE *50 SIBARITA','1','1','100000','100000','0','1','0','100000','-','A'),</v>
      </c>
      <c r="Z16" s="38" t="str">
        <f t="shared" si="5"/>
        <v>('1','10','1','100112','27.54','0','0','0'),</v>
      </c>
      <c r="AA16" s="38" t="str">
        <f t="shared" si="0"/>
        <v>('2','10','1','100112','21','0','0','0'),</v>
      </c>
    </row>
    <row r="17" spans="1:27" x14ac:dyDescent="0.25">
      <c r="A17" s="39">
        <f>IFERROR(INDEX(DATOS_GENERALES!$J$24:$J$50,MATCH($C17,DATOS_GENERALES!$M$24:$M$50,0),1),"###")</f>
        <v>10</v>
      </c>
      <c r="B17" s="39">
        <f>IFERROR(INDEX(DATOS_GENERALES!$L$24:$L$50,MATCH($C17,DATOS_GENERALES!$M$24:$M$50,0),1),"###")</f>
        <v>1</v>
      </c>
      <c r="C17" s="39" t="s">
        <v>3241</v>
      </c>
      <c r="D17" s="15" t="s">
        <v>3280</v>
      </c>
      <c r="E17" s="28" t="str">
        <f t="shared" si="1"/>
        <v>101100113</v>
      </c>
      <c r="F17" s="28">
        <f t="shared" si="2"/>
        <v>1</v>
      </c>
      <c r="G17" s="15" t="s">
        <v>15</v>
      </c>
      <c r="H17" s="34" t="s">
        <v>3384</v>
      </c>
      <c r="I17" s="34">
        <f t="shared" si="3"/>
        <v>29</v>
      </c>
      <c r="J17" s="39">
        <v>100000</v>
      </c>
      <c r="K17" s="36">
        <v>13.98</v>
      </c>
      <c r="L17" s="36">
        <v>22</v>
      </c>
      <c r="M17" s="36"/>
      <c r="N17" s="36"/>
      <c r="O17" s="36"/>
      <c r="P17" s="36"/>
      <c r="Q17" s="39">
        <v>0</v>
      </c>
      <c r="R17" s="39">
        <v>100000</v>
      </c>
      <c r="S17" s="34" t="s">
        <v>3480</v>
      </c>
      <c r="T17" s="4">
        <f>IFERROR(INDEX(DATOS_GENERALES!$A$29:$A$38,MATCH($U17,DATOS_GENERALES!$B$29:$B$38,0),1),"###")</f>
        <v>1</v>
      </c>
      <c r="U17" s="39" t="s">
        <v>3492</v>
      </c>
      <c r="V17" s="39">
        <v>1</v>
      </c>
      <c r="W17" s="39" t="s">
        <v>15</v>
      </c>
      <c r="Y17" s="38" t="str">
        <f t="shared" si="4"/>
        <v>('10','1','100113','-',true,'1','1','COMINO ESTANDAR *100 SIBARITA','1','1','100000','100000','0','1','0','100000','-','A'),</v>
      </c>
      <c r="Z17" s="38" t="str">
        <f t="shared" si="5"/>
        <v>('1','10','1','100113','13.98','0','0','0'),</v>
      </c>
      <c r="AA17" s="38" t="str">
        <f t="shared" si="0"/>
        <v>('2','10','1','100113','22','0','0','0'),</v>
      </c>
    </row>
    <row r="18" spans="1:27" x14ac:dyDescent="0.25">
      <c r="A18" s="39">
        <f>IFERROR(INDEX(DATOS_GENERALES!$J$24:$J$50,MATCH($C18,DATOS_GENERALES!$M$24:$M$50,0),1),"###")</f>
        <v>10</v>
      </c>
      <c r="B18" s="39">
        <f>IFERROR(INDEX(DATOS_GENERALES!$L$24:$L$50,MATCH($C18,DATOS_GENERALES!$M$24:$M$50,0),1),"###")</f>
        <v>1</v>
      </c>
      <c r="C18" s="39" t="s">
        <v>3241</v>
      </c>
      <c r="D18" s="15" t="s">
        <v>3281</v>
      </c>
      <c r="E18" s="28" t="str">
        <f t="shared" si="1"/>
        <v>101100114</v>
      </c>
      <c r="F18" s="28">
        <f t="shared" si="2"/>
        <v>1</v>
      </c>
      <c r="G18" s="15" t="s">
        <v>15</v>
      </c>
      <c r="H18" s="34" t="s">
        <v>3385</v>
      </c>
      <c r="I18" s="34">
        <f t="shared" si="3"/>
        <v>29</v>
      </c>
      <c r="J18" s="39">
        <v>100000</v>
      </c>
      <c r="K18" s="36">
        <v>16.95</v>
      </c>
      <c r="L18" s="36">
        <v>23</v>
      </c>
      <c r="M18" s="36"/>
      <c r="N18" s="36"/>
      <c r="O18" s="36"/>
      <c r="P18" s="36"/>
      <c r="Q18" s="39">
        <v>0</v>
      </c>
      <c r="R18" s="39">
        <v>100000</v>
      </c>
      <c r="S18" s="34" t="s">
        <v>3480</v>
      </c>
      <c r="T18" s="4">
        <f>IFERROR(INDEX(DATOS_GENERALES!$A$29:$A$38,MATCH($U18,DATOS_GENERALES!$B$29:$B$38,0),1),"###")</f>
        <v>1</v>
      </c>
      <c r="U18" s="39" t="s">
        <v>3492</v>
      </c>
      <c r="V18" s="39">
        <v>1</v>
      </c>
      <c r="W18" s="39" t="s">
        <v>15</v>
      </c>
      <c r="Y18" s="38" t="str">
        <f t="shared" si="4"/>
        <v>('10','1','100114','-',true,'1','1','COMINO ECONOMICO *50 SIBARITA','1','1','100000','100000','0','1','0','100000','-','A'),</v>
      </c>
      <c r="Z18" s="38" t="str">
        <f t="shared" si="5"/>
        <v>('1','10','1','100114','16.95','0','0','0'),</v>
      </c>
      <c r="AA18" s="38" t="str">
        <f t="shared" si="0"/>
        <v>('2','10','1','100114','23','0','0','0'),</v>
      </c>
    </row>
    <row r="19" spans="1:27" x14ac:dyDescent="0.25">
      <c r="A19" s="39">
        <f>IFERROR(INDEX(DATOS_GENERALES!$J$24:$J$50,MATCH($C19,DATOS_GENERALES!$M$24:$M$50,0),1),"###")</f>
        <v>10</v>
      </c>
      <c r="B19" s="39">
        <f>IFERROR(INDEX(DATOS_GENERALES!$L$24:$L$50,MATCH($C19,DATOS_GENERALES!$M$24:$M$50,0),1),"###")</f>
        <v>1</v>
      </c>
      <c r="C19" s="39" t="s">
        <v>3241</v>
      </c>
      <c r="D19" s="15" t="s">
        <v>3282</v>
      </c>
      <c r="E19" s="28" t="str">
        <f t="shared" si="1"/>
        <v>101100115</v>
      </c>
      <c r="F19" s="28">
        <f t="shared" si="2"/>
        <v>1</v>
      </c>
      <c r="G19" s="15" t="s">
        <v>15</v>
      </c>
      <c r="H19" s="34" t="s">
        <v>3386</v>
      </c>
      <c r="I19" s="34">
        <f t="shared" si="3"/>
        <v>27</v>
      </c>
      <c r="J19" s="39">
        <v>100000</v>
      </c>
      <c r="K19" s="36">
        <v>27.54</v>
      </c>
      <c r="L19" s="36">
        <v>24</v>
      </c>
      <c r="M19" s="36"/>
      <c r="N19" s="36"/>
      <c r="O19" s="36"/>
      <c r="P19" s="36"/>
      <c r="Q19" s="39">
        <v>0</v>
      </c>
      <c r="R19" s="39">
        <v>100000</v>
      </c>
      <c r="S19" s="34" t="s">
        <v>3480</v>
      </c>
      <c r="T19" s="4">
        <f>IFERROR(INDEX(DATOS_GENERALES!$A$29:$A$38,MATCH($U19,DATOS_GENERALES!$B$29:$B$38,0),1),"###")</f>
        <v>1</v>
      </c>
      <c r="U19" s="39" t="s">
        <v>3492</v>
      </c>
      <c r="V19" s="39">
        <v>1</v>
      </c>
      <c r="W19" s="39" t="s">
        <v>15</v>
      </c>
      <c r="Y19" s="38" t="str">
        <f t="shared" si="4"/>
        <v>('10','1','100115','-',true,'1','1','COMINO GIGANTE *50 SIBARITA','1','1','100000','100000','0','1','0','100000','-','A'),</v>
      </c>
      <c r="Z19" s="38" t="str">
        <f t="shared" si="5"/>
        <v>('1','10','1','100115','27.54','0','0','0'),</v>
      </c>
      <c r="AA19" s="38" t="str">
        <f t="shared" si="0"/>
        <v>('2','10','1','100115','24','0','0','0'),</v>
      </c>
    </row>
    <row r="20" spans="1:27" x14ac:dyDescent="0.25">
      <c r="A20" s="39">
        <f>IFERROR(INDEX(DATOS_GENERALES!$J$24:$J$50,MATCH($C20,DATOS_GENERALES!$M$24:$M$50,0),1),"###")</f>
        <v>10</v>
      </c>
      <c r="B20" s="39">
        <f>IFERROR(INDEX(DATOS_GENERALES!$L$24:$L$50,MATCH($C20,DATOS_GENERALES!$M$24:$M$50,0),1),"###")</f>
        <v>1</v>
      </c>
      <c r="C20" s="39" t="s">
        <v>3241</v>
      </c>
      <c r="D20" s="15" t="s">
        <v>3283</v>
      </c>
      <c r="E20" s="28" t="str">
        <f t="shared" si="1"/>
        <v>101100116</v>
      </c>
      <c r="F20" s="28">
        <f t="shared" si="2"/>
        <v>1</v>
      </c>
      <c r="G20" s="15" t="s">
        <v>15</v>
      </c>
      <c r="H20" s="34" t="s">
        <v>3387</v>
      </c>
      <c r="I20" s="34">
        <f t="shared" si="3"/>
        <v>37</v>
      </c>
      <c r="J20" s="39">
        <v>100000</v>
      </c>
      <c r="K20" s="36">
        <v>11.69</v>
      </c>
      <c r="L20" s="36">
        <v>25</v>
      </c>
      <c r="M20" s="36"/>
      <c r="N20" s="36"/>
      <c r="O20" s="36"/>
      <c r="P20" s="36"/>
      <c r="Q20" s="39">
        <v>0</v>
      </c>
      <c r="R20" s="39">
        <v>100000</v>
      </c>
      <c r="S20" s="34" t="s">
        <v>3480</v>
      </c>
      <c r="T20" s="4">
        <f>IFERROR(INDEX(DATOS_GENERALES!$A$29:$A$38,MATCH($U20,DATOS_GENERALES!$B$29:$B$38,0),1),"###")</f>
        <v>1</v>
      </c>
      <c r="U20" s="39" t="s">
        <v>3492</v>
      </c>
      <c r="V20" s="39">
        <v>1</v>
      </c>
      <c r="W20" s="39" t="s">
        <v>15</v>
      </c>
      <c r="Y20" s="38" t="str">
        <f t="shared" si="4"/>
        <v>('10','1','100116','-',true,'1','1','PIMIENTA COMINO SIBARITA *66 SIBARITA','1','1','100000','100000','0','1','0','100000','-','A'),</v>
      </c>
      <c r="Z20" s="38" t="str">
        <f t="shared" si="5"/>
        <v>('1','10','1','100116','11.69','0','0','0'),</v>
      </c>
      <c r="AA20" s="38" t="str">
        <f t="shared" si="0"/>
        <v>('2','10','1','100116','25','0','0','0'),</v>
      </c>
    </row>
    <row r="21" spans="1:27" x14ac:dyDescent="0.25">
      <c r="A21" s="39">
        <f>IFERROR(INDEX(DATOS_GENERALES!$J$24:$J$50,MATCH($C21,DATOS_GENERALES!$M$24:$M$50,0),1),"###")</f>
        <v>10</v>
      </c>
      <c r="B21" s="39">
        <f>IFERROR(INDEX(DATOS_GENERALES!$L$24:$L$50,MATCH($C21,DATOS_GENERALES!$M$24:$M$50,0),1),"###")</f>
        <v>1</v>
      </c>
      <c r="C21" s="39" t="s">
        <v>3241</v>
      </c>
      <c r="D21" s="15" t="s">
        <v>3284</v>
      </c>
      <c r="E21" s="28" t="str">
        <f t="shared" si="1"/>
        <v>101100117</v>
      </c>
      <c r="F21" s="28">
        <f t="shared" si="2"/>
        <v>1</v>
      </c>
      <c r="G21" s="15" t="s">
        <v>15</v>
      </c>
      <c r="H21" s="34" t="s">
        <v>3388</v>
      </c>
      <c r="I21" s="34">
        <f t="shared" si="3"/>
        <v>31</v>
      </c>
      <c r="J21" s="39">
        <v>100000</v>
      </c>
      <c r="K21" s="36">
        <v>18.39</v>
      </c>
      <c r="L21" s="36">
        <v>26</v>
      </c>
      <c r="M21" s="36"/>
      <c r="N21" s="36"/>
      <c r="O21" s="36"/>
      <c r="P21" s="36"/>
      <c r="Q21" s="39">
        <v>0</v>
      </c>
      <c r="R21" s="39">
        <v>100000</v>
      </c>
      <c r="S21" s="34" t="s">
        <v>3480</v>
      </c>
      <c r="T21" s="4">
        <f>IFERROR(INDEX(DATOS_GENERALES!$A$29:$A$38,MATCH($U21,DATOS_GENERALES!$B$29:$B$38,0),1),"###")</f>
        <v>1</v>
      </c>
      <c r="U21" s="39" t="s">
        <v>3492</v>
      </c>
      <c r="V21" s="39">
        <v>1</v>
      </c>
      <c r="W21" s="39" t="s">
        <v>15</v>
      </c>
      <c r="Y21" s="38" t="str">
        <f t="shared" si="4"/>
        <v>('10','1','100117','-',true,'1','1','VERDECITO SIBARITA *50 SIBARITA','1','1','100000','100000','0','1','0','100000','-','A'),</v>
      </c>
      <c r="Z21" s="38" t="str">
        <f t="shared" si="5"/>
        <v>('1','10','1','100117','18.39','0','0','0'),</v>
      </c>
      <c r="AA21" s="38" t="str">
        <f t="shared" si="5"/>
        <v>('2','10','1','100117','26','0','0','0'),</v>
      </c>
    </row>
    <row r="22" spans="1:27" x14ac:dyDescent="0.25">
      <c r="A22" s="39">
        <f>IFERROR(INDEX(DATOS_GENERALES!$J$24:$J$50,MATCH($C22,DATOS_GENERALES!$M$24:$M$50,0),1),"###")</f>
        <v>10</v>
      </c>
      <c r="B22" s="39">
        <f>IFERROR(INDEX(DATOS_GENERALES!$L$24:$L$50,MATCH($C22,DATOS_GENERALES!$M$24:$M$50,0),1),"###")</f>
        <v>1</v>
      </c>
      <c r="C22" s="39" t="s">
        <v>3241</v>
      </c>
      <c r="D22" s="15" t="s">
        <v>3285</v>
      </c>
      <c r="E22" s="28" t="str">
        <f t="shared" si="1"/>
        <v>101100118</v>
      </c>
      <c r="F22" s="28">
        <f t="shared" si="2"/>
        <v>1</v>
      </c>
      <c r="G22" s="15" t="s">
        <v>15</v>
      </c>
      <c r="H22" s="34" t="s">
        <v>3389</v>
      </c>
      <c r="I22" s="34">
        <f t="shared" si="3"/>
        <v>20</v>
      </c>
      <c r="J22" s="39">
        <v>100000</v>
      </c>
      <c r="K22" s="36">
        <v>8.9</v>
      </c>
      <c r="L22" s="36">
        <v>27</v>
      </c>
      <c r="M22" s="36"/>
      <c r="N22" s="36"/>
      <c r="O22" s="36"/>
      <c r="P22" s="36"/>
      <c r="Q22" s="39">
        <v>0</v>
      </c>
      <c r="R22" s="39">
        <v>100000</v>
      </c>
      <c r="S22" s="34" t="s">
        <v>3480</v>
      </c>
      <c r="T22" s="4">
        <f>IFERROR(INDEX(DATOS_GENERALES!$A$29:$A$38,MATCH($U22,DATOS_GENERALES!$B$29:$B$38,0),1),"###")</f>
        <v>1</v>
      </c>
      <c r="U22" s="39" t="s">
        <v>3492</v>
      </c>
      <c r="V22" s="39">
        <v>1</v>
      </c>
      <c r="W22" s="39" t="s">
        <v>15</v>
      </c>
      <c r="Y22" s="38" t="str">
        <f t="shared" si="4"/>
        <v>('10','1','100118','-',true,'1','1','OREGANO SIBARITA *66','1','1','100000','100000','0','1','0','100000','-','A'),</v>
      </c>
      <c r="Z22" s="38" t="str">
        <f t="shared" si="5"/>
        <v>('1','10','1','100118','8.9','0','0','0'),</v>
      </c>
      <c r="AA22" s="38" t="str">
        <f t="shared" si="5"/>
        <v>('2','10','1','100118','27','0','0','0'),</v>
      </c>
    </row>
    <row r="23" spans="1:27" x14ac:dyDescent="0.25">
      <c r="A23" s="39">
        <f>IFERROR(INDEX(DATOS_GENERALES!$J$24:$J$50,MATCH($C23,DATOS_GENERALES!$M$24:$M$50,0),1),"###")</f>
        <v>10</v>
      </c>
      <c r="B23" s="39">
        <f>IFERROR(INDEX(DATOS_GENERALES!$L$24:$L$50,MATCH($C23,DATOS_GENERALES!$M$24:$M$50,0),1),"###")</f>
        <v>2</v>
      </c>
      <c r="C23" s="39" t="s">
        <v>3243</v>
      </c>
      <c r="D23" s="15" t="s">
        <v>3286</v>
      </c>
      <c r="E23" s="28" t="str">
        <f t="shared" si="1"/>
        <v>102100201</v>
      </c>
      <c r="F23" s="28">
        <f t="shared" si="2"/>
        <v>1</v>
      </c>
      <c r="G23" s="15" t="s">
        <v>15</v>
      </c>
      <c r="H23" s="34" t="s">
        <v>3390</v>
      </c>
      <c r="I23" s="34">
        <f t="shared" si="3"/>
        <v>30</v>
      </c>
      <c r="J23" s="39">
        <v>100000</v>
      </c>
      <c r="K23" s="36">
        <v>5.51</v>
      </c>
      <c r="L23" s="36">
        <v>28</v>
      </c>
      <c r="M23" s="36"/>
      <c r="N23" s="36"/>
      <c r="O23" s="36"/>
      <c r="P23" s="36"/>
      <c r="Q23" s="39">
        <v>0</v>
      </c>
      <c r="R23" s="39">
        <v>100000</v>
      </c>
      <c r="S23" s="34" t="s">
        <v>3480</v>
      </c>
      <c r="T23" s="4">
        <f>IFERROR(INDEX(DATOS_GENERALES!$A$29:$A$38,MATCH($U23,DATOS_GENERALES!$B$29:$B$38,0),1),"###")</f>
        <v>1</v>
      </c>
      <c r="U23" s="39" t="s">
        <v>3492</v>
      </c>
      <c r="V23" s="39">
        <v>1</v>
      </c>
      <c r="W23" s="39" t="s">
        <v>15</v>
      </c>
      <c r="Y23" s="38" t="str">
        <f t="shared" si="4"/>
        <v>('10','2','100201','-',true,'1','1','MERI SIN PICANTE ESTANDAR  *84','1','1','100000','100000','0','1','0','100000','-','A'),</v>
      </c>
      <c r="Z23" s="38" t="str">
        <f t="shared" si="5"/>
        <v>('1','10','2','100201','5.51','0','0','0'),</v>
      </c>
      <c r="AA23" s="38" t="str">
        <f t="shared" si="5"/>
        <v>('2','10','2','100201','28','0','0','0'),</v>
      </c>
    </row>
    <row r="24" spans="1:27" x14ac:dyDescent="0.25">
      <c r="A24" s="39">
        <f>IFERROR(INDEX(DATOS_GENERALES!$J$24:$J$50,MATCH($C24,DATOS_GENERALES!$M$24:$M$50,0),1),"###")</f>
        <v>10</v>
      </c>
      <c r="B24" s="39">
        <f>IFERROR(INDEX(DATOS_GENERALES!$L$24:$L$50,MATCH($C24,DATOS_GENERALES!$M$24:$M$50,0),1),"###")</f>
        <v>2</v>
      </c>
      <c r="C24" s="39" t="s">
        <v>3243</v>
      </c>
      <c r="D24" s="15" t="s">
        <v>3287</v>
      </c>
      <c r="E24" s="28" t="str">
        <f t="shared" si="1"/>
        <v>102100202</v>
      </c>
      <c r="F24" s="28">
        <f t="shared" si="2"/>
        <v>1</v>
      </c>
      <c r="G24" s="15" t="s">
        <v>15</v>
      </c>
      <c r="H24" s="34" t="s">
        <v>3391</v>
      </c>
      <c r="I24" s="34">
        <f t="shared" si="3"/>
        <v>31</v>
      </c>
      <c r="J24" s="39">
        <v>100000</v>
      </c>
      <c r="K24" s="36">
        <v>13.98</v>
      </c>
      <c r="L24" s="36">
        <v>29</v>
      </c>
      <c r="M24" s="36"/>
      <c r="N24" s="36"/>
      <c r="O24" s="36"/>
      <c r="P24" s="36"/>
      <c r="Q24" s="39">
        <v>0</v>
      </c>
      <c r="R24" s="39">
        <v>100000</v>
      </c>
      <c r="S24" s="34" t="s">
        <v>3480</v>
      </c>
      <c r="T24" s="4">
        <f>IFERROR(INDEX(DATOS_GENERALES!$A$29:$A$38,MATCH($U24,DATOS_GENERALES!$B$29:$B$38,0),1),"###")</f>
        <v>1</v>
      </c>
      <c r="U24" s="39" t="s">
        <v>3492</v>
      </c>
      <c r="V24" s="39">
        <v>1</v>
      </c>
      <c r="W24" s="39" t="s">
        <v>15</v>
      </c>
      <c r="Y24" s="38" t="str">
        <f t="shared" si="4"/>
        <v>('10','2','100202','-',true,'1','1','MERI SIN PICANTE ECONOMICO * 68','1','1','100000','100000','0','1','0','100000','-','A'),</v>
      </c>
      <c r="Z24" s="38" t="str">
        <f t="shared" si="5"/>
        <v>('1','10','2','100202','13.98','0','0','0'),</v>
      </c>
      <c r="AA24" s="38" t="str">
        <f t="shared" si="5"/>
        <v>('2','10','2','100202','29','0','0','0'),</v>
      </c>
    </row>
    <row r="25" spans="1:27" x14ac:dyDescent="0.25">
      <c r="A25" s="39">
        <f>IFERROR(INDEX(DATOS_GENERALES!$J$24:$J$50,MATCH($C25,DATOS_GENERALES!$M$24:$M$50,0),1),"###")</f>
        <v>10</v>
      </c>
      <c r="B25" s="39">
        <f>IFERROR(INDEX(DATOS_GENERALES!$L$24:$L$50,MATCH($C25,DATOS_GENERALES!$M$24:$M$50,0),1),"###")</f>
        <v>2</v>
      </c>
      <c r="C25" s="39" t="s">
        <v>3243</v>
      </c>
      <c r="D25" s="15" t="s">
        <v>3288</v>
      </c>
      <c r="E25" s="28" t="str">
        <f t="shared" si="1"/>
        <v>102100203</v>
      </c>
      <c r="F25" s="28">
        <f t="shared" si="2"/>
        <v>1</v>
      </c>
      <c r="G25" s="15" t="s">
        <v>15</v>
      </c>
      <c r="H25" s="34" t="s">
        <v>3392</v>
      </c>
      <c r="I25" s="34">
        <f t="shared" si="3"/>
        <v>28</v>
      </c>
      <c r="J25" s="39">
        <v>100000</v>
      </c>
      <c r="K25" s="36">
        <v>7.29</v>
      </c>
      <c r="L25" s="36">
        <v>30</v>
      </c>
      <c r="M25" s="36"/>
      <c r="N25" s="36"/>
      <c r="O25" s="36"/>
      <c r="P25" s="36"/>
      <c r="Q25" s="39">
        <v>0</v>
      </c>
      <c r="R25" s="39">
        <v>100000</v>
      </c>
      <c r="S25" s="34" t="s">
        <v>3480</v>
      </c>
      <c r="T25" s="4">
        <f>IFERROR(INDEX(DATOS_GENERALES!$A$29:$A$38,MATCH($U25,DATOS_GENERALES!$B$29:$B$38,0),1),"###")</f>
        <v>1</v>
      </c>
      <c r="U25" s="39" t="s">
        <v>3492</v>
      </c>
      <c r="V25" s="39">
        <v>1</v>
      </c>
      <c r="W25" s="39" t="s">
        <v>15</v>
      </c>
      <c r="Y25" s="38" t="str">
        <f t="shared" si="4"/>
        <v>('10','2','100203','-',true,'1','1','MERI SIN PICANTE GIGANTE *42','1','1','100000','100000','0','1','0','100000','-','A'),</v>
      </c>
      <c r="Z25" s="38" t="str">
        <f t="shared" si="5"/>
        <v>('1','10','2','100203','7.29','0','0','0'),</v>
      </c>
      <c r="AA25" s="38" t="str">
        <f t="shared" si="5"/>
        <v>('2','10','2','100203','30','0','0','0'),</v>
      </c>
    </row>
    <row r="26" spans="1:27" x14ac:dyDescent="0.25">
      <c r="A26" s="39">
        <f>IFERROR(INDEX(DATOS_GENERALES!$J$24:$J$50,MATCH($C26,DATOS_GENERALES!$M$24:$M$50,0),1),"###")</f>
        <v>10</v>
      </c>
      <c r="B26" s="39">
        <f>IFERROR(INDEX(DATOS_GENERALES!$L$24:$L$50,MATCH($C26,DATOS_GENERALES!$M$24:$M$50,0),1),"###")</f>
        <v>2</v>
      </c>
      <c r="C26" s="39" t="s">
        <v>3243</v>
      </c>
      <c r="D26" s="15" t="s">
        <v>3289</v>
      </c>
      <c r="E26" s="28" t="str">
        <f t="shared" si="1"/>
        <v>102100204</v>
      </c>
      <c r="F26" s="28">
        <f t="shared" si="2"/>
        <v>1</v>
      </c>
      <c r="G26" s="15" t="s">
        <v>15</v>
      </c>
      <c r="H26" s="34" t="s">
        <v>3393</v>
      </c>
      <c r="I26" s="34">
        <f t="shared" si="3"/>
        <v>29</v>
      </c>
      <c r="J26" s="39">
        <v>100000</v>
      </c>
      <c r="K26" s="36">
        <v>5.51</v>
      </c>
      <c r="L26" s="36">
        <v>31</v>
      </c>
      <c r="M26" s="36"/>
      <c r="N26" s="36"/>
      <c r="O26" s="36"/>
      <c r="P26" s="36"/>
      <c r="Q26" s="39">
        <v>0</v>
      </c>
      <c r="R26" s="39">
        <v>100000</v>
      </c>
      <c r="S26" s="34" t="s">
        <v>3480</v>
      </c>
      <c r="T26" s="4">
        <f>IFERROR(INDEX(DATOS_GENERALES!$A$29:$A$38,MATCH($U26,DATOS_GENERALES!$B$29:$B$38,0),1),"###")</f>
        <v>1</v>
      </c>
      <c r="U26" s="39" t="s">
        <v>3492</v>
      </c>
      <c r="V26" s="39">
        <v>1</v>
      </c>
      <c r="W26" s="39" t="s">
        <v>15</v>
      </c>
      <c r="Y26" s="38" t="str">
        <f t="shared" si="4"/>
        <v>('10','2','100204','-',true,'1','1','MERI AMARILLITO ESTANDAR * 84','1','1','100000','100000','0','1','0','100000','-','A'),</v>
      </c>
      <c r="Z26" s="38" t="str">
        <f t="shared" si="5"/>
        <v>('1','10','2','100204','5.51','0','0','0'),</v>
      </c>
      <c r="AA26" s="38" t="str">
        <f t="shared" si="5"/>
        <v>('2','10','2','100204','31','0','0','0'),</v>
      </c>
    </row>
    <row r="27" spans="1:27" x14ac:dyDescent="0.25">
      <c r="A27" s="39">
        <f>IFERROR(INDEX(DATOS_GENERALES!$J$24:$J$50,MATCH($C27,DATOS_GENERALES!$M$24:$M$50,0),1),"###")</f>
        <v>10</v>
      </c>
      <c r="B27" s="39">
        <f>IFERROR(INDEX(DATOS_GENERALES!$L$24:$L$50,MATCH($C27,DATOS_GENERALES!$M$24:$M$50,0),1),"###")</f>
        <v>2</v>
      </c>
      <c r="C27" s="39" t="s">
        <v>3243</v>
      </c>
      <c r="D27" s="15" t="s">
        <v>3290</v>
      </c>
      <c r="E27" s="28" t="str">
        <f t="shared" si="1"/>
        <v>102100205</v>
      </c>
      <c r="F27" s="28">
        <f t="shared" si="2"/>
        <v>1</v>
      </c>
      <c r="G27" s="15" t="s">
        <v>15</v>
      </c>
      <c r="H27" s="34" t="s">
        <v>3394</v>
      </c>
      <c r="I27" s="34">
        <f t="shared" si="3"/>
        <v>31</v>
      </c>
      <c r="J27" s="39">
        <v>100000</v>
      </c>
      <c r="K27" s="36">
        <v>13.98</v>
      </c>
      <c r="L27" s="36">
        <v>32</v>
      </c>
      <c r="M27" s="36"/>
      <c r="N27" s="36"/>
      <c r="O27" s="36"/>
      <c r="P27" s="36"/>
      <c r="Q27" s="39">
        <v>0</v>
      </c>
      <c r="R27" s="39">
        <v>100000</v>
      </c>
      <c r="S27" s="34" t="s">
        <v>3480</v>
      </c>
      <c r="T27" s="4">
        <f>IFERROR(INDEX(DATOS_GENERALES!$A$29:$A$38,MATCH($U27,DATOS_GENERALES!$B$29:$B$38,0),1),"###")</f>
        <v>1</v>
      </c>
      <c r="U27" s="39" t="s">
        <v>3492</v>
      </c>
      <c r="V27" s="39">
        <v>1</v>
      </c>
      <c r="W27" s="39" t="s">
        <v>15</v>
      </c>
      <c r="Y27" s="38" t="str">
        <f t="shared" si="4"/>
        <v>('10','2','100205','-',true,'1','1','MERI AMARILLITO ECONOMICO  * 68','1','1','100000','100000','0','1','0','100000','-','A'),</v>
      </c>
      <c r="Z27" s="38" t="str">
        <f t="shared" si="5"/>
        <v>('1','10','2','100205','13.98','0','0','0'),</v>
      </c>
      <c r="AA27" s="38" t="str">
        <f t="shared" si="5"/>
        <v>('2','10','2','100205','32','0','0','0'),</v>
      </c>
    </row>
    <row r="28" spans="1:27" x14ac:dyDescent="0.25">
      <c r="A28" s="39">
        <f>IFERROR(INDEX(DATOS_GENERALES!$J$24:$J$50,MATCH($C28,DATOS_GENERALES!$M$24:$M$50,0),1),"###")</f>
        <v>10</v>
      </c>
      <c r="B28" s="39">
        <f>IFERROR(INDEX(DATOS_GENERALES!$L$24:$L$50,MATCH($C28,DATOS_GENERALES!$M$24:$M$50,0),1),"###")</f>
        <v>2</v>
      </c>
      <c r="C28" s="39" t="s">
        <v>3243</v>
      </c>
      <c r="D28" s="15" t="s">
        <v>3291</v>
      </c>
      <c r="E28" s="28" t="str">
        <f t="shared" si="1"/>
        <v>102100206</v>
      </c>
      <c r="F28" s="28">
        <f t="shared" si="2"/>
        <v>1</v>
      </c>
      <c r="G28" s="15" t="s">
        <v>15</v>
      </c>
      <c r="H28" s="34" t="s">
        <v>3395</v>
      </c>
      <c r="I28" s="34">
        <f t="shared" si="3"/>
        <v>27</v>
      </c>
      <c r="J28" s="39">
        <v>100000</v>
      </c>
      <c r="K28" s="36">
        <v>7.2</v>
      </c>
      <c r="L28" s="36">
        <v>33</v>
      </c>
      <c r="M28" s="36"/>
      <c r="N28" s="36"/>
      <c r="O28" s="36"/>
      <c r="P28" s="36"/>
      <c r="Q28" s="39">
        <v>0</v>
      </c>
      <c r="R28" s="39">
        <v>100000</v>
      </c>
      <c r="S28" s="34" t="s">
        <v>3480</v>
      </c>
      <c r="T28" s="4">
        <f>IFERROR(INDEX(DATOS_GENERALES!$A$29:$A$38,MATCH($U28,DATOS_GENERALES!$B$29:$B$38,0),1),"###")</f>
        <v>1</v>
      </c>
      <c r="U28" s="39" t="s">
        <v>3492</v>
      </c>
      <c r="V28" s="39">
        <v>1</v>
      </c>
      <c r="W28" s="39" t="s">
        <v>15</v>
      </c>
      <c r="Y28" s="38" t="str">
        <f t="shared" si="4"/>
        <v>('10','2','100206','-',true,'1','1','MERI TUCO TALLARIN ESTANDAR','1','1','100000','100000','0','1','0','100000','-','A'),</v>
      </c>
      <c r="Z28" s="38" t="str">
        <f t="shared" si="5"/>
        <v>('1','10','2','100206','7.2','0','0','0'),</v>
      </c>
      <c r="AA28" s="38" t="str">
        <f t="shared" si="5"/>
        <v>('2','10','2','100206','33','0','0','0'),</v>
      </c>
    </row>
    <row r="29" spans="1:27" x14ac:dyDescent="0.25">
      <c r="A29" s="39">
        <f>IFERROR(INDEX(DATOS_GENERALES!$J$24:$J$50,MATCH($C29,DATOS_GENERALES!$M$24:$M$50,0),1),"###")</f>
        <v>10</v>
      </c>
      <c r="B29" s="39">
        <f>IFERROR(INDEX(DATOS_GENERALES!$L$24:$L$50,MATCH($C29,DATOS_GENERALES!$M$24:$M$50,0),1),"###")</f>
        <v>2</v>
      </c>
      <c r="C29" s="39" t="s">
        <v>3243</v>
      </c>
      <c r="D29" s="15" t="s">
        <v>3292</v>
      </c>
      <c r="E29" s="28" t="str">
        <f t="shared" si="1"/>
        <v>102100207</v>
      </c>
      <c r="F29" s="28">
        <f t="shared" si="2"/>
        <v>1</v>
      </c>
      <c r="G29" s="15" t="s">
        <v>15</v>
      </c>
      <c r="H29" s="34" t="s">
        <v>3396</v>
      </c>
      <c r="I29" s="34">
        <f t="shared" si="3"/>
        <v>33</v>
      </c>
      <c r="J29" s="39">
        <v>100000</v>
      </c>
      <c r="K29" s="36">
        <v>13.98</v>
      </c>
      <c r="L29" s="36">
        <v>34</v>
      </c>
      <c r="M29" s="36"/>
      <c r="N29" s="36"/>
      <c r="O29" s="36"/>
      <c r="P29" s="36"/>
      <c r="Q29" s="39">
        <v>0</v>
      </c>
      <c r="R29" s="39">
        <v>100000</v>
      </c>
      <c r="S29" s="34" t="s">
        <v>3480</v>
      </c>
      <c r="T29" s="4">
        <f>IFERROR(INDEX(DATOS_GENERALES!$A$29:$A$38,MATCH($U29,DATOS_GENERALES!$B$29:$B$38,0),1),"###")</f>
        <v>1</v>
      </c>
      <c r="U29" s="39" t="s">
        <v>3492</v>
      </c>
      <c r="V29" s="39">
        <v>1</v>
      </c>
      <c r="W29" s="39" t="s">
        <v>15</v>
      </c>
      <c r="Y29" s="38" t="str">
        <f t="shared" si="4"/>
        <v>('10','2','100207','-',true,'1','1','MERI TUCO TALLARIN ECONOMICO * 68','1','1','100000','100000','0','1','0','100000','-','A'),</v>
      </c>
      <c r="Z29" s="38" t="str">
        <f t="shared" si="5"/>
        <v>('1','10','2','100207','13.98','0','0','0'),</v>
      </c>
      <c r="AA29" s="38" t="str">
        <f t="shared" si="5"/>
        <v>('2','10','2','100207','34','0','0','0'),</v>
      </c>
    </row>
    <row r="30" spans="1:27" x14ac:dyDescent="0.25">
      <c r="A30" s="39">
        <f>IFERROR(INDEX(DATOS_GENERALES!$J$24:$J$50,MATCH($C30,DATOS_GENERALES!$M$24:$M$50,0),1),"###")</f>
        <v>10</v>
      </c>
      <c r="B30" s="39">
        <f>IFERROR(INDEX(DATOS_GENERALES!$L$24:$L$50,MATCH($C30,DATOS_GENERALES!$M$24:$M$50,0),1),"###")</f>
        <v>2</v>
      </c>
      <c r="C30" s="39" t="s">
        <v>3243</v>
      </c>
      <c r="D30" s="15" t="s">
        <v>3293</v>
      </c>
      <c r="E30" s="28" t="str">
        <f t="shared" si="1"/>
        <v>102100208</v>
      </c>
      <c r="F30" s="28">
        <f t="shared" si="2"/>
        <v>1</v>
      </c>
      <c r="G30" s="15" t="s">
        <v>15</v>
      </c>
      <c r="H30" s="34" t="s">
        <v>3397</v>
      </c>
      <c r="I30" s="34">
        <f t="shared" si="3"/>
        <v>27</v>
      </c>
      <c r="J30" s="39">
        <v>100000</v>
      </c>
      <c r="K30" s="36">
        <v>6.78</v>
      </c>
      <c r="L30" s="36">
        <v>35</v>
      </c>
      <c r="M30" s="36"/>
      <c r="N30" s="36"/>
      <c r="O30" s="36"/>
      <c r="P30" s="36"/>
      <c r="Q30" s="39">
        <v>0</v>
      </c>
      <c r="R30" s="39">
        <v>100000</v>
      </c>
      <c r="S30" s="34" t="s">
        <v>3480</v>
      </c>
      <c r="T30" s="4">
        <f>IFERROR(INDEX(DATOS_GENERALES!$A$29:$A$38,MATCH($U30,DATOS_GENERALES!$B$29:$B$38,0),1),"###")</f>
        <v>1</v>
      </c>
      <c r="U30" s="39" t="s">
        <v>3492</v>
      </c>
      <c r="V30" s="39">
        <v>1</v>
      </c>
      <c r="W30" s="39" t="s">
        <v>15</v>
      </c>
      <c r="Y30" s="38" t="str">
        <f t="shared" si="4"/>
        <v>('10','2','100208','-',true,'1','1','MERI PIMIENTA ESTANDAR *100','1','1','100000','100000','0','1','0','100000','-','A'),</v>
      </c>
      <c r="Z30" s="38" t="str">
        <f t="shared" si="5"/>
        <v>('1','10','2','100208','6.78','0','0','0'),</v>
      </c>
      <c r="AA30" s="38" t="str">
        <f t="shared" si="5"/>
        <v>('2','10','2','100208','35','0','0','0'),</v>
      </c>
    </row>
    <row r="31" spans="1:27" x14ac:dyDescent="0.25">
      <c r="A31" s="39">
        <f>IFERROR(INDEX(DATOS_GENERALES!$J$24:$J$50,MATCH($C31,DATOS_GENERALES!$M$24:$M$50,0),1),"###")</f>
        <v>10</v>
      </c>
      <c r="B31" s="39">
        <f>IFERROR(INDEX(DATOS_GENERALES!$L$24:$L$50,MATCH($C31,DATOS_GENERALES!$M$24:$M$50,0),1),"###")</f>
        <v>2</v>
      </c>
      <c r="C31" s="39" t="s">
        <v>3243</v>
      </c>
      <c r="D31" s="15" t="s">
        <v>3294</v>
      </c>
      <c r="E31" s="28" t="str">
        <f t="shared" si="1"/>
        <v>102100209</v>
      </c>
      <c r="F31" s="28">
        <f t="shared" si="2"/>
        <v>1</v>
      </c>
      <c r="G31" s="15" t="s">
        <v>15</v>
      </c>
      <c r="H31" s="34" t="s">
        <v>3398</v>
      </c>
      <c r="I31" s="34">
        <f t="shared" si="3"/>
        <v>28</v>
      </c>
      <c r="J31" s="39">
        <v>100000</v>
      </c>
      <c r="K31" s="36">
        <v>13.98</v>
      </c>
      <c r="L31" s="36">
        <v>36</v>
      </c>
      <c r="M31" s="36"/>
      <c r="N31" s="36"/>
      <c r="O31" s="36"/>
      <c r="P31" s="36"/>
      <c r="Q31" s="39">
        <v>0</v>
      </c>
      <c r="R31" s="39">
        <v>100000</v>
      </c>
      <c r="S31" s="34" t="s">
        <v>3480</v>
      </c>
      <c r="T31" s="4">
        <f>IFERROR(INDEX(DATOS_GENERALES!$A$29:$A$38,MATCH($U31,DATOS_GENERALES!$B$29:$B$38,0),1),"###")</f>
        <v>1</v>
      </c>
      <c r="U31" s="39" t="s">
        <v>3492</v>
      </c>
      <c r="V31" s="39">
        <v>1</v>
      </c>
      <c r="W31" s="39" t="s">
        <v>15</v>
      </c>
      <c r="Y31" s="38" t="str">
        <f t="shared" si="4"/>
        <v>('10','2','100209','-',true,'1','1','MERI PIMIENTA ECONOMICO * 68','1','1','100000','100000','0','1','0','100000','-','A'),</v>
      </c>
      <c r="Z31" s="38" t="str">
        <f t="shared" si="5"/>
        <v>('1','10','2','100209','13.98','0','0','0'),</v>
      </c>
      <c r="AA31" s="38" t="str">
        <f t="shared" si="5"/>
        <v>('2','10','2','100209','36','0','0','0'),</v>
      </c>
    </row>
    <row r="32" spans="1:27" x14ac:dyDescent="0.25">
      <c r="A32" s="39">
        <f>IFERROR(INDEX(DATOS_GENERALES!$J$24:$J$50,MATCH($C32,DATOS_GENERALES!$M$24:$M$50,0),1),"###")</f>
        <v>10</v>
      </c>
      <c r="B32" s="39">
        <f>IFERROR(INDEX(DATOS_GENERALES!$L$24:$L$50,MATCH($C32,DATOS_GENERALES!$M$24:$M$50,0),1),"###")</f>
        <v>2</v>
      </c>
      <c r="C32" s="39" t="s">
        <v>3243</v>
      </c>
      <c r="D32" s="15" t="s">
        <v>3295</v>
      </c>
      <c r="E32" s="28" t="str">
        <f t="shared" si="1"/>
        <v>102100210</v>
      </c>
      <c r="F32" s="28">
        <f t="shared" si="2"/>
        <v>1</v>
      </c>
      <c r="G32" s="15" t="s">
        <v>15</v>
      </c>
      <c r="H32" s="34" t="s">
        <v>3399</v>
      </c>
      <c r="I32" s="34">
        <f t="shared" si="3"/>
        <v>25</v>
      </c>
      <c r="J32" s="39">
        <v>100000</v>
      </c>
      <c r="K32" s="36">
        <v>6.78</v>
      </c>
      <c r="L32" s="36">
        <v>37</v>
      </c>
      <c r="M32" s="36"/>
      <c r="N32" s="36"/>
      <c r="O32" s="36"/>
      <c r="P32" s="36"/>
      <c r="Q32" s="39">
        <v>0</v>
      </c>
      <c r="R32" s="39">
        <v>100000</v>
      </c>
      <c r="S32" s="34" t="s">
        <v>3480</v>
      </c>
      <c r="T32" s="4">
        <f>IFERROR(INDEX(DATOS_GENERALES!$A$29:$A$38,MATCH($U32,DATOS_GENERALES!$B$29:$B$38,0),1),"###")</f>
        <v>1</v>
      </c>
      <c r="U32" s="39" t="s">
        <v>3492</v>
      </c>
      <c r="V32" s="39">
        <v>1</v>
      </c>
      <c r="W32" s="39" t="s">
        <v>15</v>
      </c>
      <c r="Y32" s="38" t="str">
        <f t="shared" si="4"/>
        <v>('10','2','100210','-',true,'1','1','MERI COMINO ESTANDAR *100','1','1','100000','100000','0','1','0','100000','-','A'),</v>
      </c>
      <c r="Z32" s="38" t="str">
        <f t="shared" si="5"/>
        <v>('1','10','2','100210','6.78','0','0','0'),</v>
      </c>
      <c r="AA32" s="38" t="str">
        <f t="shared" si="5"/>
        <v>('2','10','2','100210','37','0','0','0'),</v>
      </c>
    </row>
    <row r="33" spans="1:27" x14ac:dyDescent="0.25">
      <c r="A33" s="39">
        <f>IFERROR(INDEX(DATOS_GENERALES!$J$24:$J$50,MATCH($C33,DATOS_GENERALES!$M$24:$M$50,0),1),"###")</f>
        <v>10</v>
      </c>
      <c r="B33" s="39">
        <f>IFERROR(INDEX(DATOS_GENERALES!$L$24:$L$50,MATCH($C33,DATOS_GENERALES!$M$24:$M$50,0),1),"###")</f>
        <v>2</v>
      </c>
      <c r="C33" s="39" t="s">
        <v>3243</v>
      </c>
      <c r="D33" s="15" t="s">
        <v>3296</v>
      </c>
      <c r="E33" s="28" t="str">
        <f t="shared" si="1"/>
        <v>102100211</v>
      </c>
      <c r="F33" s="28">
        <f t="shared" si="2"/>
        <v>1</v>
      </c>
      <c r="G33" s="15" t="s">
        <v>15</v>
      </c>
      <c r="H33" s="34" t="s">
        <v>3400</v>
      </c>
      <c r="I33" s="34">
        <f t="shared" si="3"/>
        <v>26</v>
      </c>
      <c r="J33" s="39">
        <v>100000</v>
      </c>
      <c r="K33" s="36">
        <v>13.98</v>
      </c>
      <c r="L33" s="36">
        <v>38</v>
      </c>
      <c r="M33" s="36"/>
      <c r="N33" s="36"/>
      <c r="O33" s="36"/>
      <c r="P33" s="36"/>
      <c r="Q33" s="39">
        <v>0</v>
      </c>
      <c r="R33" s="39">
        <v>100000</v>
      </c>
      <c r="S33" s="34" t="s">
        <v>3480</v>
      </c>
      <c r="T33" s="4">
        <f>IFERROR(INDEX(DATOS_GENERALES!$A$29:$A$38,MATCH($U33,DATOS_GENERALES!$B$29:$B$38,0),1),"###")</f>
        <v>1</v>
      </c>
      <c r="U33" s="39" t="s">
        <v>3492</v>
      </c>
      <c r="V33" s="39">
        <v>1</v>
      </c>
      <c r="W33" s="39" t="s">
        <v>15</v>
      </c>
      <c r="Y33" s="38" t="str">
        <f t="shared" si="4"/>
        <v>('10','2','100211','-',true,'1','1','MERI COMINO ECONOMICO * 68','1','1','100000','100000','0','1','0','100000','-','A'),</v>
      </c>
      <c r="Z33" s="38" t="str">
        <f t="shared" si="5"/>
        <v>('1','10','2','100211','13.98','0','0','0'),</v>
      </c>
      <c r="AA33" s="38" t="str">
        <f t="shared" si="5"/>
        <v>('2','10','2','100211','38','0','0','0'),</v>
      </c>
    </row>
    <row r="34" spans="1:27" x14ac:dyDescent="0.25">
      <c r="A34" s="39">
        <f>IFERROR(INDEX(DATOS_GENERALES!$J$24:$J$50,MATCH($C34,DATOS_GENERALES!$M$24:$M$50,0),1),"###")</f>
        <v>10</v>
      </c>
      <c r="B34" s="39">
        <f>IFERROR(INDEX(DATOS_GENERALES!$L$24:$L$50,MATCH($C34,DATOS_GENERALES!$M$24:$M$50,0),1),"###")</f>
        <v>2</v>
      </c>
      <c r="C34" s="39" t="s">
        <v>3243</v>
      </c>
      <c r="D34" s="15" t="s">
        <v>3297</v>
      </c>
      <c r="E34" s="28" t="str">
        <f t="shared" si="1"/>
        <v>102100212</v>
      </c>
      <c r="F34" s="28">
        <f t="shared" si="2"/>
        <v>1</v>
      </c>
      <c r="G34" s="15" t="s">
        <v>15</v>
      </c>
      <c r="H34" s="34" t="s">
        <v>3401</v>
      </c>
      <c r="I34" s="34">
        <f t="shared" si="3"/>
        <v>33</v>
      </c>
      <c r="J34" s="39">
        <v>100000</v>
      </c>
      <c r="K34" s="36">
        <v>13.98</v>
      </c>
      <c r="L34" s="36">
        <v>39</v>
      </c>
      <c r="M34" s="36"/>
      <c r="N34" s="36"/>
      <c r="O34" s="36"/>
      <c r="P34" s="36"/>
      <c r="Q34" s="39">
        <v>0</v>
      </c>
      <c r="R34" s="39">
        <v>100000</v>
      </c>
      <c r="S34" s="34" t="s">
        <v>3480</v>
      </c>
      <c r="T34" s="4">
        <f>IFERROR(INDEX(DATOS_GENERALES!$A$29:$A$38,MATCH($U34,DATOS_GENERALES!$B$29:$B$38,0),1),"###")</f>
        <v>1</v>
      </c>
      <c r="U34" s="39" t="s">
        <v>3492</v>
      </c>
      <c r="V34" s="39">
        <v>1</v>
      </c>
      <c r="W34" s="39" t="s">
        <v>15</v>
      </c>
      <c r="Y34" s="38" t="str">
        <f t="shared" si="4"/>
        <v>('10','2','100212','-',true,'1','1','MERI PIMIENTA CON COMINO ECO * 68','1','1','100000','100000','0','1','0','100000','-','A'),</v>
      </c>
      <c r="Z34" s="38" t="str">
        <f t="shared" si="5"/>
        <v>('1','10','2','100212','13.98','0','0','0'),</v>
      </c>
      <c r="AA34" s="38" t="str">
        <f t="shared" si="5"/>
        <v>('2','10','2','100212','39','0','0','0'),</v>
      </c>
    </row>
    <row r="35" spans="1:27" x14ac:dyDescent="0.25">
      <c r="A35" s="39">
        <f>IFERROR(INDEX(DATOS_GENERALES!$J$24:$J$50,MATCH($C35,DATOS_GENERALES!$M$24:$M$50,0),1),"###")</f>
        <v>10</v>
      </c>
      <c r="B35" s="39">
        <f>IFERROR(INDEX(DATOS_GENERALES!$L$24:$L$50,MATCH($C35,DATOS_GENERALES!$M$24:$M$50,0),1),"###")</f>
        <v>2</v>
      </c>
      <c r="C35" s="39" t="s">
        <v>3243</v>
      </c>
      <c r="D35" s="15" t="s">
        <v>3298</v>
      </c>
      <c r="E35" s="28" t="str">
        <f t="shared" si="1"/>
        <v>102100213</v>
      </c>
      <c r="F35" s="28">
        <f t="shared" si="2"/>
        <v>1</v>
      </c>
      <c r="G35" s="15" t="s">
        <v>15</v>
      </c>
      <c r="H35" s="34" t="s">
        <v>3402</v>
      </c>
      <c r="I35" s="34">
        <f t="shared" si="3"/>
        <v>18</v>
      </c>
      <c r="J35" s="39">
        <v>100000</v>
      </c>
      <c r="K35" s="36">
        <v>13.98</v>
      </c>
      <c r="L35" s="36">
        <v>40</v>
      </c>
      <c r="M35" s="36"/>
      <c r="N35" s="36"/>
      <c r="O35" s="36"/>
      <c r="P35" s="36"/>
      <c r="Q35" s="39">
        <v>0</v>
      </c>
      <c r="R35" s="39">
        <v>100000</v>
      </c>
      <c r="S35" s="34" t="s">
        <v>3480</v>
      </c>
      <c r="T35" s="4">
        <f>IFERROR(INDEX(DATOS_GENERALES!$A$29:$A$38,MATCH($U35,DATOS_GENERALES!$B$29:$B$38,0),1),"###")</f>
        <v>1</v>
      </c>
      <c r="U35" s="39" t="s">
        <v>3492</v>
      </c>
      <c r="V35" s="39">
        <v>1</v>
      </c>
      <c r="W35" s="39" t="s">
        <v>15</v>
      </c>
      <c r="Y35" s="38" t="str">
        <f t="shared" si="4"/>
        <v>('10','2','100213','-',true,'1','1','MERI VERDECITO *68','1','1','100000','100000','0','1','0','100000','-','A'),</v>
      </c>
      <c r="Z35" s="38" t="str">
        <f t="shared" si="5"/>
        <v>('1','10','2','100213','13.98','0','0','0'),</v>
      </c>
      <c r="AA35" s="38" t="str">
        <f t="shared" si="5"/>
        <v>('2','10','2','100213','40','0','0','0'),</v>
      </c>
    </row>
    <row r="36" spans="1:27" x14ac:dyDescent="0.25">
      <c r="A36" s="39">
        <f>IFERROR(INDEX(DATOS_GENERALES!$J$24:$J$50,MATCH($C36,DATOS_GENERALES!$M$24:$M$50,0),1),"###")</f>
        <v>10</v>
      </c>
      <c r="B36" s="39">
        <f>IFERROR(INDEX(DATOS_GENERALES!$L$24:$L$50,MATCH($C36,DATOS_GENERALES!$M$24:$M$50,0),1),"###")</f>
        <v>2</v>
      </c>
      <c r="C36" s="39" t="s">
        <v>3243</v>
      </c>
      <c r="D36" s="15" t="s">
        <v>3299</v>
      </c>
      <c r="E36" s="28" t="str">
        <f t="shared" si="1"/>
        <v>102100214</v>
      </c>
      <c r="F36" s="28">
        <f t="shared" si="2"/>
        <v>1</v>
      </c>
      <c r="G36" s="15" t="s">
        <v>15</v>
      </c>
      <c r="H36" s="34" t="s">
        <v>3403</v>
      </c>
      <c r="I36" s="34">
        <f t="shared" si="3"/>
        <v>18</v>
      </c>
      <c r="J36" s="39">
        <v>100000</v>
      </c>
      <c r="K36" s="36">
        <v>13.98</v>
      </c>
      <c r="L36" s="36">
        <v>41</v>
      </c>
      <c r="M36" s="36"/>
      <c r="N36" s="36"/>
      <c r="O36" s="36"/>
      <c r="P36" s="36"/>
      <c r="Q36" s="39">
        <v>0</v>
      </c>
      <c r="R36" s="39">
        <v>100000</v>
      </c>
      <c r="S36" s="34" t="s">
        <v>3480</v>
      </c>
      <c r="T36" s="4">
        <f>IFERROR(INDEX(DATOS_GENERALES!$A$29:$A$38,MATCH($U36,DATOS_GENERALES!$B$29:$B$38,0),1),"###")</f>
        <v>1</v>
      </c>
      <c r="U36" s="39" t="s">
        <v>3492</v>
      </c>
      <c r="V36" s="39">
        <v>1</v>
      </c>
      <c r="W36" s="39" t="s">
        <v>15</v>
      </c>
      <c r="Y36" s="38" t="str">
        <f t="shared" si="4"/>
        <v>('10','2','100214','-',true,'1','1','MERI OREGANO  * 68','1','1','100000','100000','0','1','0','100000','-','A'),</v>
      </c>
      <c r="Z36" s="38" t="str">
        <f t="shared" si="5"/>
        <v>('1','10','2','100214','13.98','0','0','0'),</v>
      </c>
      <c r="AA36" s="38" t="str">
        <f t="shared" si="5"/>
        <v>('2','10','2','100214','41','0','0','0'),</v>
      </c>
    </row>
    <row r="37" spans="1:27" x14ac:dyDescent="0.25">
      <c r="A37" s="39">
        <f>IFERROR(INDEX(DATOS_GENERALES!$J$24:$J$50,MATCH($C37,DATOS_GENERALES!$M$24:$M$50,0),1),"###")</f>
        <v>20</v>
      </c>
      <c r="B37" s="39">
        <f>IFERROR(INDEX(DATOS_GENERALES!$L$24:$L$50,MATCH($C37,DATOS_GENERALES!$M$24:$M$50,0),1),"###")</f>
        <v>1</v>
      </c>
      <c r="C37" s="39" t="s">
        <v>3245</v>
      </c>
      <c r="D37" s="15" t="s">
        <v>3300</v>
      </c>
      <c r="E37" s="28" t="str">
        <f t="shared" si="1"/>
        <v>201200101</v>
      </c>
      <c r="F37" s="28">
        <f t="shared" si="2"/>
        <v>1</v>
      </c>
      <c r="G37" s="15" t="s">
        <v>15</v>
      </c>
      <c r="H37" s="34" t="s">
        <v>3404</v>
      </c>
      <c r="I37" s="34">
        <f t="shared" si="3"/>
        <v>27</v>
      </c>
      <c r="J37" s="39">
        <v>100000</v>
      </c>
      <c r="K37" s="36">
        <v>19.239999999999998</v>
      </c>
      <c r="L37" s="36">
        <v>42</v>
      </c>
      <c r="M37" s="36"/>
      <c r="N37" s="36"/>
      <c r="O37" s="36"/>
      <c r="P37" s="36"/>
      <c r="Q37" s="39">
        <v>0</v>
      </c>
      <c r="R37" s="39">
        <v>100000</v>
      </c>
      <c r="S37" s="34" t="s">
        <v>3480</v>
      </c>
      <c r="T37" s="4">
        <f>IFERROR(INDEX(DATOS_GENERALES!$A$29:$A$38,MATCH($U37,DATOS_GENERALES!$B$29:$B$38,0),1),"###")</f>
        <v>1</v>
      </c>
      <c r="U37" s="39" t="s">
        <v>3492</v>
      </c>
      <c r="V37" s="39">
        <v>1</v>
      </c>
      <c r="W37" s="39" t="s">
        <v>15</v>
      </c>
      <c r="Y37" s="38" t="str">
        <f t="shared" si="4"/>
        <v>('20','1','200101','-',true,'1','1','PANQUITA *48 + 20% SIBARITA','1','1','100000','100000','0','1','0','100000','-','A'),</v>
      </c>
      <c r="Z37" s="38" t="str">
        <f t="shared" si="5"/>
        <v>('1','20','1','200101','19.24','0','0','0'),</v>
      </c>
      <c r="AA37" s="38" t="str">
        <f t="shared" si="5"/>
        <v>('2','20','1','200101','42','0','0','0'),</v>
      </c>
    </row>
    <row r="38" spans="1:27" x14ac:dyDescent="0.25">
      <c r="A38" s="39">
        <f>IFERROR(INDEX(DATOS_GENERALES!$J$24:$J$50,MATCH($C38,DATOS_GENERALES!$M$24:$M$50,0),1),"###")</f>
        <v>20</v>
      </c>
      <c r="B38" s="39">
        <f>IFERROR(INDEX(DATOS_GENERALES!$L$24:$L$50,MATCH($C38,DATOS_GENERALES!$M$24:$M$50,0),1),"###")</f>
        <v>1</v>
      </c>
      <c r="C38" s="39" t="s">
        <v>3245</v>
      </c>
      <c r="D38" s="15" t="s">
        <v>3301</v>
      </c>
      <c r="E38" s="28" t="str">
        <f t="shared" si="1"/>
        <v>201200102</v>
      </c>
      <c r="F38" s="28">
        <f t="shared" si="2"/>
        <v>1</v>
      </c>
      <c r="G38" s="15" t="s">
        <v>15</v>
      </c>
      <c r="H38" s="34" t="s">
        <v>3405</v>
      </c>
      <c r="I38" s="34">
        <f t="shared" si="3"/>
        <v>27</v>
      </c>
      <c r="J38" s="39">
        <v>100000</v>
      </c>
      <c r="K38" s="36">
        <v>9.58</v>
      </c>
      <c r="L38" s="36">
        <v>43</v>
      </c>
      <c r="M38" s="36"/>
      <c r="N38" s="36"/>
      <c r="O38" s="36"/>
      <c r="P38" s="36"/>
      <c r="Q38" s="39">
        <v>0</v>
      </c>
      <c r="R38" s="39">
        <v>100000</v>
      </c>
      <c r="S38" s="34" t="s">
        <v>3480</v>
      </c>
      <c r="T38" s="4">
        <f>IFERROR(INDEX(DATOS_GENERALES!$A$29:$A$38,MATCH($U38,DATOS_GENERALES!$B$29:$B$38,0),1),"###")</f>
        <v>1</v>
      </c>
      <c r="U38" s="39" t="s">
        <v>3492</v>
      </c>
      <c r="V38" s="39">
        <v>1</v>
      </c>
      <c r="W38" s="39" t="s">
        <v>15</v>
      </c>
      <c r="Y38" s="38" t="str">
        <f t="shared" si="4"/>
        <v>('20','1','200102','-',true,'1','1','PANQUITA *24 + 20% SIBARITA','1','1','100000','100000','0','1','0','100000','-','A'),</v>
      </c>
      <c r="Z38" s="38" t="str">
        <f t="shared" si="5"/>
        <v>('1','20','1','200102','9.58','0','0','0'),</v>
      </c>
      <c r="AA38" s="38" t="str">
        <f t="shared" si="5"/>
        <v>('2','20','1','200102','43','0','0','0'),</v>
      </c>
    </row>
    <row r="39" spans="1:27" x14ac:dyDescent="0.25">
      <c r="A39" s="39">
        <f>IFERROR(INDEX(DATOS_GENERALES!$J$24:$J$50,MATCH($C39,DATOS_GENERALES!$M$24:$M$50,0),1),"###")</f>
        <v>20</v>
      </c>
      <c r="B39" s="39">
        <f>IFERROR(INDEX(DATOS_GENERALES!$L$24:$L$50,MATCH($C39,DATOS_GENERALES!$M$24:$M$50,0),1),"###")</f>
        <v>1</v>
      </c>
      <c r="C39" s="39" t="s">
        <v>3245</v>
      </c>
      <c r="D39" s="15" t="s">
        <v>3302</v>
      </c>
      <c r="E39" s="28" t="str">
        <f t="shared" si="1"/>
        <v>201200103</v>
      </c>
      <c r="F39" s="28">
        <f t="shared" si="2"/>
        <v>1</v>
      </c>
      <c r="G39" s="15" t="s">
        <v>15</v>
      </c>
      <c r="H39" s="34" t="s">
        <v>3406</v>
      </c>
      <c r="I39" s="34">
        <f t="shared" si="3"/>
        <v>25</v>
      </c>
      <c r="J39" s="39">
        <v>100000</v>
      </c>
      <c r="K39" s="36">
        <v>25.25</v>
      </c>
      <c r="L39" s="36">
        <v>44</v>
      </c>
      <c r="M39" s="36"/>
      <c r="N39" s="36"/>
      <c r="O39" s="36"/>
      <c r="P39" s="36"/>
      <c r="Q39" s="39">
        <v>0</v>
      </c>
      <c r="R39" s="39">
        <v>100000</v>
      </c>
      <c r="S39" s="34" t="s">
        <v>3480</v>
      </c>
      <c r="T39" s="4">
        <f>IFERROR(INDEX(DATOS_GENERALES!$A$29:$A$38,MATCH($U39,DATOS_GENERALES!$B$29:$B$38,0),1),"###")</f>
        <v>1</v>
      </c>
      <c r="U39" s="39" t="s">
        <v>3492</v>
      </c>
      <c r="V39" s="39">
        <v>1</v>
      </c>
      <c r="W39" s="39" t="s">
        <v>15</v>
      </c>
      <c r="Y39" s="38" t="str">
        <f t="shared" si="4"/>
        <v>('20','1','200103','-',true,'1','1','AJO SIBARITA  *48  + 20% ','1','1','100000','100000','0','1','0','100000','-','A'),</v>
      </c>
      <c r="Z39" s="38" t="str">
        <f t="shared" si="5"/>
        <v>('1','20','1','200103','25.25','0','0','0'),</v>
      </c>
      <c r="AA39" s="38" t="str">
        <f t="shared" si="5"/>
        <v>('2','20','1','200103','44','0','0','0'),</v>
      </c>
    </row>
    <row r="40" spans="1:27" x14ac:dyDescent="0.25">
      <c r="A40" s="39">
        <f>IFERROR(INDEX(DATOS_GENERALES!$J$24:$J$50,MATCH($C40,DATOS_GENERALES!$M$24:$M$50,0),1),"###")</f>
        <v>20</v>
      </c>
      <c r="B40" s="39">
        <f>IFERROR(INDEX(DATOS_GENERALES!$L$24:$L$50,MATCH($C40,DATOS_GENERALES!$M$24:$M$50,0),1),"###")</f>
        <v>1</v>
      </c>
      <c r="C40" s="39" t="s">
        <v>3245</v>
      </c>
      <c r="D40" s="15" t="s">
        <v>3303</v>
      </c>
      <c r="E40" s="28" t="str">
        <f t="shared" si="1"/>
        <v>201200104</v>
      </c>
      <c r="F40" s="28">
        <f t="shared" si="2"/>
        <v>1</v>
      </c>
      <c r="G40" s="15" t="s">
        <v>15</v>
      </c>
      <c r="H40" s="34" t="s">
        <v>3407</v>
      </c>
      <c r="I40" s="34">
        <f t="shared" si="3"/>
        <v>20</v>
      </c>
      <c r="J40" s="39">
        <v>100000</v>
      </c>
      <c r="K40" s="36">
        <v>11.86</v>
      </c>
      <c r="L40" s="36">
        <v>45</v>
      </c>
      <c r="M40" s="36"/>
      <c r="N40" s="36"/>
      <c r="O40" s="36"/>
      <c r="P40" s="36"/>
      <c r="Q40" s="39">
        <v>0</v>
      </c>
      <c r="R40" s="39">
        <v>100000</v>
      </c>
      <c r="S40" s="34" t="s">
        <v>3480</v>
      </c>
      <c r="T40" s="4">
        <f>IFERROR(INDEX(DATOS_GENERALES!$A$29:$A$38,MATCH($U40,DATOS_GENERALES!$B$29:$B$38,0),1),"###")</f>
        <v>1</v>
      </c>
      <c r="U40" s="39" t="s">
        <v>3492</v>
      </c>
      <c r="V40" s="39">
        <v>1</v>
      </c>
      <c r="W40" s="39" t="s">
        <v>15</v>
      </c>
      <c r="Y40" s="38" t="str">
        <f t="shared" si="4"/>
        <v>('20','1','200104','-',true,'1','1','AJO SIBARITA  * 24  ','1','1','100000','100000','0','1','0','100000','-','A'),</v>
      </c>
      <c r="Z40" s="38" t="str">
        <f t="shared" si="5"/>
        <v>('1','20','1','200104','11.86','0','0','0'),</v>
      </c>
      <c r="AA40" s="38" t="str">
        <f t="shared" si="5"/>
        <v>('2','20','1','200104','45','0','0','0'),</v>
      </c>
    </row>
    <row r="41" spans="1:27" x14ac:dyDescent="0.25">
      <c r="A41" s="39">
        <f>IFERROR(INDEX(DATOS_GENERALES!$J$24:$J$50,MATCH($C41,DATOS_GENERALES!$M$24:$M$50,0),1),"###")</f>
        <v>20</v>
      </c>
      <c r="B41" s="39">
        <f>IFERROR(INDEX(DATOS_GENERALES!$L$24:$L$50,MATCH($C41,DATOS_GENERALES!$M$24:$M$50,0),1),"###")</f>
        <v>1</v>
      </c>
      <c r="C41" s="39" t="s">
        <v>3245</v>
      </c>
      <c r="D41" s="15" t="s">
        <v>3304</v>
      </c>
      <c r="E41" s="28" t="str">
        <f t="shared" si="1"/>
        <v>201200105</v>
      </c>
      <c r="F41" s="28">
        <f t="shared" si="2"/>
        <v>1</v>
      </c>
      <c r="G41" s="15" t="s">
        <v>15</v>
      </c>
      <c r="H41" s="34" t="s">
        <v>3408</v>
      </c>
      <c r="I41" s="34">
        <f t="shared" si="3"/>
        <v>22</v>
      </c>
      <c r="J41" s="39">
        <v>100000</v>
      </c>
      <c r="K41" s="36">
        <v>12.71</v>
      </c>
      <c r="L41" s="36">
        <v>46</v>
      </c>
      <c r="M41" s="36"/>
      <c r="N41" s="36"/>
      <c r="O41" s="36"/>
      <c r="P41" s="36"/>
      <c r="Q41" s="39">
        <v>0</v>
      </c>
      <c r="R41" s="39">
        <v>100000</v>
      </c>
      <c r="S41" s="34" t="s">
        <v>3480</v>
      </c>
      <c r="T41" s="4">
        <f>IFERROR(INDEX(DATOS_GENERALES!$A$29:$A$38,MATCH($U41,DATOS_GENERALES!$B$29:$B$38,0),1),"###")</f>
        <v>1</v>
      </c>
      <c r="U41" s="39" t="s">
        <v>3492</v>
      </c>
      <c r="V41" s="39">
        <v>1</v>
      </c>
      <c r="W41" s="39" t="s">
        <v>15</v>
      </c>
      <c r="Y41" s="38" t="str">
        <f t="shared" si="4"/>
        <v>('20','1','200105','-',true,'1','1','ROCOTIN * 100 SIBARITA','1','1','100000','100000','0','1','0','100000','-','A'),</v>
      </c>
      <c r="Z41" s="38" t="str">
        <f t="shared" si="5"/>
        <v>('1','20','1','200105','12.71','0','0','0'),</v>
      </c>
      <c r="AA41" s="38" t="str">
        <f t="shared" si="5"/>
        <v>('2','20','1','200105','46','0','0','0'),</v>
      </c>
    </row>
    <row r="42" spans="1:27" x14ac:dyDescent="0.25">
      <c r="A42" s="39">
        <f>IFERROR(INDEX(DATOS_GENERALES!$J$24:$J$50,MATCH($C42,DATOS_GENERALES!$M$24:$M$50,0),1),"###")</f>
        <v>20</v>
      </c>
      <c r="B42" s="39">
        <f>IFERROR(INDEX(DATOS_GENERALES!$L$24:$L$50,MATCH($C42,DATOS_GENERALES!$M$24:$M$50,0),1),"###")</f>
        <v>1</v>
      </c>
      <c r="C42" s="39" t="s">
        <v>3245</v>
      </c>
      <c r="D42" s="15" t="s">
        <v>3305</v>
      </c>
      <c r="E42" s="28" t="str">
        <f t="shared" si="1"/>
        <v>201200106</v>
      </c>
      <c r="F42" s="28">
        <f t="shared" si="2"/>
        <v>1</v>
      </c>
      <c r="G42" s="15" t="s">
        <v>15</v>
      </c>
      <c r="H42" s="34" t="s">
        <v>3409</v>
      </c>
      <c r="I42" s="34">
        <f t="shared" si="3"/>
        <v>21</v>
      </c>
      <c r="J42" s="39">
        <v>100000</v>
      </c>
      <c r="K42" s="36">
        <v>9.41</v>
      </c>
      <c r="L42" s="36">
        <v>47</v>
      </c>
      <c r="M42" s="36"/>
      <c r="N42" s="36"/>
      <c r="O42" s="36"/>
      <c r="P42" s="36"/>
      <c r="Q42" s="39">
        <v>0</v>
      </c>
      <c r="R42" s="39">
        <v>100000</v>
      </c>
      <c r="S42" s="34" t="s">
        <v>3480</v>
      </c>
      <c r="T42" s="4">
        <f>IFERROR(INDEX(DATOS_GENERALES!$A$29:$A$38,MATCH($U42,DATOS_GENERALES!$B$29:$B$38,0),1),"###")</f>
        <v>1</v>
      </c>
      <c r="U42" s="39" t="s">
        <v>3492</v>
      </c>
      <c r="V42" s="39">
        <v>1</v>
      </c>
      <c r="W42" s="39" t="s">
        <v>15</v>
      </c>
      <c r="Y42" s="38" t="str">
        <f t="shared" si="4"/>
        <v>('20','1','200106','-',true,'1','1','ROCOTIN * 24 SIBARITA','1','1','100000','100000','0','1','0','100000','-','A'),</v>
      </c>
      <c r="Z42" s="38" t="str">
        <f t="shared" si="5"/>
        <v>('1','20','1','200106','9.41','0','0','0'),</v>
      </c>
      <c r="AA42" s="38" t="str">
        <f t="shared" si="5"/>
        <v>('2','20','1','200106','47','0','0','0'),</v>
      </c>
    </row>
    <row r="43" spans="1:27" x14ac:dyDescent="0.25">
      <c r="A43" s="39">
        <f>IFERROR(INDEX(DATOS_GENERALES!$J$24:$J$50,MATCH($C43,DATOS_GENERALES!$M$24:$M$50,0),1),"###")</f>
        <v>20</v>
      </c>
      <c r="B43" s="39">
        <f>IFERROR(INDEX(DATOS_GENERALES!$L$24:$L$50,MATCH($C43,DATOS_GENERALES!$M$24:$M$50,0),1),"###")</f>
        <v>1</v>
      </c>
      <c r="C43" s="39" t="s">
        <v>3245</v>
      </c>
      <c r="D43" s="15" t="s">
        <v>3306</v>
      </c>
      <c r="E43" s="28" t="str">
        <f t="shared" si="1"/>
        <v>201200107</v>
      </c>
      <c r="F43" s="28">
        <f t="shared" si="2"/>
        <v>1</v>
      </c>
      <c r="G43" s="15" t="s">
        <v>15</v>
      </c>
      <c r="H43" s="34" t="s">
        <v>3410</v>
      </c>
      <c r="I43" s="34">
        <f t="shared" si="3"/>
        <v>22</v>
      </c>
      <c r="J43" s="39">
        <v>100000</v>
      </c>
      <c r="K43" s="36">
        <v>23.31</v>
      </c>
      <c r="L43" s="36">
        <v>48</v>
      </c>
      <c r="M43" s="36"/>
      <c r="N43" s="36"/>
      <c r="O43" s="36"/>
      <c r="P43" s="36"/>
      <c r="Q43" s="39">
        <v>0</v>
      </c>
      <c r="R43" s="39">
        <v>100000</v>
      </c>
      <c r="S43" s="34" t="s">
        <v>3480</v>
      </c>
      <c r="T43" s="4">
        <f>IFERROR(INDEX(DATOS_GENERALES!$A$29:$A$38,MATCH($U43,DATOS_GENERALES!$B$29:$B$38,0),1),"###")</f>
        <v>1</v>
      </c>
      <c r="U43" s="39" t="s">
        <v>3492</v>
      </c>
      <c r="V43" s="39">
        <v>1</v>
      </c>
      <c r="W43" s="39" t="s">
        <v>15</v>
      </c>
      <c r="Y43" s="38" t="str">
        <f t="shared" si="4"/>
        <v>('20','1','200107','-',true,'1','1','AMARILLIN *48 SIBARITA','1','1','100000','100000','0','1','0','100000','-','A'),</v>
      </c>
      <c r="Z43" s="38" t="str">
        <f t="shared" si="5"/>
        <v>('1','20','1','200107','23.31','0','0','0'),</v>
      </c>
      <c r="AA43" s="38" t="str">
        <f t="shared" si="5"/>
        <v>('2','20','1','200107','48','0','0','0'),</v>
      </c>
    </row>
    <row r="44" spans="1:27" x14ac:dyDescent="0.25">
      <c r="A44" s="39">
        <f>IFERROR(INDEX(DATOS_GENERALES!$J$24:$J$50,MATCH($C44,DATOS_GENERALES!$M$24:$M$50,0),1),"###")</f>
        <v>20</v>
      </c>
      <c r="B44" s="39">
        <f>IFERROR(INDEX(DATOS_GENERALES!$L$24:$L$50,MATCH($C44,DATOS_GENERALES!$M$24:$M$50,0),1),"###")</f>
        <v>1</v>
      </c>
      <c r="C44" s="39" t="s">
        <v>3245</v>
      </c>
      <c r="D44" s="15" t="s">
        <v>3307</v>
      </c>
      <c r="E44" s="28" t="str">
        <f t="shared" si="1"/>
        <v>201200108</v>
      </c>
      <c r="F44" s="28">
        <f t="shared" si="2"/>
        <v>1</v>
      </c>
      <c r="G44" s="15" t="s">
        <v>15</v>
      </c>
      <c r="H44" s="34" t="s">
        <v>3411</v>
      </c>
      <c r="I44" s="34">
        <f t="shared" si="3"/>
        <v>22</v>
      </c>
      <c r="J44" s="39">
        <v>100000</v>
      </c>
      <c r="K44" s="36">
        <v>11.44</v>
      </c>
      <c r="L44" s="36">
        <v>49</v>
      </c>
      <c r="M44" s="36"/>
      <c r="N44" s="36"/>
      <c r="O44" s="36"/>
      <c r="P44" s="36"/>
      <c r="Q44" s="39">
        <v>0</v>
      </c>
      <c r="R44" s="39">
        <v>100000</v>
      </c>
      <c r="S44" s="34" t="s">
        <v>3480</v>
      </c>
      <c r="T44" s="4">
        <f>IFERROR(INDEX(DATOS_GENERALES!$A$29:$A$38,MATCH($U44,DATOS_GENERALES!$B$29:$B$38,0),1),"###")</f>
        <v>1</v>
      </c>
      <c r="U44" s="39" t="s">
        <v>3492</v>
      </c>
      <c r="V44" s="39">
        <v>1</v>
      </c>
      <c r="W44" s="39" t="s">
        <v>15</v>
      </c>
      <c r="Y44" s="38" t="str">
        <f t="shared" si="4"/>
        <v>('20','1','200108','-',true,'1','1','AMARILLIN *24 SIBARITA','1','1','100000','100000','0','1','0','100000','-','A'),</v>
      </c>
      <c r="Z44" s="38" t="str">
        <f t="shared" si="5"/>
        <v>('1','20','1','200108','11.44','0','0','0'),</v>
      </c>
      <c r="AA44" s="38" t="str">
        <f t="shared" si="5"/>
        <v>('2','20','1','200108','49','0','0','0'),</v>
      </c>
    </row>
    <row r="45" spans="1:27" x14ac:dyDescent="0.25">
      <c r="A45" s="39">
        <f>IFERROR(INDEX(DATOS_GENERALES!$J$24:$J$50,MATCH($C45,DATOS_GENERALES!$M$24:$M$50,0),1),"###")</f>
        <v>20</v>
      </c>
      <c r="B45" s="39">
        <f>IFERROR(INDEX(DATOS_GENERALES!$L$24:$L$50,MATCH($C45,DATOS_GENERALES!$M$24:$M$50,0),1),"###")</f>
        <v>2</v>
      </c>
      <c r="C45" s="39" t="s">
        <v>3248</v>
      </c>
      <c r="D45" s="15" t="s">
        <v>3308</v>
      </c>
      <c r="E45" s="28" t="str">
        <f t="shared" si="1"/>
        <v>202200201</v>
      </c>
      <c r="F45" s="28">
        <f t="shared" si="2"/>
        <v>1</v>
      </c>
      <c r="G45" s="15" t="s">
        <v>15</v>
      </c>
      <c r="H45" s="34" t="s">
        <v>3412</v>
      </c>
      <c r="I45" s="34">
        <f t="shared" si="3"/>
        <v>18</v>
      </c>
      <c r="J45" s="39">
        <v>100000</v>
      </c>
      <c r="K45" s="36">
        <v>11.69</v>
      </c>
      <c r="L45" s="36">
        <v>50</v>
      </c>
      <c r="M45" s="36"/>
      <c r="N45" s="36"/>
      <c r="O45" s="36"/>
      <c r="P45" s="36"/>
      <c r="Q45" s="39">
        <v>0</v>
      </c>
      <c r="R45" s="39">
        <v>100000</v>
      </c>
      <c r="S45" s="34" t="s">
        <v>3480</v>
      </c>
      <c r="T45" s="4">
        <f>IFERROR(INDEX(DATOS_GENERALES!$A$29:$A$38,MATCH($U45,DATOS_GENERALES!$B$29:$B$38,0),1),"###")</f>
        <v>1</v>
      </c>
      <c r="U45" s="39" t="s">
        <v>3492</v>
      </c>
      <c r="V45" s="39">
        <v>1</v>
      </c>
      <c r="W45" s="39" t="s">
        <v>15</v>
      </c>
      <c r="Y45" s="38" t="str">
        <f t="shared" si="4"/>
        <v>('20','2','200201','-',true,'1','1','MERI PANQUITA * 48','1','1','100000','100000','0','1','0','100000','-','A'),</v>
      </c>
      <c r="Z45" s="38" t="str">
        <f t="shared" si="5"/>
        <v>('1','20','2','200201','11.69','0','0','0'),</v>
      </c>
      <c r="AA45" s="38" t="str">
        <f t="shared" si="5"/>
        <v>('2','20','2','200201','50','0','0','0'),</v>
      </c>
    </row>
    <row r="46" spans="1:27" x14ac:dyDescent="0.25">
      <c r="A46" s="39">
        <f>IFERROR(INDEX(DATOS_GENERALES!$J$24:$J$50,MATCH($C46,DATOS_GENERALES!$M$24:$M$50,0),1),"###")</f>
        <v>20</v>
      </c>
      <c r="B46" s="39">
        <f>IFERROR(INDEX(DATOS_GENERALES!$L$24:$L$50,MATCH($C46,DATOS_GENERALES!$M$24:$M$50,0),1),"###")</f>
        <v>2</v>
      </c>
      <c r="C46" s="39" t="s">
        <v>3248</v>
      </c>
      <c r="D46" s="15" t="s">
        <v>3309</v>
      </c>
      <c r="E46" s="28" t="str">
        <f t="shared" si="1"/>
        <v>202200202</v>
      </c>
      <c r="F46" s="28">
        <f t="shared" si="2"/>
        <v>1</v>
      </c>
      <c r="G46" s="15" t="s">
        <v>15</v>
      </c>
      <c r="H46" s="34" t="s">
        <v>3413</v>
      </c>
      <c r="I46" s="34">
        <f t="shared" si="3"/>
        <v>14</v>
      </c>
      <c r="J46" s="39">
        <v>100000</v>
      </c>
      <c r="K46" s="36">
        <v>9.66</v>
      </c>
      <c r="L46" s="36">
        <v>51</v>
      </c>
      <c r="M46" s="36"/>
      <c r="N46" s="36"/>
      <c r="O46" s="36"/>
      <c r="P46" s="36"/>
      <c r="Q46" s="39">
        <v>0</v>
      </c>
      <c r="R46" s="39">
        <v>100000</v>
      </c>
      <c r="S46" s="34" t="s">
        <v>3480</v>
      </c>
      <c r="T46" s="4">
        <f>IFERROR(INDEX(DATOS_GENERALES!$A$29:$A$38,MATCH($U46,DATOS_GENERALES!$B$29:$B$38,0),1),"###")</f>
        <v>1</v>
      </c>
      <c r="U46" s="39" t="s">
        <v>3492</v>
      </c>
      <c r="V46" s="39">
        <v>1</v>
      </c>
      <c r="W46" s="39" t="s">
        <v>15</v>
      </c>
      <c r="Y46" s="38" t="str">
        <f t="shared" si="4"/>
        <v>('20','2','200202','-',true,'1','1','MERI AJOS X 24','1','1','100000','100000','0','1','0','100000','-','A'),</v>
      </c>
      <c r="Z46" s="38" t="str">
        <f t="shared" si="5"/>
        <v>('1','20','2','200202','9.66','0','0','0'),</v>
      </c>
      <c r="AA46" s="38" t="str">
        <f t="shared" si="5"/>
        <v>('2','20','2','200202','51','0','0','0'),</v>
      </c>
    </row>
    <row r="47" spans="1:27" x14ac:dyDescent="0.25">
      <c r="A47" s="39">
        <f>IFERROR(INDEX(DATOS_GENERALES!$J$24:$J$50,MATCH($C47,DATOS_GENERALES!$M$24:$M$50,0),1),"###")</f>
        <v>30</v>
      </c>
      <c r="B47" s="39">
        <f>IFERROR(INDEX(DATOS_GENERALES!$L$24:$L$50,MATCH($C47,DATOS_GENERALES!$M$24:$M$50,0),1),"###")</f>
        <v>1</v>
      </c>
      <c r="C47" s="39" t="s">
        <v>3250</v>
      </c>
      <c r="D47" s="15" t="s">
        <v>3310</v>
      </c>
      <c r="E47" s="28" t="str">
        <f t="shared" si="1"/>
        <v>301300101</v>
      </c>
      <c r="F47" s="28">
        <f t="shared" si="2"/>
        <v>1</v>
      </c>
      <c r="G47" s="15" t="s">
        <v>15</v>
      </c>
      <c r="H47" s="34" t="s">
        <v>3414</v>
      </c>
      <c r="I47" s="34">
        <f t="shared" si="3"/>
        <v>18</v>
      </c>
      <c r="J47" s="39">
        <v>100000</v>
      </c>
      <c r="K47" s="36">
        <v>5.85</v>
      </c>
      <c r="L47" s="36">
        <v>52</v>
      </c>
      <c r="M47" s="36"/>
      <c r="N47" s="36"/>
      <c r="O47" s="36"/>
      <c r="P47" s="36"/>
      <c r="Q47" s="39">
        <v>0</v>
      </c>
      <c r="R47" s="39">
        <v>100000</v>
      </c>
      <c r="S47" s="34" t="s">
        <v>3480</v>
      </c>
      <c r="T47" s="4">
        <f>IFERROR(INDEX(DATOS_GENERALES!$A$29:$A$38,MATCH($U47,DATOS_GENERALES!$B$29:$B$38,0),1),"###")</f>
        <v>2</v>
      </c>
      <c r="U47" s="39" t="s">
        <v>3494</v>
      </c>
      <c r="V47" s="39">
        <v>1</v>
      </c>
      <c r="W47" s="39" t="s">
        <v>15</v>
      </c>
      <c r="Y47" s="38" t="str">
        <f t="shared" si="4"/>
        <v>('30','1','300101','-',true,'1','1','SILLAO TITO *  85 ','2','1','100000','100000','0','1','0','100000','-','A'),</v>
      </c>
      <c r="Z47" s="38" t="str">
        <f t="shared" si="5"/>
        <v>('1','30','1','300101','5.85','0','0','0'),</v>
      </c>
      <c r="AA47" s="38" t="str">
        <f t="shared" si="5"/>
        <v>('2','30','1','300101','52','0','0','0'),</v>
      </c>
    </row>
    <row r="48" spans="1:27" x14ac:dyDescent="0.25">
      <c r="A48" s="39">
        <f>IFERROR(INDEX(DATOS_GENERALES!$J$24:$J$50,MATCH($C48,DATOS_GENERALES!$M$24:$M$50,0),1),"###")</f>
        <v>30</v>
      </c>
      <c r="B48" s="39">
        <f>IFERROR(INDEX(DATOS_GENERALES!$L$24:$L$50,MATCH($C48,DATOS_GENERALES!$M$24:$M$50,0),1),"###")</f>
        <v>1</v>
      </c>
      <c r="C48" s="39" t="s">
        <v>3250</v>
      </c>
      <c r="D48" s="15" t="s">
        <v>3311</v>
      </c>
      <c r="E48" s="28" t="str">
        <f t="shared" si="1"/>
        <v>301300102</v>
      </c>
      <c r="F48" s="28">
        <f t="shared" si="2"/>
        <v>1</v>
      </c>
      <c r="G48" s="15" t="s">
        <v>15</v>
      </c>
      <c r="H48" s="34" t="s">
        <v>3415</v>
      </c>
      <c r="I48" s="34">
        <f t="shared" si="3"/>
        <v>19</v>
      </c>
      <c r="J48" s="39">
        <v>100000</v>
      </c>
      <c r="K48" s="36">
        <v>9.49</v>
      </c>
      <c r="L48" s="36">
        <v>53</v>
      </c>
      <c r="M48" s="36"/>
      <c r="N48" s="36"/>
      <c r="O48" s="36"/>
      <c r="P48" s="36"/>
      <c r="Q48" s="39">
        <v>0</v>
      </c>
      <c r="R48" s="39">
        <v>100000</v>
      </c>
      <c r="S48" s="34" t="s">
        <v>3480</v>
      </c>
      <c r="T48" s="4">
        <f>IFERROR(INDEX(DATOS_GENERALES!$A$29:$A$38,MATCH($U48,DATOS_GENERALES!$B$29:$B$38,0),1),"###")</f>
        <v>2</v>
      </c>
      <c r="U48" s="39" t="s">
        <v>3494</v>
      </c>
      <c r="V48" s="39">
        <v>1</v>
      </c>
      <c r="W48" s="39" t="s">
        <v>15</v>
      </c>
      <c r="Y48" s="38" t="str">
        <f t="shared" si="4"/>
        <v>('30','1','300102','-',true,'1','1','SILLAO TITO *  150 ','2','1','100000','100000','0','1','0','100000','-','A'),</v>
      </c>
      <c r="Z48" s="38" t="str">
        <f t="shared" si="5"/>
        <v>('1','30','1','300102','9.49','0','0','0'),</v>
      </c>
      <c r="AA48" s="38" t="str">
        <f t="shared" si="5"/>
        <v>('2','30','1','300102','53','0','0','0'),</v>
      </c>
    </row>
    <row r="49" spans="1:27" x14ac:dyDescent="0.25">
      <c r="A49" s="39">
        <f>IFERROR(INDEX(DATOS_GENERALES!$J$24:$J$50,MATCH($C49,DATOS_GENERALES!$M$24:$M$50,0),1),"###")</f>
        <v>30</v>
      </c>
      <c r="B49" s="39">
        <f>IFERROR(INDEX(DATOS_GENERALES!$L$24:$L$50,MATCH($C49,DATOS_GENERALES!$M$24:$M$50,0),1),"###")</f>
        <v>1</v>
      </c>
      <c r="C49" s="39" t="s">
        <v>3250</v>
      </c>
      <c r="D49" s="15" t="s">
        <v>3312</v>
      </c>
      <c r="E49" s="28" t="str">
        <f t="shared" si="1"/>
        <v>301300103</v>
      </c>
      <c r="F49" s="28">
        <f t="shared" si="2"/>
        <v>1</v>
      </c>
      <c r="G49" s="15" t="s">
        <v>15</v>
      </c>
      <c r="H49" s="34" t="s">
        <v>3416</v>
      </c>
      <c r="I49" s="34">
        <f t="shared" si="3"/>
        <v>18</v>
      </c>
      <c r="J49" s="39">
        <v>100000</v>
      </c>
      <c r="K49" s="36">
        <v>2.0499999999999998</v>
      </c>
      <c r="L49" s="36">
        <v>54</v>
      </c>
      <c r="M49" s="36"/>
      <c r="N49" s="36"/>
      <c r="O49" s="36"/>
      <c r="P49" s="36"/>
      <c r="Q49" s="39">
        <v>0</v>
      </c>
      <c r="R49" s="39">
        <v>100000</v>
      </c>
      <c r="S49" s="34" t="s">
        <v>3480</v>
      </c>
      <c r="T49" s="4">
        <f>IFERROR(INDEX(DATOS_GENERALES!$A$29:$A$38,MATCH($U49,DATOS_GENERALES!$B$29:$B$38,0),1),"###")</f>
        <v>3</v>
      </c>
      <c r="U49" s="39" t="s">
        <v>3496</v>
      </c>
      <c r="V49" s="39">
        <v>1</v>
      </c>
      <c r="W49" s="39" t="s">
        <v>15</v>
      </c>
      <c r="Y49" s="38" t="str">
        <f t="shared" si="4"/>
        <v>('30','1','300103','-',true,'1','1','SILLAO TITO *  500','3','1','100000','100000','0','1','0','100000','-','A'),</v>
      </c>
      <c r="Z49" s="38" t="str">
        <f t="shared" si="5"/>
        <v>('1','30','1','300103','2.05','0','0','0'),</v>
      </c>
      <c r="AA49" s="38" t="str">
        <f t="shared" si="5"/>
        <v>('2','30','1','300103','54','0','0','0'),</v>
      </c>
    </row>
    <row r="50" spans="1:27" x14ac:dyDescent="0.25">
      <c r="A50" s="39">
        <f>IFERROR(INDEX(DATOS_GENERALES!$J$24:$J$50,MATCH($C50,DATOS_GENERALES!$M$24:$M$50,0),1),"###")</f>
        <v>30</v>
      </c>
      <c r="B50" s="39">
        <f>IFERROR(INDEX(DATOS_GENERALES!$L$24:$L$50,MATCH($C50,DATOS_GENERALES!$M$24:$M$50,0),1),"###")</f>
        <v>2</v>
      </c>
      <c r="C50" s="39" t="s">
        <v>3251</v>
      </c>
      <c r="D50" s="15" t="s">
        <v>3313</v>
      </c>
      <c r="E50" s="28" t="str">
        <f t="shared" si="1"/>
        <v>302300201</v>
      </c>
      <c r="F50" s="28">
        <f t="shared" si="2"/>
        <v>1</v>
      </c>
      <c r="G50" s="15" t="s">
        <v>15</v>
      </c>
      <c r="H50" s="34" t="s">
        <v>3417</v>
      </c>
      <c r="I50" s="34">
        <f t="shared" si="3"/>
        <v>22</v>
      </c>
      <c r="J50" s="39">
        <v>100000</v>
      </c>
      <c r="K50" s="36">
        <v>2.95</v>
      </c>
      <c r="L50" s="36">
        <v>55</v>
      </c>
      <c r="M50" s="36"/>
      <c r="N50" s="36"/>
      <c r="O50" s="36"/>
      <c r="P50" s="36"/>
      <c r="Q50" s="39">
        <v>0</v>
      </c>
      <c r="R50" s="39">
        <v>100000</v>
      </c>
      <c r="S50" s="34" t="s">
        <v>3480</v>
      </c>
      <c r="T50" s="4">
        <f>IFERROR(INDEX(DATOS_GENERALES!$A$29:$A$38,MATCH($U50,DATOS_GENERALES!$B$29:$B$38,0),1),"###")</f>
        <v>3</v>
      </c>
      <c r="U50" s="39" t="s">
        <v>3496</v>
      </c>
      <c r="V50" s="39">
        <v>1</v>
      </c>
      <c r="W50" s="39" t="s">
        <v>15</v>
      </c>
      <c r="Y50" s="38" t="str">
        <f t="shared" si="4"/>
        <v>('30','2','300201','-',true,'1','1','SILLAO VENTURO  *  500','3','1','100000','100000','0','1','0','100000','-','A'),</v>
      </c>
      <c r="Z50" s="38" t="str">
        <f t="shared" si="5"/>
        <v>('1','30','2','300201','2.95','0','0','0'),</v>
      </c>
      <c r="AA50" s="38" t="str">
        <f t="shared" si="5"/>
        <v>('2','30','2','300201','55','0','0','0'),</v>
      </c>
    </row>
    <row r="51" spans="1:27" x14ac:dyDescent="0.25">
      <c r="A51" s="39">
        <f>IFERROR(INDEX(DATOS_GENERALES!$J$24:$J$50,MATCH($C51,DATOS_GENERALES!$M$24:$M$50,0),1),"###")</f>
        <v>30</v>
      </c>
      <c r="B51" s="39">
        <f>IFERROR(INDEX(DATOS_GENERALES!$L$24:$L$50,MATCH($C51,DATOS_GENERALES!$M$24:$M$50,0),1),"###")</f>
        <v>3</v>
      </c>
      <c r="C51" s="39" t="s">
        <v>3252</v>
      </c>
      <c r="D51" s="15" t="s">
        <v>3314</v>
      </c>
      <c r="E51" s="28" t="str">
        <f t="shared" si="1"/>
        <v>303300301</v>
      </c>
      <c r="F51" s="28">
        <f t="shared" si="2"/>
        <v>1</v>
      </c>
      <c r="G51" s="15" t="s">
        <v>15</v>
      </c>
      <c r="H51" s="34" t="s">
        <v>3418</v>
      </c>
      <c r="I51" s="34">
        <f t="shared" si="3"/>
        <v>25</v>
      </c>
      <c r="J51" s="39">
        <v>100000</v>
      </c>
      <c r="K51" s="36">
        <v>2.19</v>
      </c>
      <c r="L51" s="36">
        <v>56</v>
      </c>
      <c r="M51" s="36"/>
      <c r="N51" s="36"/>
      <c r="O51" s="36"/>
      <c r="P51" s="36"/>
      <c r="Q51" s="39">
        <v>0</v>
      </c>
      <c r="R51" s="39">
        <v>100000</v>
      </c>
      <c r="S51" s="34" t="s">
        <v>3480</v>
      </c>
      <c r="T51" s="4">
        <f>IFERROR(INDEX(DATOS_GENERALES!$A$29:$A$38,MATCH($U51,DATOS_GENERALES!$B$29:$B$38,0),1),"###")</f>
        <v>3</v>
      </c>
      <c r="U51" s="39" t="s">
        <v>3496</v>
      </c>
      <c r="V51" s="39">
        <v>1</v>
      </c>
      <c r="W51" s="39" t="s">
        <v>15</v>
      </c>
      <c r="Y51" s="38" t="str">
        <f t="shared" si="4"/>
        <v>('30','3','300301','-',true,'1','1','SILLAO VALLE VERDE * 1000','3','1','100000','100000','0','1','0','100000','-','A'),</v>
      </c>
      <c r="Z51" s="38" t="str">
        <f t="shared" si="5"/>
        <v>('1','30','3','300301','2.19','0','0','0'),</v>
      </c>
      <c r="AA51" s="38" t="str">
        <f t="shared" si="5"/>
        <v>('2','30','3','300301','56','0','0','0'),</v>
      </c>
    </row>
    <row r="52" spans="1:27" x14ac:dyDescent="0.25">
      <c r="A52" s="39">
        <f>IFERROR(INDEX(DATOS_GENERALES!$J$24:$J$50,MATCH($C52,DATOS_GENERALES!$M$24:$M$50,0),1),"###")</f>
        <v>40</v>
      </c>
      <c r="B52" s="39">
        <f>IFERROR(INDEX(DATOS_GENERALES!$L$24:$L$50,MATCH($C52,DATOS_GENERALES!$M$24:$M$50,0),1),"###")</f>
        <v>1</v>
      </c>
      <c r="C52" s="39" t="s">
        <v>3253</v>
      </c>
      <c r="D52" s="15" t="s">
        <v>3315</v>
      </c>
      <c r="E52" s="28" t="str">
        <f t="shared" si="1"/>
        <v>401400101</v>
      </c>
      <c r="F52" s="28">
        <f t="shared" si="2"/>
        <v>1</v>
      </c>
      <c r="G52" s="15" t="s">
        <v>15</v>
      </c>
      <c r="H52" s="34" t="s">
        <v>3419</v>
      </c>
      <c r="I52" s="34">
        <f t="shared" si="3"/>
        <v>30</v>
      </c>
      <c r="J52" s="39">
        <v>100000</v>
      </c>
      <c r="K52" s="36">
        <v>2.94</v>
      </c>
      <c r="L52" s="36">
        <v>57</v>
      </c>
      <c r="M52" s="36"/>
      <c r="N52" s="36"/>
      <c r="O52" s="36"/>
      <c r="P52" s="36"/>
      <c r="Q52" s="39">
        <v>0</v>
      </c>
      <c r="R52" s="39">
        <v>100000</v>
      </c>
      <c r="S52" s="34" t="s">
        <v>3480</v>
      </c>
      <c r="T52" s="4">
        <f>IFERROR(INDEX(DATOS_GENERALES!$A$29:$A$38,MATCH($U52,DATOS_GENERALES!$B$29:$B$38,0),1),"###")</f>
        <v>3</v>
      </c>
      <c r="U52" s="39" t="s">
        <v>3496</v>
      </c>
      <c r="V52" s="39">
        <v>1</v>
      </c>
      <c r="W52" s="39" t="s">
        <v>15</v>
      </c>
      <c r="Y52" s="38" t="str">
        <f t="shared" si="4"/>
        <v>('40','1','400101','-',true,'1','1','VINAGRE DEL FIRME TINTO * 1000','3','1','100000','100000','0','1','0','100000','-','A'),</v>
      </c>
      <c r="Z52" s="38" t="str">
        <f t="shared" si="5"/>
        <v>('1','40','1','400101','2.94','0','0','0'),</v>
      </c>
      <c r="AA52" s="38" t="str">
        <f t="shared" si="5"/>
        <v>('2','40','1','400101','57','0','0','0'),</v>
      </c>
    </row>
    <row r="53" spans="1:27" x14ac:dyDescent="0.25">
      <c r="A53" s="39">
        <f>IFERROR(INDEX(DATOS_GENERALES!$J$24:$J$50,MATCH($C53,DATOS_GENERALES!$M$24:$M$50,0),1),"###")</f>
        <v>40</v>
      </c>
      <c r="B53" s="39">
        <f>IFERROR(INDEX(DATOS_GENERALES!$L$24:$L$50,MATCH($C53,DATOS_GENERALES!$M$24:$M$50,0),1),"###")</f>
        <v>1</v>
      </c>
      <c r="C53" s="39" t="s">
        <v>3253</v>
      </c>
      <c r="D53" s="15" t="s">
        <v>3316</v>
      </c>
      <c r="E53" s="28" t="str">
        <f t="shared" si="1"/>
        <v>401400102</v>
      </c>
      <c r="F53" s="28">
        <f t="shared" si="2"/>
        <v>1</v>
      </c>
      <c r="G53" s="15" t="s">
        <v>15</v>
      </c>
      <c r="H53" s="34" t="s">
        <v>3420</v>
      </c>
      <c r="I53" s="34">
        <f t="shared" si="3"/>
        <v>31</v>
      </c>
      <c r="J53" s="39">
        <v>100000</v>
      </c>
      <c r="K53" s="36">
        <v>2.94</v>
      </c>
      <c r="L53" s="36">
        <v>58</v>
      </c>
      <c r="M53" s="36"/>
      <c r="N53" s="36"/>
      <c r="O53" s="36"/>
      <c r="P53" s="36"/>
      <c r="Q53" s="39">
        <v>0</v>
      </c>
      <c r="R53" s="39">
        <v>100000</v>
      </c>
      <c r="S53" s="34" t="s">
        <v>3480</v>
      </c>
      <c r="T53" s="4">
        <f>IFERROR(INDEX(DATOS_GENERALES!$A$29:$A$38,MATCH($U53,DATOS_GENERALES!$B$29:$B$38,0),1),"###")</f>
        <v>3</v>
      </c>
      <c r="U53" s="39" t="s">
        <v>3496</v>
      </c>
      <c r="V53" s="39">
        <v>1</v>
      </c>
      <c r="W53" s="39" t="s">
        <v>15</v>
      </c>
      <c r="Y53" s="38" t="str">
        <f t="shared" si="4"/>
        <v>('40','1','400102','-',true,'1','1','VINAGRE DEL FIRME BLANCO * 1000','3','1','100000','100000','0','1','0','100000','-','A'),</v>
      </c>
      <c r="Z53" s="38" t="str">
        <f t="shared" si="5"/>
        <v>('1','40','1','400102','2.94','0','0','0'),</v>
      </c>
      <c r="AA53" s="38" t="str">
        <f t="shared" si="5"/>
        <v>('2','40','1','400102','58','0','0','0'),</v>
      </c>
    </row>
    <row r="54" spans="1:27" x14ac:dyDescent="0.25">
      <c r="A54" s="39">
        <f>IFERROR(INDEX(DATOS_GENERALES!$J$24:$J$50,MATCH($C54,DATOS_GENERALES!$M$24:$M$50,0),1),"###")</f>
        <v>40</v>
      </c>
      <c r="B54" s="39">
        <f>IFERROR(INDEX(DATOS_GENERALES!$L$24:$L$50,MATCH($C54,DATOS_GENERALES!$M$24:$M$50,0),1),"###")</f>
        <v>1</v>
      </c>
      <c r="C54" s="39" t="s">
        <v>3253</v>
      </c>
      <c r="D54" s="15" t="s">
        <v>3317</v>
      </c>
      <c r="E54" s="28" t="str">
        <f t="shared" si="1"/>
        <v>401400103</v>
      </c>
      <c r="F54" s="28">
        <f t="shared" si="2"/>
        <v>1</v>
      </c>
      <c r="G54" s="15" t="s">
        <v>15</v>
      </c>
      <c r="H54" s="34" t="s">
        <v>3421</v>
      </c>
      <c r="I54" s="34">
        <f t="shared" si="3"/>
        <v>30</v>
      </c>
      <c r="J54" s="39">
        <v>100000</v>
      </c>
      <c r="K54" s="36">
        <v>8.5299999999999994</v>
      </c>
      <c r="L54" s="36">
        <v>59</v>
      </c>
      <c r="M54" s="36"/>
      <c r="N54" s="36"/>
      <c r="O54" s="36"/>
      <c r="P54" s="36"/>
      <c r="Q54" s="39">
        <v>0</v>
      </c>
      <c r="R54" s="39">
        <v>100000</v>
      </c>
      <c r="S54" s="34" t="s">
        <v>3480</v>
      </c>
      <c r="T54" s="4">
        <f>IFERROR(INDEX(DATOS_GENERALES!$A$29:$A$38,MATCH($U54,DATOS_GENERALES!$B$29:$B$38,0),1),"###")</f>
        <v>2</v>
      </c>
      <c r="U54" s="39" t="s">
        <v>3494</v>
      </c>
      <c r="V54" s="39">
        <v>1</v>
      </c>
      <c r="W54" s="39" t="s">
        <v>15</v>
      </c>
      <c r="Y54" s="38" t="str">
        <f t="shared" si="4"/>
        <v>('40','1','400103','-',true,'1','1','VINAGRE DEL FIRME TINTO  * 125','2','1','100000','100000','0','1','0','100000','-','A'),</v>
      </c>
      <c r="Z54" s="38" t="str">
        <f t="shared" si="5"/>
        <v>('1','40','1','400103','8.53','0','0','0'),</v>
      </c>
      <c r="AA54" s="38" t="str">
        <f t="shared" si="5"/>
        <v>('2','40','1','400103','59','0','0','0'),</v>
      </c>
    </row>
    <row r="55" spans="1:27" x14ac:dyDescent="0.25">
      <c r="A55" s="39">
        <f>IFERROR(INDEX(DATOS_GENERALES!$J$24:$J$50,MATCH($C55,DATOS_GENERALES!$M$24:$M$50,0),1),"###")</f>
        <v>40</v>
      </c>
      <c r="B55" s="39">
        <f>IFERROR(INDEX(DATOS_GENERALES!$L$24:$L$50,MATCH($C55,DATOS_GENERALES!$M$24:$M$50,0),1),"###")</f>
        <v>1</v>
      </c>
      <c r="C55" s="39" t="s">
        <v>3253</v>
      </c>
      <c r="D55" s="15" t="s">
        <v>3318</v>
      </c>
      <c r="E55" s="28" t="str">
        <f t="shared" si="1"/>
        <v>401400104</v>
      </c>
      <c r="F55" s="28">
        <f t="shared" si="2"/>
        <v>1</v>
      </c>
      <c r="G55" s="15" t="s">
        <v>15</v>
      </c>
      <c r="H55" s="34" t="s">
        <v>3422</v>
      </c>
      <c r="I55" s="34">
        <f t="shared" si="3"/>
        <v>30</v>
      </c>
      <c r="J55" s="39">
        <v>100000</v>
      </c>
      <c r="K55" s="36">
        <v>8.5299999999999994</v>
      </c>
      <c r="L55" s="36">
        <v>60</v>
      </c>
      <c r="M55" s="36"/>
      <c r="N55" s="36"/>
      <c r="O55" s="36"/>
      <c r="P55" s="36"/>
      <c r="Q55" s="39">
        <v>0</v>
      </c>
      <c r="R55" s="39">
        <v>100000</v>
      </c>
      <c r="S55" s="34" t="s">
        <v>3480</v>
      </c>
      <c r="T55" s="4">
        <f>IFERROR(INDEX(DATOS_GENERALES!$A$29:$A$38,MATCH($U55,DATOS_GENERALES!$B$29:$B$38,0),1),"###")</f>
        <v>2</v>
      </c>
      <c r="U55" s="39" t="s">
        <v>3494</v>
      </c>
      <c r="V55" s="39">
        <v>1</v>
      </c>
      <c r="W55" s="39" t="s">
        <v>15</v>
      </c>
      <c r="Y55" s="38" t="str">
        <f t="shared" si="4"/>
        <v>('40','1','400104','-',true,'1','1','VINAGRE DEL FIRME BLANCO * 125','2','1','100000','100000','0','1','0','100000','-','A'),</v>
      </c>
      <c r="Z55" s="38" t="str">
        <f t="shared" si="5"/>
        <v>('1','40','1','400104','8.53','0','0','0'),</v>
      </c>
      <c r="AA55" s="38" t="str">
        <f t="shared" si="5"/>
        <v>('2','40','1','400104','60','0','0','0'),</v>
      </c>
    </row>
    <row r="56" spans="1:27" x14ac:dyDescent="0.25">
      <c r="A56" s="39">
        <f>IFERROR(INDEX(DATOS_GENERALES!$J$24:$J$50,MATCH($C56,DATOS_GENERALES!$M$24:$M$50,0),1),"###")</f>
        <v>40</v>
      </c>
      <c r="B56" s="39">
        <f>IFERROR(INDEX(DATOS_GENERALES!$L$24:$L$50,MATCH($C56,DATOS_GENERALES!$M$24:$M$50,0),1),"###")</f>
        <v>1</v>
      </c>
      <c r="C56" s="39" t="s">
        <v>3253</v>
      </c>
      <c r="D56" s="15" t="s">
        <v>3319</v>
      </c>
      <c r="E56" s="28" t="str">
        <f t="shared" si="1"/>
        <v>401400105</v>
      </c>
      <c r="F56" s="28">
        <f t="shared" si="2"/>
        <v>1</v>
      </c>
      <c r="G56" s="15" t="s">
        <v>15</v>
      </c>
      <c r="H56" s="34" t="s">
        <v>3423</v>
      </c>
      <c r="I56" s="34">
        <f t="shared" si="3"/>
        <v>39</v>
      </c>
      <c r="J56" s="39">
        <v>100000</v>
      </c>
      <c r="K56" s="36">
        <v>2.75</v>
      </c>
      <c r="L56" s="36">
        <v>61</v>
      </c>
      <c r="M56" s="36"/>
      <c r="N56" s="36"/>
      <c r="O56" s="36"/>
      <c r="P56" s="36"/>
      <c r="Q56" s="39">
        <v>0</v>
      </c>
      <c r="R56" s="39">
        <v>100000</v>
      </c>
      <c r="S56" s="34" t="s">
        <v>3480</v>
      </c>
      <c r="T56" s="4">
        <f>IFERROR(INDEX(DATOS_GENERALES!$A$29:$A$38,MATCH($U56,DATOS_GENERALES!$B$29:$B$38,0),1),"###")</f>
        <v>3</v>
      </c>
      <c r="U56" s="39" t="s">
        <v>3496</v>
      </c>
      <c r="V56" s="39">
        <v>1</v>
      </c>
      <c r="W56" s="39" t="s">
        <v>15</v>
      </c>
      <c r="Y56" s="38" t="str">
        <f t="shared" si="4"/>
        <v>('40','1','400105','-',true,'1','1','VINAGRE FIRME TINTO DOY PACK     * 1100','3','1','100000','100000','0','1','0','100000','-','A'),</v>
      </c>
      <c r="Z56" s="38" t="str">
        <f t="shared" si="5"/>
        <v>('1','40','1','400105','2.75','0','0','0'),</v>
      </c>
      <c r="AA56" s="38" t="str">
        <f t="shared" si="5"/>
        <v>('2','40','1','400105','61','0','0','0'),</v>
      </c>
    </row>
    <row r="57" spans="1:27" x14ac:dyDescent="0.25">
      <c r="A57" s="39">
        <f>IFERROR(INDEX(DATOS_GENERALES!$J$24:$J$50,MATCH($C57,DATOS_GENERALES!$M$24:$M$50,0),1),"###")</f>
        <v>40</v>
      </c>
      <c r="B57" s="39">
        <f>IFERROR(INDEX(DATOS_GENERALES!$L$24:$L$50,MATCH($C57,DATOS_GENERALES!$M$24:$M$50,0),1),"###")</f>
        <v>1</v>
      </c>
      <c r="C57" s="39" t="s">
        <v>3253</v>
      </c>
      <c r="D57" s="15" t="s">
        <v>3320</v>
      </c>
      <c r="E57" s="28" t="str">
        <f t="shared" si="1"/>
        <v>401400106</v>
      </c>
      <c r="F57" s="28">
        <f t="shared" si="2"/>
        <v>1</v>
      </c>
      <c r="G57" s="15" t="s">
        <v>15</v>
      </c>
      <c r="H57" s="34" t="s">
        <v>3424</v>
      </c>
      <c r="I57" s="34">
        <f t="shared" si="3"/>
        <v>35</v>
      </c>
      <c r="J57" s="39">
        <v>100000</v>
      </c>
      <c r="K57" s="36">
        <v>2.75</v>
      </c>
      <c r="L57" s="36">
        <v>62</v>
      </c>
      <c r="M57" s="36"/>
      <c r="N57" s="36"/>
      <c r="O57" s="36"/>
      <c r="P57" s="36"/>
      <c r="Q57" s="39">
        <v>0</v>
      </c>
      <c r="R57" s="39">
        <v>100000</v>
      </c>
      <c r="S57" s="34" t="s">
        <v>3480</v>
      </c>
      <c r="T57" s="4">
        <f>IFERROR(INDEX(DATOS_GENERALES!$A$29:$A$38,MATCH($U57,DATOS_GENERALES!$B$29:$B$38,0),1),"###")</f>
        <v>3</v>
      </c>
      <c r="U57" s="39" t="s">
        <v>3496</v>
      </c>
      <c r="V57" s="39">
        <v>1</v>
      </c>
      <c r="W57" s="39" t="s">
        <v>15</v>
      </c>
      <c r="Y57" s="38" t="str">
        <f t="shared" si="4"/>
        <v>('40','1','400106','-',true,'1','1','VINAGRE FIRME BLANCO DOY PACK *1100','3','1','100000','100000','0','1','0','100000','-','A'),</v>
      </c>
      <c r="Z57" s="38" t="str">
        <f t="shared" si="5"/>
        <v>('1','40','1','400106','2.75','0','0','0'),</v>
      </c>
      <c r="AA57" s="38" t="str">
        <f t="shared" si="5"/>
        <v>('2','40','1','400106','62','0','0','0'),</v>
      </c>
    </row>
    <row r="58" spans="1:27" x14ac:dyDescent="0.25">
      <c r="A58" s="39">
        <f>IFERROR(INDEX(DATOS_GENERALES!$J$24:$J$50,MATCH($C58,DATOS_GENERALES!$M$24:$M$50,0),1),"###")</f>
        <v>40</v>
      </c>
      <c r="B58" s="39">
        <f>IFERROR(INDEX(DATOS_GENERALES!$L$24:$L$50,MATCH($C58,DATOS_GENERALES!$M$24:$M$50,0),1),"###")</f>
        <v>2</v>
      </c>
      <c r="C58" s="39" t="s">
        <v>3254</v>
      </c>
      <c r="D58" s="15" t="s">
        <v>3321</v>
      </c>
      <c r="E58" s="28" t="str">
        <f t="shared" si="1"/>
        <v>402400201</v>
      </c>
      <c r="F58" s="28">
        <f t="shared" si="2"/>
        <v>1</v>
      </c>
      <c r="G58" s="15" t="s">
        <v>15</v>
      </c>
      <c r="H58" s="34" t="s">
        <v>3425</v>
      </c>
      <c r="I58" s="34">
        <f t="shared" si="3"/>
        <v>28</v>
      </c>
      <c r="J58" s="39">
        <v>100000</v>
      </c>
      <c r="K58" s="36">
        <v>1.1299999999999999</v>
      </c>
      <c r="L58" s="36">
        <v>63</v>
      </c>
      <c r="M58" s="36"/>
      <c r="N58" s="36"/>
      <c r="O58" s="36"/>
      <c r="P58" s="36"/>
      <c r="Q58" s="39">
        <v>0</v>
      </c>
      <c r="R58" s="39">
        <v>100000</v>
      </c>
      <c r="S58" s="34" t="s">
        <v>3480</v>
      </c>
      <c r="T58" s="4">
        <f>IFERROR(INDEX(DATOS_GENERALES!$A$29:$A$38,MATCH($U58,DATOS_GENERALES!$B$29:$B$38,0),1),"###")</f>
        <v>3</v>
      </c>
      <c r="U58" s="39" t="s">
        <v>3496</v>
      </c>
      <c r="V58" s="39">
        <v>1</v>
      </c>
      <c r="W58" s="39" t="s">
        <v>15</v>
      </c>
      <c r="Y58" s="38" t="str">
        <f t="shared" si="4"/>
        <v>('40','2','400201','-',true,'1','1','VINAGRE SIBARITA TINTO X 500','3','1','100000','100000','0','1','0','100000','-','A'),</v>
      </c>
      <c r="Z58" s="38" t="str">
        <f t="shared" si="5"/>
        <v>('1','40','2','400201','1.13','0','0','0'),</v>
      </c>
      <c r="AA58" s="38" t="str">
        <f t="shared" si="5"/>
        <v>('2','40','2','400201','63','0','0','0'),</v>
      </c>
    </row>
    <row r="59" spans="1:27" x14ac:dyDescent="0.25">
      <c r="A59" s="39">
        <f>IFERROR(INDEX(DATOS_GENERALES!$J$24:$J$50,MATCH($C59,DATOS_GENERALES!$M$24:$M$50,0),1),"###")</f>
        <v>40</v>
      </c>
      <c r="B59" s="39">
        <f>IFERROR(INDEX(DATOS_GENERALES!$L$24:$L$50,MATCH($C59,DATOS_GENERALES!$M$24:$M$50,0),1),"###")</f>
        <v>2</v>
      </c>
      <c r="C59" s="39" t="s">
        <v>3254</v>
      </c>
      <c r="D59" s="15" t="s">
        <v>3322</v>
      </c>
      <c r="E59" s="28" t="str">
        <f t="shared" si="1"/>
        <v>402400202</v>
      </c>
      <c r="F59" s="28">
        <f t="shared" si="2"/>
        <v>1</v>
      </c>
      <c r="G59" s="15" t="s">
        <v>15</v>
      </c>
      <c r="H59" s="34" t="s">
        <v>3426</v>
      </c>
      <c r="I59" s="34">
        <f t="shared" si="3"/>
        <v>30</v>
      </c>
      <c r="J59" s="39">
        <v>100000</v>
      </c>
      <c r="K59" s="36">
        <v>1.1299999999999999</v>
      </c>
      <c r="L59" s="36">
        <v>64</v>
      </c>
      <c r="M59" s="36"/>
      <c r="N59" s="36"/>
      <c r="O59" s="36"/>
      <c r="P59" s="36"/>
      <c r="Q59" s="39">
        <v>0</v>
      </c>
      <c r="R59" s="39">
        <v>100000</v>
      </c>
      <c r="S59" s="34" t="s">
        <v>3480</v>
      </c>
      <c r="T59" s="4">
        <f>IFERROR(INDEX(DATOS_GENERALES!$A$29:$A$38,MATCH($U59,DATOS_GENERALES!$B$29:$B$38,0),1),"###")</f>
        <v>3</v>
      </c>
      <c r="U59" s="39" t="s">
        <v>3496</v>
      </c>
      <c r="V59" s="39">
        <v>1</v>
      </c>
      <c r="W59" s="39" t="s">
        <v>15</v>
      </c>
      <c r="Y59" s="38" t="str">
        <f t="shared" si="4"/>
        <v>('40','2','400202','-',true,'1','1','VINAGRE SIBARITA BLANCO  X 500','3','1','100000','100000','0','1','0','100000','-','A'),</v>
      </c>
      <c r="Z59" s="38" t="str">
        <f t="shared" si="5"/>
        <v>('1','40','2','400202','1.13','0','0','0'),</v>
      </c>
      <c r="AA59" s="38" t="str">
        <f t="shared" si="5"/>
        <v>('2','40','2','400202','64','0','0','0'),</v>
      </c>
    </row>
    <row r="60" spans="1:27" x14ac:dyDescent="0.25">
      <c r="A60" s="39">
        <f>IFERROR(INDEX(DATOS_GENERALES!$J$24:$J$50,MATCH($C60,DATOS_GENERALES!$M$24:$M$50,0),1),"###")</f>
        <v>40</v>
      </c>
      <c r="B60" s="39">
        <f>IFERROR(INDEX(DATOS_GENERALES!$L$24:$L$50,MATCH($C60,DATOS_GENERALES!$M$24:$M$50,0),1),"###")</f>
        <v>3</v>
      </c>
      <c r="C60" s="39" t="s">
        <v>3255</v>
      </c>
      <c r="D60" s="15" t="s">
        <v>3323</v>
      </c>
      <c r="E60" s="28" t="str">
        <f t="shared" si="1"/>
        <v>403400301</v>
      </c>
      <c r="F60" s="28">
        <f t="shared" si="2"/>
        <v>1</v>
      </c>
      <c r="G60" s="15" t="s">
        <v>15</v>
      </c>
      <c r="H60" s="34" t="s">
        <v>3427</v>
      </c>
      <c r="I60" s="34">
        <f t="shared" si="3"/>
        <v>33</v>
      </c>
      <c r="J60" s="39">
        <v>100000</v>
      </c>
      <c r="K60" s="36">
        <v>1.51</v>
      </c>
      <c r="L60" s="36">
        <v>65</v>
      </c>
      <c r="M60" s="36"/>
      <c r="N60" s="36"/>
      <c r="O60" s="36"/>
      <c r="P60" s="36"/>
      <c r="Q60" s="39">
        <v>0</v>
      </c>
      <c r="R60" s="39">
        <v>100000</v>
      </c>
      <c r="S60" s="34" t="s">
        <v>3480</v>
      </c>
      <c r="T60" s="4">
        <f>IFERROR(INDEX(DATOS_GENERALES!$A$29:$A$38,MATCH($U60,DATOS_GENERALES!$B$29:$B$38,0),1),"###")</f>
        <v>3</v>
      </c>
      <c r="U60" s="39" t="s">
        <v>3496</v>
      </c>
      <c r="V60" s="39">
        <v>1</v>
      </c>
      <c r="W60" s="39" t="s">
        <v>15</v>
      </c>
      <c r="Y60" s="38" t="str">
        <f t="shared" si="4"/>
        <v>('40','3','400301','-',true,'1','1','VINAGRE VALLE  VERDE TINTO x 1000','3','1','100000','100000','0','1','0','100000','-','A'),</v>
      </c>
      <c r="Z60" s="38" t="str">
        <f t="shared" si="5"/>
        <v>('1','40','3','400301','1.51','0','0','0'),</v>
      </c>
      <c r="AA60" s="38" t="str">
        <f t="shared" si="5"/>
        <v>('2','40','3','400301','65','0','0','0'),</v>
      </c>
    </row>
    <row r="61" spans="1:27" x14ac:dyDescent="0.25">
      <c r="A61" s="39">
        <f>IFERROR(INDEX(DATOS_GENERALES!$J$24:$J$50,MATCH($C61,DATOS_GENERALES!$M$24:$M$50,0),1),"###")</f>
        <v>40</v>
      </c>
      <c r="B61" s="39">
        <f>IFERROR(INDEX(DATOS_GENERALES!$L$24:$L$50,MATCH($C61,DATOS_GENERALES!$M$24:$M$50,0),1),"###")</f>
        <v>3</v>
      </c>
      <c r="C61" s="39" t="s">
        <v>3255</v>
      </c>
      <c r="D61" s="15" t="s">
        <v>3324</v>
      </c>
      <c r="E61" s="28" t="str">
        <f t="shared" si="1"/>
        <v>403400302</v>
      </c>
      <c r="F61" s="28">
        <f t="shared" si="2"/>
        <v>1</v>
      </c>
      <c r="G61" s="15" t="s">
        <v>15</v>
      </c>
      <c r="H61" s="34" t="s">
        <v>3428</v>
      </c>
      <c r="I61" s="34">
        <f t="shared" si="3"/>
        <v>34</v>
      </c>
      <c r="J61" s="39">
        <v>100000</v>
      </c>
      <c r="K61" s="36">
        <v>1.51</v>
      </c>
      <c r="L61" s="36">
        <v>66</v>
      </c>
      <c r="M61" s="36"/>
      <c r="N61" s="36"/>
      <c r="O61" s="36"/>
      <c r="P61" s="36"/>
      <c r="Q61" s="39">
        <v>0</v>
      </c>
      <c r="R61" s="39">
        <v>100000</v>
      </c>
      <c r="S61" s="34" t="s">
        <v>3480</v>
      </c>
      <c r="T61" s="4">
        <f>IFERROR(INDEX(DATOS_GENERALES!$A$29:$A$38,MATCH($U61,DATOS_GENERALES!$B$29:$B$38,0),1),"###")</f>
        <v>3</v>
      </c>
      <c r="U61" s="39" t="s">
        <v>3496</v>
      </c>
      <c r="V61" s="39">
        <v>1</v>
      </c>
      <c r="W61" s="39" t="s">
        <v>15</v>
      </c>
      <c r="Y61" s="38" t="str">
        <f t="shared" si="4"/>
        <v>('40','3','400302','-',true,'1','1','VINAGRE VALLE  VERDE BLANCO x 1000','3','1','100000','100000','0','1','0','100000','-','A'),</v>
      </c>
      <c r="Z61" s="38" t="str">
        <f t="shared" si="5"/>
        <v>('1','40','3','400302','1.51','0','0','0'),</v>
      </c>
      <c r="AA61" s="38" t="str">
        <f t="shared" si="5"/>
        <v>('2','40','3','400302','66','0','0','0'),</v>
      </c>
    </row>
    <row r="62" spans="1:27" x14ac:dyDescent="0.25">
      <c r="A62" s="39">
        <f>IFERROR(INDEX(DATOS_GENERALES!$J$24:$J$50,MATCH($C62,DATOS_GENERALES!$M$24:$M$50,0),1),"###")</f>
        <v>40</v>
      </c>
      <c r="B62" s="39">
        <f>IFERROR(INDEX(DATOS_GENERALES!$L$24:$L$50,MATCH($C62,DATOS_GENERALES!$M$24:$M$50,0),1),"###")</f>
        <v>4</v>
      </c>
      <c r="C62" s="39" t="s">
        <v>3256</v>
      </c>
      <c r="D62" s="15" t="s">
        <v>3325</v>
      </c>
      <c r="E62" s="28" t="str">
        <f t="shared" si="1"/>
        <v>404400401</v>
      </c>
      <c r="F62" s="28">
        <f t="shared" si="2"/>
        <v>1</v>
      </c>
      <c r="G62" s="15" t="s">
        <v>15</v>
      </c>
      <c r="H62" s="34" t="s">
        <v>3429</v>
      </c>
      <c r="I62" s="34">
        <f t="shared" si="3"/>
        <v>33</v>
      </c>
      <c r="J62" s="39">
        <v>100000</v>
      </c>
      <c r="K62" s="36">
        <v>1.27</v>
      </c>
      <c r="L62" s="36">
        <v>67</v>
      </c>
      <c r="M62" s="36"/>
      <c r="N62" s="36"/>
      <c r="O62" s="36"/>
      <c r="P62" s="36"/>
      <c r="Q62" s="39">
        <v>0</v>
      </c>
      <c r="R62" s="39">
        <v>100000</v>
      </c>
      <c r="S62" s="34" t="s">
        <v>3480</v>
      </c>
      <c r="T62" s="4">
        <f>IFERROR(INDEX(DATOS_GENERALES!$A$29:$A$38,MATCH($U62,DATOS_GENERALES!$B$29:$B$38,0),1),"###")</f>
        <v>3</v>
      </c>
      <c r="U62" s="39" t="s">
        <v>3496</v>
      </c>
      <c r="V62" s="39">
        <v>1</v>
      </c>
      <c r="W62" s="39" t="s">
        <v>15</v>
      </c>
      <c r="Y62" s="38" t="str">
        <f t="shared" si="4"/>
        <v>('40','4','400401','-',true,'1','1','VINAGRE BUENAVENTURA TINTO x 1000','3','1','100000','100000','0','1','0','100000','-','A'),</v>
      </c>
      <c r="Z62" s="38" t="str">
        <f t="shared" si="5"/>
        <v>('1','40','4','400401','1.27','0','0','0'),</v>
      </c>
      <c r="AA62" s="38" t="str">
        <f t="shared" si="5"/>
        <v>('2','40','4','400401','67','0','0','0'),</v>
      </c>
    </row>
    <row r="63" spans="1:27" x14ac:dyDescent="0.25">
      <c r="A63" s="39">
        <f>IFERROR(INDEX(DATOS_GENERALES!$J$24:$J$50,MATCH($C63,DATOS_GENERALES!$M$24:$M$50,0),1),"###")</f>
        <v>40</v>
      </c>
      <c r="B63" s="39">
        <f>IFERROR(INDEX(DATOS_GENERALES!$L$24:$L$50,MATCH($C63,DATOS_GENERALES!$M$24:$M$50,0),1),"###")</f>
        <v>4</v>
      </c>
      <c r="C63" s="39" t="s">
        <v>3256</v>
      </c>
      <c r="D63" s="15" t="s">
        <v>3326</v>
      </c>
      <c r="E63" s="28" t="str">
        <f t="shared" si="1"/>
        <v>404400402</v>
      </c>
      <c r="F63" s="28">
        <f t="shared" si="2"/>
        <v>1</v>
      </c>
      <c r="G63" s="15" t="s">
        <v>15</v>
      </c>
      <c r="H63" s="34" t="s">
        <v>3430</v>
      </c>
      <c r="I63" s="34">
        <f t="shared" si="3"/>
        <v>34</v>
      </c>
      <c r="J63" s="39">
        <v>100000</v>
      </c>
      <c r="K63" s="36">
        <v>1.27</v>
      </c>
      <c r="L63" s="36">
        <v>68</v>
      </c>
      <c r="M63" s="36"/>
      <c r="N63" s="36"/>
      <c r="O63" s="36"/>
      <c r="P63" s="36"/>
      <c r="Q63" s="39">
        <v>0</v>
      </c>
      <c r="R63" s="39">
        <v>100000</v>
      </c>
      <c r="S63" s="34" t="s">
        <v>3480</v>
      </c>
      <c r="T63" s="4">
        <f>IFERROR(INDEX(DATOS_GENERALES!$A$29:$A$38,MATCH($U63,DATOS_GENERALES!$B$29:$B$38,0),1),"###")</f>
        <v>3</v>
      </c>
      <c r="U63" s="39" t="s">
        <v>3496</v>
      </c>
      <c r="V63" s="39">
        <v>1</v>
      </c>
      <c r="W63" s="39" t="s">
        <v>15</v>
      </c>
      <c r="Y63" s="38" t="str">
        <f t="shared" si="4"/>
        <v>('40','4','400402','-',true,'1','1','VINAGRE BUENAVENTURA BLANCO x 1000','3','1','100000','100000','0','1','0','100000','-','A'),</v>
      </c>
      <c r="Z63" s="38" t="str">
        <f t="shared" si="5"/>
        <v>('1','40','4','400402','1.27','0','0','0'),</v>
      </c>
      <c r="AA63" s="38" t="str">
        <f t="shared" si="5"/>
        <v>('2','40','4','400402','68','0','0','0'),</v>
      </c>
    </row>
    <row r="64" spans="1:27" x14ac:dyDescent="0.25">
      <c r="A64" s="39">
        <f>IFERROR(INDEX(DATOS_GENERALES!$J$24:$J$50,MATCH($C64,DATOS_GENERALES!$M$24:$M$50,0),1),"###")</f>
        <v>40</v>
      </c>
      <c r="B64" s="39">
        <f>IFERROR(INDEX(DATOS_GENERALES!$L$24:$L$50,MATCH($C64,DATOS_GENERALES!$M$24:$M$50,0),1),"###")</f>
        <v>5</v>
      </c>
      <c r="C64" s="39" t="s">
        <v>3257</v>
      </c>
      <c r="D64" s="15" t="s">
        <v>3327</v>
      </c>
      <c r="E64" s="28" t="str">
        <f t="shared" si="1"/>
        <v>405400501</v>
      </c>
      <c r="F64" s="28">
        <f t="shared" si="2"/>
        <v>1</v>
      </c>
      <c r="G64" s="15" t="s">
        <v>15</v>
      </c>
      <c r="H64" s="34" t="s">
        <v>3431</v>
      </c>
      <c r="I64" s="34">
        <f t="shared" si="3"/>
        <v>28</v>
      </c>
      <c r="J64" s="39">
        <v>100000</v>
      </c>
      <c r="K64" s="36">
        <v>3.95</v>
      </c>
      <c r="L64" s="36">
        <v>69</v>
      </c>
      <c r="M64" s="36"/>
      <c r="N64" s="36"/>
      <c r="O64" s="36"/>
      <c r="P64" s="36"/>
      <c r="Q64" s="39">
        <v>0</v>
      </c>
      <c r="R64" s="39">
        <v>100000</v>
      </c>
      <c r="S64" s="34" t="s">
        <v>3480</v>
      </c>
      <c r="T64" s="4">
        <f>IFERROR(INDEX(DATOS_GENERALES!$A$29:$A$38,MATCH($U64,DATOS_GENERALES!$B$29:$B$38,0),1),"###")</f>
        <v>3</v>
      </c>
      <c r="U64" s="39" t="s">
        <v>3496</v>
      </c>
      <c r="V64" s="39">
        <v>1</v>
      </c>
      <c r="W64" s="39" t="s">
        <v>15</v>
      </c>
      <c r="Y64" s="38" t="str">
        <f t="shared" si="4"/>
        <v>('40','5','400501','-',true,'1','1','VINAGRE VENTURO TINTO x 1000','3','1','100000','100000','0','1','0','100000','-','A'),</v>
      </c>
      <c r="Z64" s="38" t="str">
        <f t="shared" si="5"/>
        <v>('1','40','5','400501','3.95','0','0','0'),</v>
      </c>
      <c r="AA64" s="38" t="str">
        <f t="shared" si="5"/>
        <v>('2','40','5','400501','69','0','0','0'),</v>
      </c>
    </row>
    <row r="65" spans="1:27" x14ac:dyDescent="0.25">
      <c r="A65" s="39">
        <f>IFERROR(INDEX(DATOS_GENERALES!$J$24:$J$50,MATCH($C65,DATOS_GENERALES!$M$24:$M$50,0),1),"###")</f>
        <v>40</v>
      </c>
      <c r="B65" s="39">
        <f>IFERROR(INDEX(DATOS_GENERALES!$L$24:$L$50,MATCH($C65,DATOS_GENERALES!$M$24:$M$50,0),1),"###")</f>
        <v>5</v>
      </c>
      <c r="C65" s="39" t="s">
        <v>3257</v>
      </c>
      <c r="D65" s="15" t="s">
        <v>3328</v>
      </c>
      <c r="E65" s="28" t="str">
        <f t="shared" si="1"/>
        <v>405400502</v>
      </c>
      <c r="F65" s="28">
        <f t="shared" si="2"/>
        <v>1</v>
      </c>
      <c r="G65" s="15" t="s">
        <v>15</v>
      </c>
      <c r="H65" s="34" t="s">
        <v>3432</v>
      </c>
      <c r="I65" s="34">
        <f t="shared" si="3"/>
        <v>29</v>
      </c>
      <c r="J65" s="39">
        <v>100000</v>
      </c>
      <c r="K65" s="36">
        <v>3.95</v>
      </c>
      <c r="L65" s="36">
        <v>70</v>
      </c>
      <c r="M65" s="36"/>
      <c r="N65" s="36"/>
      <c r="O65" s="36"/>
      <c r="P65" s="36"/>
      <c r="Q65" s="39">
        <v>0</v>
      </c>
      <c r="R65" s="39">
        <v>100000</v>
      </c>
      <c r="S65" s="34" t="s">
        <v>3480</v>
      </c>
      <c r="T65" s="4">
        <f>IFERROR(INDEX(DATOS_GENERALES!$A$29:$A$38,MATCH($U65,DATOS_GENERALES!$B$29:$B$38,0),1),"###")</f>
        <v>3</v>
      </c>
      <c r="U65" s="39" t="s">
        <v>3496</v>
      </c>
      <c r="V65" s="39">
        <v>1</v>
      </c>
      <c r="W65" s="39" t="s">
        <v>15</v>
      </c>
      <c r="Y65" s="38" t="str">
        <f t="shared" si="4"/>
        <v>('40','5','400502','-',true,'1','1','VINAGRE VENTURO BLANCO x 1000','3','1','100000','100000','0','1','0','100000','-','A'),</v>
      </c>
      <c r="Z65" s="38" t="str">
        <f t="shared" si="5"/>
        <v>('1','40','5','400502','3.95','0','0','0'),</v>
      </c>
      <c r="AA65" s="38" t="str">
        <f t="shared" si="5"/>
        <v>('2','40','5','400502','70','0','0','0'),</v>
      </c>
    </row>
    <row r="66" spans="1:27" x14ac:dyDescent="0.25">
      <c r="A66" s="39">
        <f>IFERROR(INDEX(DATOS_GENERALES!$J$24:$J$50,MATCH($C66,DATOS_GENERALES!$M$24:$M$50,0),1),"###")</f>
        <v>40</v>
      </c>
      <c r="B66" s="39">
        <f>IFERROR(INDEX(DATOS_GENERALES!$L$24:$L$50,MATCH($C66,DATOS_GENERALES!$M$24:$M$50,0),1),"###")</f>
        <v>5</v>
      </c>
      <c r="C66" s="39" t="s">
        <v>3257</v>
      </c>
      <c r="D66" s="15" t="s">
        <v>3329</v>
      </c>
      <c r="E66" s="28" t="str">
        <f t="shared" si="1"/>
        <v>405400503</v>
      </c>
      <c r="F66" s="28">
        <f t="shared" si="2"/>
        <v>1</v>
      </c>
      <c r="G66" s="15" t="s">
        <v>15</v>
      </c>
      <c r="H66" s="34" t="s">
        <v>3433</v>
      </c>
      <c r="I66" s="34">
        <f t="shared" si="3"/>
        <v>27</v>
      </c>
      <c r="J66" s="39">
        <v>100000</v>
      </c>
      <c r="K66" s="36">
        <v>2.4700000000000002</v>
      </c>
      <c r="L66" s="36">
        <v>71</v>
      </c>
      <c r="M66" s="36"/>
      <c r="N66" s="36"/>
      <c r="O66" s="36"/>
      <c r="P66" s="36"/>
      <c r="Q66" s="39">
        <v>0</v>
      </c>
      <c r="R66" s="39">
        <v>100000</v>
      </c>
      <c r="S66" s="34" t="s">
        <v>3480</v>
      </c>
      <c r="T66" s="4">
        <f>IFERROR(INDEX(DATOS_GENERALES!$A$29:$A$38,MATCH($U66,DATOS_GENERALES!$B$29:$B$38,0),1),"###")</f>
        <v>3</v>
      </c>
      <c r="U66" s="39" t="s">
        <v>3496</v>
      </c>
      <c r="V66" s="39">
        <v>1</v>
      </c>
      <c r="W66" s="39" t="s">
        <v>15</v>
      </c>
      <c r="Y66" s="38" t="str">
        <f t="shared" si="4"/>
        <v>('40','5','400503','-',true,'1','1','VINAGRE VENTURO TINTO x 600','3','1','100000','100000','0','1','0','100000','-','A'),</v>
      </c>
      <c r="Z66" s="38" t="str">
        <f t="shared" si="5"/>
        <v>('1','40','5','400503','2.47','0','0','0'),</v>
      </c>
      <c r="AA66" s="38" t="str">
        <f t="shared" si="5"/>
        <v>('2','40','5','400503','71','0','0','0'),</v>
      </c>
    </row>
    <row r="67" spans="1:27" x14ac:dyDescent="0.25">
      <c r="A67" s="39">
        <f>IFERROR(INDEX(DATOS_GENERALES!$J$24:$J$50,MATCH($C67,DATOS_GENERALES!$M$24:$M$50,0),1),"###")</f>
        <v>40</v>
      </c>
      <c r="B67" s="39">
        <f>IFERROR(INDEX(DATOS_GENERALES!$L$24:$L$50,MATCH($C67,DATOS_GENERALES!$M$24:$M$50,0),1),"###")</f>
        <v>5</v>
      </c>
      <c r="C67" s="39" t="s">
        <v>3257</v>
      </c>
      <c r="D67" s="15" t="s">
        <v>3330</v>
      </c>
      <c r="E67" s="28" t="str">
        <f t="shared" si="1"/>
        <v>405400504</v>
      </c>
      <c r="F67" s="28">
        <f t="shared" si="2"/>
        <v>1</v>
      </c>
      <c r="G67" s="15" t="s">
        <v>15</v>
      </c>
      <c r="H67" s="34" t="s">
        <v>3434</v>
      </c>
      <c r="I67" s="34">
        <f t="shared" si="3"/>
        <v>28</v>
      </c>
      <c r="J67" s="39">
        <v>100000</v>
      </c>
      <c r="K67" s="36">
        <v>2.4700000000000002</v>
      </c>
      <c r="L67" s="36">
        <v>72</v>
      </c>
      <c r="M67" s="36"/>
      <c r="N67" s="36"/>
      <c r="O67" s="36"/>
      <c r="P67" s="36"/>
      <c r="Q67" s="39">
        <v>0</v>
      </c>
      <c r="R67" s="39">
        <v>100000</v>
      </c>
      <c r="S67" s="34" t="s">
        <v>3480</v>
      </c>
      <c r="T67" s="4">
        <f>IFERROR(INDEX(DATOS_GENERALES!$A$29:$A$38,MATCH($U67,DATOS_GENERALES!$B$29:$B$38,0),1),"###")</f>
        <v>3</v>
      </c>
      <c r="U67" s="39" t="s">
        <v>3496</v>
      </c>
      <c r="V67" s="39">
        <v>1</v>
      </c>
      <c r="W67" s="39" t="s">
        <v>15</v>
      </c>
      <c r="Y67" s="38" t="str">
        <f t="shared" si="4"/>
        <v>('40','5','400504','-',true,'1','1','VINAGRE VENTURO BLANCO x 600','3','1','100000','100000','0','1','0','100000','-','A'),</v>
      </c>
      <c r="Z67" s="38" t="str">
        <f t="shared" si="5"/>
        <v>('1','40','5','400504','2.47','0','0','0'),</v>
      </c>
      <c r="AA67" s="38" t="str">
        <f t="shared" si="5"/>
        <v>('2','40','5','400504','72','0','0','0'),</v>
      </c>
    </row>
    <row r="68" spans="1:27" x14ac:dyDescent="0.25">
      <c r="A68" s="39">
        <f>IFERROR(INDEX(DATOS_GENERALES!$J$24:$J$50,MATCH($C68,DATOS_GENERALES!$M$24:$M$50,0),1),"###")</f>
        <v>40</v>
      </c>
      <c r="B68" s="39">
        <f>IFERROR(INDEX(DATOS_GENERALES!$L$24:$L$50,MATCH($C68,DATOS_GENERALES!$M$24:$M$50,0),1),"###")</f>
        <v>5</v>
      </c>
      <c r="C68" s="39" t="s">
        <v>3257</v>
      </c>
      <c r="D68" s="15" t="s">
        <v>3331</v>
      </c>
      <c r="E68" s="28" t="str">
        <f t="shared" si="1"/>
        <v>405400505</v>
      </c>
      <c r="F68" s="28">
        <f t="shared" si="2"/>
        <v>1</v>
      </c>
      <c r="G68" s="15" t="s">
        <v>15</v>
      </c>
      <c r="H68" s="34" t="s">
        <v>3435</v>
      </c>
      <c r="I68" s="34">
        <f t="shared" si="3"/>
        <v>27</v>
      </c>
      <c r="J68" s="39">
        <v>100000</v>
      </c>
      <c r="K68" s="36">
        <v>10.25</v>
      </c>
      <c r="L68" s="36">
        <v>73</v>
      </c>
      <c r="M68" s="36"/>
      <c r="N68" s="36"/>
      <c r="O68" s="36"/>
      <c r="P68" s="36"/>
      <c r="Q68" s="39">
        <v>0</v>
      </c>
      <c r="R68" s="39">
        <v>100000</v>
      </c>
      <c r="S68" s="34" t="s">
        <v>3480</v>
      </c>
      <c r="T68" s="4">
        <f>IFERROR(INDEX(DATOS_GENERALES!$A$29:$A$38,MATCH($U68,DATOS_GENERALES!$B$29:$B$38,0),1),"###")</f>
        <v>2</v>
      </c>
      <c r="U68" s="39" t="s">
        <v>3494</v>
      </c>
      <c r="V68" s="39">
        <v>1</v>
      </c>
      <c r="W68" s="39" t="s">
        <v>15</v>
      </c>
      <c r="Y68" s="38" t="str">
        <f t="shared" si="4"/>
        <v>('40','5','400505','-',true,'1','1','VINAGRE VENTURO TINTO x 125','2','1','100000','100000','0','1','0','100000','-','A'),</v>
      </c>
      <c r="Z68" s="38" t="str">
        <f t="shared" si="5"/>
        <v>('1','40','5','400505','10.25','0','0','0'),</v>
      </c>
      <c r="AA68" s="38" t="str">
        <f t="shared" si="5"/>
        <v>('2','40','5','400505','73','0','0','0'),</v>
      </c>
    </row>
    <row r="69" spans="1:27" x14ac:dyDescent="0.25">
      <c r="A69" s="39">
        <f>IFERROR(INDEX(DATOS_GENERALES!$J$24:$J$50,MATCH($C69,DATOS_GENERALES!$M$24:$M$50,0),1),"###")</f>
        <v>40</v>
      </c>
      <c r="B69" s="39">
        <f>IFERROR(INDEX(DATOS_GENERALES!$L$24:$L$50,MATCH($C69,DATOS_GENERALES!$M$24:$M$50,0),1),"###")</f>
        <v>5</v>
      </c>
      <c r="C69" s="39" t="s">
        <v>3257</v>
      </c>
      <c r="D69" s="15" t="s">
        <v>3332</v>
      </c>
      <c r="E69" s="28" t="str">
        <f t="shared" si="1"/>
        <v>405400506</v>
      </c>
      <c r="F69" s="28">
        <f t="shared" si="2"/>
        <v>1</v>
      </c>
      <c r="G69" s="15" t="s">
        <v>15</v>
      </c>
      <c r="H69" s="34" t="s">
        <v>3436</v>
      </c>
      <c r="I69" s="34">
        <f t="shared" si="3"/>
        <v>28</v>
      </c>
      <c r="J69" s="39">
        <v>100000</v>
      </c>
      <c r="K69" s="36">
        <v>10.25</v>
      </c>
      <c r="L69" s="36">
        <v>74</v>
      </c>
      <c r="M69" s="36"/>
      <c r="N69" s="36"/>
      <c r="O69" s="36"/>
      <c r="P69" s="36"/>
      <c r="Q69" s="39">
        <v>0</v>
      </c>
      <c r="R69" s="39">
        <v>100000</v>
      </c>
      <c r="S69" s="34" t="s">
        <v>3480</v>
      </c>
      <c r="T69" s="4">
        <f>IFERROR(INDEX(DATOS_GENERALES!$A$29:$A$38,MATCH($U69,DATOS_GENERALES!$B$29:$B$38,0),1),"###")</f>
        <v>2</v>
      </c>
      <c r="U69" s="39" t="s">
        <v>3494</v>
      </c>
      <c r="V69" s="39">
        <v>1</v>
      </c>
      <c r="W69" s="39" t="s">
        <v>15</v>
      </c>
      <c r="Y69" s="38" t="str">
        <f t="shared" si="4"/>
        <v>('40','5','400506','-',true,'1','1','VINAGRE VENTURO BLANCO x 125','2','1','100000','100000','0','1','0','100000','-','A'),</v>
      </c>
      <c r="Z69" s="38" t="str">
        <f t="shared" si="5"/>
        <v>('1','40','5','400506','10.25','0','0','0'),</v>
      </c>
      <c r="AA69" s="38" t="str">
        <f t="shared" si="5"/>
        <v>('2','40','5','400506','74','0','0','0'),</v>
      </c>
    </row>
    <row r="70" spans="1:27" x14ac:dyDescent="0.25">
      <c r="A70" s="39">
        <f>IFERROR(INDEX(DATOS_GENERALES!$J$24:$J$50,MATCH($C70,DATOS_GENERALES!$M$24:$M$50,0),1),"###")</f>
        <v>50</v>
      </c>
      <c r="B70" s="39">
        <f>IFERROR(INDEX(DATOS_GENERALES!$L$24:$L$50,MATCH($C70,DATOS_GENERALES!$M$24:$M$50,0),1),"###")</f>
        <v>1</v>
      </c>
      <c r="C70" s="39" t="s">
        <v>3258</v>
      </c>
      <c r="D70" s="15" t="s">
        <v>3333</v>
      </c>
      <c r="E70" s="28" t="str">
        <f t="shared" ref="E70:E133" si="6">A70&amp;B70&amp;D70</f>
        <v>501500101</v>
      </c>
      <c r="F70" s="28">
        <f t="shared" ref="F70:F133" si="7">COUNTIF($E$5:$E$200,E70)</f>
        <v>1</v>
      </c>
      <c r="G70" s="15" t="s">
        <v>15</v>
      </c>
      <c r="H70" s="34" t="s">
        <v>3437</v>
      </c>
      <c r="I70" s="34">
        <f t="shared" ref="I70:I133" si="8">LEN(H70)</f>
        <v>39</v>
      </c>
      <c r="J70" s="39">
        <v>100000</v>
      </c>
      <c r="K70" s="36">
        <v>19.28</v>
      </c>
      <c r="L70" s="36">
        <v>75</v>
      </c>
      <c r="M70" s="36"/>
      <c r="N70" s="36"/>
      <c r="O70" s="36"/>
      <c r="P70" s="36"/>
      <c r="Q70" s="39">
        <v>0</v>
      </c>
      <c r="R70" s="39">
        <v>100000</v>
      </c>
      <c r="S70" s="34" t="s">
        <v>3480</v>
      </c>
      <c r="T70" s="4">
        <f>IFERROR(INDEX(DATOS_GENERALES!$A$29:$A$38,MATCH($U70,DATOS_GENERALES!$B$29:$B$38,0),1),"###")</f>
        <v>3</v>
      </c>
      <c r="U70" s="39" t="s">
        <v>3496</v>
      </c>
      <c r="V70" s="39">
        <v>1</v>
      </c>
      <c r="W70" s="39" t="s">
        <v>15</v>
      </c>
      <c r="Y70" s="38" t="str">
        <f t="shared" ref="Y70:Y106" si="9">"('"&amp;A70&amp;"','"&amp;B70&amp;"','"&amp;D70&amp;"','"&amp;G70&amp;"',"&amp;S70&amp;",'1','1','"&amp;H70&amp;"','"&amp;T70&amp;"','"&amp;V70&amp;"','"&amp;J70&amp;"','"&amp;J70&amp;"','0','1','"&amp;Q70&amp;"','"&amp;R70&amp;"','"&amp;W70&amp;"','A'),"</f>
        <v>('50','1','500101','-',true,'1','1','POMALCA RESERVA ESPECIAL * 750 x Unidad','3','1','100000','100000','0','1','0','100000','-','A'),</v>
      </c>
      <c r="Z70" s="38" t="str">
        <f t="shared" ref="Z70:AA108" si="10">"('"&amp;K$2&amp;"','"&amp;$A70&amp;"','"&amp;$B70&amp;"','"&amp;$D70&amp;"','"&amp;K70&amp;"','0','0','0'),"</f>
        <v>('1','50','1','500101','19.28','0','0','0'),</v>
      </c>
      <c r="AA70" s="38" t="str">
        <f t="shared" si="10"/>
        <v>('2','50','1','500101','75','0','0','0'),</v>
      </c>
    </row>
    <row r="71" spans="1:27" x14ac:dyDescent="0.25">
      <c r="A71" s="39">
        <f>IFERROR(INDEX(DATOS_GENERALES!$J$24:$J$50,MATCH($C71,DATOS_GENERALES!$M$24:$M$50,0),1),"###")</f>
        <v>50</v>
      </c>
      <c r="B71" s="39">
        <f>IFERROR(INDEX(DATOS_GENERALES!$L$24:$L$50,MATCH($C71,DATOS_GENERALES!$M$24:$M$50,0),1),"###")</f>
        <v>1</v>
      </c>
      <c r="C71" s="39" t="s">
        <v>3258</v>
      </c>
      <c r="D71" s="15" t="s">
        <v>3334</v>
      </c>
      <c r="E71" s="28" t="str">
        <f t="shared" si="6"/>
        <v>501500102</v>
      </c>
      <c r="F71" s="28">
        <f t="shared" si="7"/>
        <v>1</v>
      </c>
      <c r="G71" s="15" t="s">
        <v>15</v>
      </c>
      <c r="H71" s="34" t="s">
        <v>3438</v>
      </c>
      <c r="I71" s="34">
        <f t="shared" si="8"/>
        <v>32</v>
      </c>
      <c r="J71" s="39">
        <v>100000</v>
      </c>
      <c r="K71" s="36">
        <v>41.92</v>
      </c>
      <c r="L71" s="36">
        <v>76</v>
      </c>
      <c r="M71" s="36"/>
      <c r="N71" s="36"/>
      <c r="O71" s="36"/>
      <c r="P71" s="36"/>
      <c r="Q71" s="39">
        <v>0</v>
      </c>
      <c r="R71" s="39">
        <v>100000</v>
      </c>
      <c r="S71" s="34" t="s">
        <v>3480</v>
      </c>
      <c r="T71" s="4">
        <f>IFERROR(INDEX(DATOS_GENERALES!$A$29:$A$38,MATCH($U71,DATOS_GENERALES!$B$29:$B$38,0),1),"###")</f>
        <v>3</v>
      </c>
      <c r="U71" s="39" t="s">
        <v>3496</v>
      </c>
      <c r="V71" s="39">
        <v>1</v>
      </c>
      <c r="W71" s="39" t="s">
        <v>15</v>
      </c>
      <c r="Y71" s="38" t="str">
        <f t="shared" si="9"/>
        <v>('50','1','500102','-',true,'1','1','POMALCA  7  Anhos * 750 x Unidad','3','1','100000','100000','0','1','0','100000','-','A'),</v>
      </c>
      <c r="Z71" s="38" t="str">
        <f t="shared" si="10"/>
        <v>('1','50','1','500102','41.92','0','0','0'),</v>
      </c>
      <c r="AA71" s="38" t="str">
        <f t="shared" si="10"/>
        <v>('2','50','1','500102','76','0','0','0'),</v>
      </c>
    </row>
    <row r="72" spans="1:27" x14ac:dyDescent="0.25">
      <c r="A72" s="39">
        <f>IFERROR(INDEX(DATOS_GENERALES!$J$24:$J$50,MATCH($C72,DATOS_GENERALES!$M$24:$M$50,0),1),"###")</f>
        <v>50</v>
      </c>
      <c r="B72" s="39">
        <f>IFERROR(INDEX(DATOS_GENERALES!$L$24:$L$50,MATCH($C72,DATOS_GENERALES!$M$24:$M$50,0),1),"###")</f>
        <v>1</v>
      </c>
      <c r="C72" s="39" t="s">
        <v>3258</v>
      </c>
      <c r="D72" s="15" t="s">
        <v>3335</v>
      </c>
      <c r="E72" s="28" t="str">
        <f t="shared" si="6"/>
        <v>501500103</v>
      </c>
      <c r="F72" s="28">
        <f t="shared" si="7"/>
        <v>1</v>
      </c>
      <c r="G72" s="15" t="s">
        <v>15</v>
      </c>
      <c r="H72" s="34" t="s">
        <v>3439</v>
      </c>
      <c r="I72" s="34">
        <f t="shared" si="8"/>
        <v>44</v>
      </c>
      <c r="J72" s="39">
        <v>100000</v>
      </c>
      <c r="K72" s="36">
        <v>13.47</v>
      </c>
      <c r="L72" s="36">
        <v>77</v>
      </c>
      <c r="M72" s="36"/>
      <c r="N72" s="36"/>
      <c r="O72" s="36"/>
      <c r="P72" s="36"/>
      <c r="Q72" s="39">
        <v>0</v>
      </c>
      <c r="R72" s="39">
        <v>100000</v>
      </c>
      <c r="S72" s="34" t="s">
        <v>3480</v>
      </c>
      <c r="T72" s="4">
        <f>IFERROR(INDEX(DATOS_GENERALES!$A$29:$A$38,MATCH($U72,DATOS_GENERALES!$B$29:$B$38,0),1),"###")</f>
        <v>3</v>
      </c>
      <c r="U72" s="39" t="s">
        <v>3496</v>
      </c>
      <c r="V72" s="39">
        <v>1</v>
      </c>
      <c r="W72" s="39" t="s">
        <v>15</v>
      </c>
      <c r="Y72" s="38" t="str">
        <f t="shared" si="9"/>
        <v>('50','1','500103','-',true,'1','1','POMALCA 3 Anhos SPECIAL BLACK *1000 x Unidad','3','1','100000','100000','0','1','0','100000','-','A'),</v>
      </c>
      <c r="Z72" s="38" t="str">
        <f t="shared" si="10"/>
        <v>('1','50','1','500103','13.47','0','0','0'),</v>
      </c>
      <c r="AA72" s="38" t="str">
        <f t="shared" si="10"/>
        <v>('2','50','1','500103','77','0','0','0'),</v>
      </c>
    </row>
    <row r="73" spans="1:27" x14ac:dyDescent="0.25">
      <c r="A73" s="39">
        <f>IFERROR(INDEX(DATOS_GENERALES!$J$24:$J$50,MATCH($C73,DATOS_GENERALES!$M$24:$M$50,0),1),"###")</f>
        <v>50</v>
      </c>
      <c r="B73" s="39">
        <f>IFERROR(INDEX(DATOS_GENERALES!$L$24:$L$50,MATCH($C73,DATOS_GENERALES!$M$24:$M$50,0),1),"###")</f>
        <v>1</v>
      </c>
      <c r="C73" s="39" t="s">
        <v>3258</v>
      </c>
      <c r="D73" s="15" t="s">
        <v>3336</v>
      </c>
      <c r="E73" s="28" t="str">
        <f t="shared" si="6"/>
        <v>501500104</v>
      </c>
      <c r="F73" s="28">
        <f t="shared" si="7"/>
        <v>1</v>
      </c>
      <c r="G73" s="15" t="s">
        <v>15</v>
      </c>
      <c r="H73" s="34" t="s">
        <v>3440</v>
      </c>
      <c r="I73" s="34">
        <f t="shared" si="8"/>
        <v>40</v>
      </c>
      <c r="J73" s="39">
        <v>100000</v>
      </c>
      <c r="K73" s="36">
        <v>161.53</v>
      </c>
      <c r="L73" s="36">
        <v>78</v>
      </c>
      <c r="M73" s="36"/>
      <c r="N73" s="36"/>
      <c r="O73" s="36"/>
      <c r="P73" s="36"/>
      <c r="Q73" s="39">
        <v>0</v>
      </c>
      <c r="R73" s="39">
        <v>100000</v>
      </c>
      <c r="S73" s="34" t="s">
        <v>3480</v>
      </c>
      <c r="T73" s="4">
        <f>IFERROR(INDEX(DATOS_GENERALES!$A$29:$A$38,MATCH($U73,DATOS_GENERALES!$B$29:$B$38,0),1),"###")</f>
        <v>2</v>
      </c>
      <c r="U73" s="39" t="s">
        <v>3494</v>
      </c>
      <c r="V73" s="39">
        <v>1</v>
      </c>
      <c r="W73" s="39" t="s">
        <v>15</v>
      </c>
      <c r="Y73" s="38" t="str">
        <f t="shared" si="9"/>
        <v>('50','1','500104','-',true,'1','1','POMALCA 3 Anhos SPECIAL BLACK *1000 +2CH','2','1','100000','100000','0','1','0','100000','-','A'),</v>
      </c>
      <c r="Z73" s="38" t="str">
        <f t="shared" si="10"/>
        <v>('1','50','1','500104','161.53','0','0','0'),</v>
      </c>
      <c r="AA73" s="38" t="str">
        <f t="shared" si="10"/>
        <v>('2','50','1','500104','78','0','0','0'),</v>
      </c>
    </row>
    <row r="74" spans="1:27" x14ac:dyDescent="0.25">
      <c r="A74" s="39">
        <f>IFERROR(INDEX(DATOS_GENERALES!$J$24:$J$50,MATCH($C74,DATOS_GENERALES!$M$24:$M$50,0),1),"###")</f>
        <v>50</v>
      </c>
      <c r="B74" s="39">
        <f>IFERROR(INDEX(DATOS_GENERALES!$L$24:$L$50,MATCH($C74,DATOS_GENERALES!$M$24:$M$50,0),1),"###")</f>
        <v>1</v>
      </c>
      <c r="C74" s="39" t="s">
        <v>3258</v>
      </c>
      <c r="D74" s="15" t="s">
        <v>3337</v>
      </c>
      <c r="E74" s="28" t="str">
        <f t="shared" si="6"/>
        <v>501500105</v>
      </c>
      <c r="F74" s="28">
        <f t="shared" si="7"/>
        <v>1</v>
      </c>
      <c r="G74" s="15" t="s">
        <v>15</v>
      </c>
      <c r="H74" s="34" t="s">
        <v>3441</v>
      </c>
      <c r="I74" s="34">
        <f t="shared" si="8"/>
        <v>40</v>
      </c>
      <c r="J74" s="39">
        <v>100000</v>
      </c>
      <c r="K74" s="36">
        <v>175.17</v>
      </c>
      <c r="L74" s="36">
        <v>79</v>
      </c>
      <c r="M74" s="36"/>
      <c r="N74" s="36"/>
      <c r="O74" s="36"/>
      <c r="P74" s="36"/>
      <c r="Q74" s="39">
        <v>0</v>
      </c>
      <c r="R74" s="39">
        <v>100000</v>
      </c>
      <c r="S74" s="34" t="s">
        <v>3480</v>
      </c>
      <c r="T74" s="4">
        <f>IFERROR(INDEX(DATOS_GENERALES!$A$29:$A$38,MATCH($U74,DATOS_GENERALES!$B$29:$B$38,0),1),"###")</f>
        <v>2</v>
      </c>
      <c r="U74" s="39" t="s">
        <v>3494</v>
      </c>
      <c r="V74" s="39">
        <v>1</v>
      </c>
      <c r="W74" s="39" t="s">
        <v>15</v>
      </c>
      <c r="Y74" s="38" t="str">
        <f t="shared" si="9"/>
        <v>('50','1','500105','-',true,'1','1','POMALCA 3 Anhos SPECIAL BLACK *1000 +6CH','2','1','100000','100000','0','1','0','100000','-','A'),</v>
      </c>
      <c r="Z74" s="38" t="str">
        <f t="shared" si="10"/>
        <v>('1','50','1','500105','175.17','0','0','0'),</v>
      </c>
      <c r="AA74" s="38" t="str">
        <f t="shared" si="10"/>
        <v>('2','50','1','500105','79','0','0','0'),</v>
      </c>
    </row>
    <row r="75" spans="1:27" x14ac:dyDescent="0.25">
      <c r="A75" s="39">
        <f>IFERROR(INDEX(DATOS_GENERALES!$J$24:$J$50,MATCH($C75,DATOS_GENERALES!$M$24:$M$50,0),1),"###")</f>
        <v>50</v>
      </c>
      <c r="B75" s="39">
        <f>IFERROR(INDEX(DATOS_GENERALES!$L$24:$L$50,MATCH($C75,DATOS_GENERALES!$M$24:$M$50,0),1),"###")</f>
        <v>1</v>
      </c>
      <c r="C75" s="39" t="s">
        <v>3258</v>
      </c>
      <c r="D75" s="15" t="s">
        <v>3338</v>
      </c>
      <c r="E75" s="28" t="str">
        <f t="shared" si="6"/>
        <v>501500106</v>
      </c>
      <c r="F75" s="28">
        <f t="shared" si="7"/>
        <v>1</v>
      </c>
      <c r="G75" s="15" t="s">
        <v>15</v>
      </c>
      <c r="H75" s="34" t="s">
        <v>3442</v>
      </c>
      <c r="I75" s="34">
        <f t="shared" si="8"/>
        <v>45</v>
      </c>
      <c r="J75" s="39">
        <v>100000</v>
      </c>
      <c r="K75" s="36">
        <v>181.1</v>
      </c>
      <c r="L75" s="36">
        <v>80</v>
      </c>
      <c r="M75" s="36"/>
      <c r="N75" s="36"/>
      <c r="O75" s="36"/>
      <c r="P75" s="36"/>
      <c r="Q75" s="39">
        <v>0</v>
      </c>
      <c r="R75" s="39">
        <v>100000</v>
      </c>
      <c r="S75" s="34" t="s">
        <v>3480</v>
      </c>
      <c r="T75" s="4">
        <f>IFERROR(INDEX(DATOS_GENERALES!$A$29:$A$38,MATCH($U75,DATOS_GENERALES!$B$29:$B$38,0),1),"###")</f>
        <v>2</v>
      </c>
      <c r="U75" s="39" t="s">
        <v>3494</v>
      </c>
      <c r="V75" s="39">
        <v>1</v>
      </c>
      <c r="W75" s="39" t="s">
        <v>15</v>
      </c>
      <c r="Y75" s="38" t="str">
        <f t="shared" si="9"/>
        <v>('50','1','500106','-',true,'1','1','POMALCA 3 Anhos SPECIAL BLACK *1000 +12V +2CH','2','1','100000','100000','0','1','0','100000','-','A'),</v>
      </c>
      <c r="Z75" s="38" t="str">
        <f t="shared" si="10"/>
        <v>('1','50','1','500106','181.1','0','0','0'),</v>
      </c>
      <c r="AA75" s="38" t="str">
        <f t="shared" si="10"/>
        <v>('2','50','1','500106','80','0','0','0'),</v>
      </c>
    </row>
    <row r="76" spans="1:27" x14ac:dyDescent="0.25">
      <c r="A76" s="39">
        <f>IFERROR(INDEX(DATOS_GENERALES!$J$24:$J$50,MATCH($C76,DATOS_GENERALES!$M$24:$M$50,0),1),"###")</f>
        <v>50</v>
      </c>
      <c r="B76" s="39">
        <f>IFERROR(INDEX(DATOS_GENERALES!$L$24:$L$50,MATCH($C76,DATOS_GENERALES!$M$24:$M$50,0),1),"###")</f>
        <v>1</v>
      </c>
      <c r="C76" s="39" t="s">
        <v>3258</v>
      </c>
      <c r="D76" s="15" t="s">
        <v>3339</v>
      </c>
      <c r="E76" s="28" t="str">
        <f t="shared" si="6"/>
        <v>501500107</v>
      </c>
      <c r="F76" s="28">
        <f t="shared" si="7"/>
        <v>1</v>
      </c>
      <c r="G76" s="15" t="s">
        <v>15</v>
      </c>
      <c r="H76" s="34" t="s">
        <v>3443</v>
      </c>
      <c r="I76" s="34">
        <f t="shared" si="8"/>
        <v>43</v>
      </c>
      <c r="J76" s="39">
        <v>100000</v>
      </c>
      <c r="K76" s="36">
        <v>9.07</v>
      </c>
      <c r="L76" s="36">
        <v>81</v>
      </c>
      <c r="M76" s="36"/>
      <c r="N76" s="36"/>
      <c r="O76" s="36"/>
      <c r="P76" s="36"/>
      <c r="Q76" s="39">
        <v>0</v>
      </c>
      <c r="R76" s="39">
        <v>100000</v>
      </c>
      <c r="S76" s="34" t="s">
        <v>3480</v>
      </c>
      <c r="T76" s="4">
        <f>IFERROR(INDEX(DATOS_GENERALES!$A$29:$A$38,MATCH($U76,DATOS_GENERALES!$B$29:$B$38,0),1),"###")</f>
        <v>3</v>
      </c>
      <c r="U76" s="39" t="s">
        <v>3496</v>
      </c>
      <c r="V76" s="39">
        <v>1</v>
      </c>
      <c r="W76" s="39" t="s">
        <v>15</v>
      </c>
      <c r="Y76" s="38" t="str">
        <f t="shared" si="9"/>
        <v>('50','1','500107','-',true,'1','1','POMALCA 3 Anhos SPECIAL BLACK *500 x Unidad','3','1','100000','100000','0','1','0','100000','-','A'),</v>
      </c>
      <c r="Z76" s="38" t="str">
        <f t="shared" si="10"/>
        <v>('1','50','1','500107','9.07','0','0','0'),</v>
      </c>
      <c r="AA76" s="38" t="str">
        <f t="shared" si="10"/>
        <v>('2','50','1','500107','81','0','0','0'),</v>
      </c>
    </row>
    <row r="77" spans="1:27" x14ac:dyDescent="0.25">
      <c r="A77" s="39">
        <f>IFERROR(INDEX(DATOS_GENERALES!$J$24:$J$50,MATCH($C77,DATOS_GENERALES!$M$24:$M$50,0),1),"###")</f>
        <v>50</v>
      </c>
      <c r="B77" s="39">
        <f>IFERROR(INDEX(DATOS_GENERALES!$L$24:$L$50,MATCH($C77,DATOS_GENERALES!$M$24:$M$50,0),1),"###")</f>
        <v>1</v>
      </c>
      <c r="C77" s="39" t="s">
        <v>3258</v>
      </c>
      <c r="D77" s="15" t="s">
        <v>3340</v>
      </c>
      <c r="E77" s="28" t="str">
        <f t="shared" si="6"/>
        <v>501500108</v>
      </c>
      <c r="F77" s="28">
        <f t="shared" si="7"/>
        <v>1</v>
      </c>
      <c r="G77" s="15" t="s">
        <v>15</v>
      </c>
      <c r="H77" s="34" t="s">
        <v>3444</v>
      </c>
      <c r="I77" s="34">
        <f t="shared" si="8"/>
        <v>39</v>
      </c>
      <c r="J77" s="39">
        <v>100000</v>
      </c>
      <c r="K77" s="36">
        <v>108.14</v>
      </c>
      <c r="L77" s="36">
        <v>82</v>
      </c>
      <c r="M77" s="36"/>
      <c r="N77" s="36"/>
      <c r="O77" s="36"/>
      <c r="P77" s="36"/>
      <c r="Q77" s="39">
        <v>0</v>
      </c>
      <c r="R77" s="39">
        <v>100000</v>
      </c>
      <c r="S77" s="34" t="s">
        <v>3480</v>
      </c>
      <c r="T77" s="4">
        <f>IFERROR(INDEX(DATOS_GENERALES!$A$29:$A$38,MATCH($U77,DATOS_GENERALES!$B$29:$B$38,0),1),"###")</f>
        <v>2</v>
      </c>
      <c r="U77" s="39" t="s">
        <v>3494</v>
      </c>
      <c r="V77" s="39">
        <v>1</v>
      </c>
      <c r="W77" s="39" t="s">
        <v>15</v>
      </c>
      <c r="Y77" s="38" t="str">
        <f t="shared" si="9"/>
        <v>('50','1','500108','-',true,'1','1','POMALCA 3 Anhos SPECIAL BLACK *500 +2CH','2','1','100000','100000','0','1','0','100000','-','A'),</v>
      </c>
      <c r="Z77" s="38" t="str">
        <f t="shared" si="10"/>
        <v>('1','50','1','500108','108.14','0','0','0'),</v>
      </c>
      <c r="AA77" s="38" t="str">
        <f t="shared" si="10"/>
        <v>('2','50','1','500108','82','0','0','0'),</v>
      </c>
    </row>
    <row r="78" spans="1:27" x14ac:dyDescent="0.25">
      <c r="A78" s="39">
        <f>IFERROR(INDEX(DATOS_GENERALES!$J$24:$J$50,MATCH($C78,DATOS_GENERALES!$M$24:$M$50,0),1),"###")</f>
        <v>50</v>
      </c>
      <c r="B78" s="39">
        <f>IFERROR(INDEX(DATOS_GENERALES!$L$24:$L$50,MATCH($C78,DATOS_GENERALES!$M$24:$M$50,0),1),"###")</f>
        <v>1</v>
      </c>
      <c r="C78" s="39" t="s">
        <v>3258</v>
      </c>
      <c r="D78" s="15" t="s">
        <v>3341</v>
      </c>
      <c r="E78" s="28" t="str">
        <f t="shared" si="6"/>
        <v>501500109</v>
      </c>
      <c r="F78" s="28">
        <f t="shared" si="7"/>
        <v>1</v>
      </c>
      <c r="G78" s="15" t="s">
        <v>15</v>
      </c>
      <c r="H78" s="34" t="s">
        <v>3445</v>
      </c>
      <c r="I78" s="34">
        <f t="shared" si="8"/>
        <v>39</v>
      </c>
      <c r="J78" s="39">
        <v>100000</v>
      </c>
      <c r="K78" s="36">
        <v>121.78</v>
      </c>
      <c r="L78" s="36">
        <v>83</v>
      </c>
      <c r="M78" s="36"/>
      <c r="N78" s="36"/>
      <c r="O78" s="36"/>
      <c r="P78" s="36"/>
      <c r="Q78" s="39">
        <v>0</v>
      </c>
      <c r="R78" s="39">
        <v>100000</v>
      </c>
      <c r="S78" s="34" t="s">
        <v>3480</v>
      </c>
      <c r="T78" s="4">
        <f>IFERROR(INDEX(DATOS_GENERALES!$A$29:$A$38,MATCH($U78,DATOS_GENERALES!$B$29:$B$38,0),1),"###")</f>
        <v>2</v>
      </c>
      <c r="U78" s="39" t="s">
        <v>3494</v>
      </c>
      <c r="V78" s="39">
        <v>1</v>
      </c>
      <c r="W78" s="39" t="s">
        <v>15</v>
      </c>
      <c r="Y78" s="38" t="str">
        <f t="shared" si="9"/>
        <v>('50','1','500109','-',true,'1','1','POMALCA 3 Anhos SPECIAL BLACK *500 +6CH','2','1','100000','100000','0','1','0','100000','-','A'),</v>
      </c>
      <c r="Z78" s="38" t="str">
        <f t="shared" si="10"/>
        <v>('1','50','1','500109','121.78','0','0','0'),</v>
      </c>
      <c r="AA78" s="38" t="str">
        <f t="shared" si="10"/>
        <v>('2','50','1','500109','83','0','0','0'),</v>
      </c>
    </row>
    <row r="79" spans="1:27" x14ac:dyDescent="0.25">
      <c r="A79" s="39">
        <f>IFERROR(INDEX(DATOS_GENERALES!$J$24:$J$50,MATCH($C79,DATOS_GENERALES!$M$24:$M$50,0),1),"###")</f>
        <v>50</v>
      </c>
      <c r="B79" s="39">
        <f>IFERROR(INDEX(DATOS_GENERALES!$L$24:$L$50,MATCH($C79,DATOS_GENERALES!$M$24:$M$50,0),1),"###")</f>
        <v>1</v>
      </c>
      <c r="C79" s="39" t="s">
        <v>3258</v>
      </c>
      <c r="D79" s="15" t="s">
        <v>3342</v>
      </c>
      <c r="E79" s="28" t="str">
        <f t="shared" si="6"/>
        <v>501500110</v>
      </c>
      <c r="F79" s="28">
        <f t="shared" si="7"/>
        <v>1</v>
      </c>
      <c r="G79" s="15" t="s">
        <v>15</v>
      </c>
      <c r="H79" s="34" t="s">
        <v>3446</v>
      </c>
      <c r="I79" s="34">
        <f t="shared" si="8"/>
        <v>44</v>
      </c>
      <c r="J79" s="39">
        <v>100000</v>
      </c>
      <c r="K79" s="36">
        <v>127.8</v>
      </c>
      <c r="L79" s="36">
        <v>84</v>
      </c>
      <c r="M79" s="36"/>
      <c r="N79" s="36"/>
      <c r="O79" s="36"/>
      <c r="P79" s="36"/>
      <c r="Q79" s="39">
        <v>0</v>
      </c>
      <c r="R79" s="39">
        <v>100000</v>
      </c>
      <c r="S79" s="34" t="s">
        <v>3480</v>
      </c>
      <c r="T79" s="4">
        <f>IFERROR(INDEX(DATOS_GENERALES!$A$29:$A$38,MATCH($U79,DATOS_GENERALES!$B$29:$B$38,0),1),"###")</f>
        <v>2</v>
      </c>
      <c r="U79" s="39" t="s">
        <v>3494</v>
      </c>
      <c r="V79" s="39">
        <v>1</v>
      </c>
      <c r="W79" s="39" t="s">
        <v>15</v>
      </c>
      <c r="Y79" s="38" t="str">
        <f t="shared" si="9"/>
        <v>('50','1','500110','-',true,'1','1','POMALCA 3 Anhos SPECIAL BLACK *500 +12V +2CH','2','1','100000','100000','0','1','0','100000','-','A'),</v>
      </c>
      <c r="Z79" s="38" t="str">
        <f t="shared" si="10"/>
        <v>('1','50','1','500110','127.8','0','0','0'),</v>
      </c>
      <c r="AA79" s="38" t="str">
        <f t="shared" si="10"/>
        <v>('2','50','1','500110','84','0','0','0'),</v>
      </c>
    </row>
    <row r="80" spans="1:27" x14ac:dyDescent="0.25">
      <c r="A80" s="39">
        <f>IFERROR(INDEX(DATOS_GENERALES!$J$24:$J$50,MATCH($C80,DATOS_GENERALES!$M$24:$M$50,0),1),"###")</f>
        <v>50</v>
      </c>
      <c r="B80" s="39">
        <f>IFERROR(INDEX(DATOS_GENERALES!$L$24:$L$50,MATCH($C80,DATOS_GENERALES!$M$24:$M$50,0),1),"###")</f>
        <v>1</v>
      </c>
      <c r="C80" s="39" t="s">
        <v>3258</v>
      </c>
      <c r="D80" s="15" t="s">
        <v>3343</v>
      </c>
      <c r="E80" s="28" t="str">
        <f t="shared" si="6"/>
        <v>501500111</v>
      </c>
      <c r="F80" s="28">
        <f t="shared" si="7"/>
        <v>1</v>
      </c>
      <c r="G80" s="15" t="s">
        <v>15</v>
      </c>
      <c r="H80" s="34" t="s">
        <v>3447</v>
      </c>
      <c r="I80" s="34">
        <f t="shared" si="8"/>
        <v>24</v>
      </c>
      <c r="J80" s="39">
        <v>100000</v>
      </c>
      <c r="K80" s="36">
        <v>13.47</v>
      </c>
      <c r="L80" s="36">
        <v>85</v>
      </c>
      <c r="M80" s="36"/>
      <c r="N80" s="36"/>
      <c r="O80" s="36"/>
      <c r="P80" s="36"/>
      <c r="Q80" s="39">
        <v>0</v>
      </c>
      <c r="R80" s="39">
        <v>100000</v>
      </c>
      <c r="S80" s="34" t="s">
        <v>3480</v>
      </c>
      <c r="T80" s="4">
        <f>IFERROR(INDEX(DATOS_GENERALES!$A$29:$A$38,MATCH($U80,DATOS_GENERALES!$B$29:$B$38,0),1),"###")</f>
        <v>3</v>
      </c>
      <c r="U80" s="39" t="s">
        <v>3496</v>
      </c>
      <c r="V80" s="39">
        <v>1</v>
      </c>
      <c r="W80" s="39" t="s">
        <v>15</v>
      </c>
      <c r="Y80" s="38" t="str">
        <f t="shared" si="9"/>
        <v>('50','1','500111','-',true,'1','1','PLATINUM *1000  x Unidad','3','1','100000','100000','0','1','0','100000','-','A'),</v>
      </c>
      <c r="Z80" s="38" t="str">
        <f t="shared" si="10"/>
        <v>('1','50','1','500111','13.47','0','0','0'),</v>
      </c>
      <c r="AA80" s="38" t="str">
        <f t="shared" si="10"/>
        <v>('2','50','1','500111','85','0','0','0'),</v>
      </c>
    </row>
    <row r="81" spans="1:27" x14ac:dyDescent="0.25">
      <c r="A81" s="39">
        <f>IFERROR(INDEX(DATOS_GENERALES!$J$24:$J$50,MATCH($C81,DATOS_GENERALES!$M$24:$M$50,0),1),"###")</f>
        <v>50</v>
      </c>
      <c r="B81" s="39">
        <f>IFERROR(INDEX(DATOS_GENERALES!$L$24:$L$50,MATCH($C81,DATOS_GENERALES!$M$24:$M$50,0),1),"###")</f>
        <v>1</v>
      </c>
      <c r="C81" s="39" t="s">
        <v>3258</v>
      </c>
      <c r="D81" s="15" t="s">
        <v>3344</v>
      </c>
      <c r="E81" s="28" t="str">
        <f t="shared" si="6"/>
        <v>501500112</v>
      </c>
      <c r="F81" s="28">
        <f t="shared" si="7"/>
        <v>1</v>
      </c>
      <c r="G81" s="15" t="s">
        <v>15</v>
      </c>
      <c r="H81" s="34" t="s">
        <v>3448</v>
      </c>
      <c r="I81" s="34">
        <f t="shared" si="8"/>
        <v>20</v>
      </c>
      <c r="J81" s="39">
        <v>100000</v>
      </c>
      <c r="K81" s="36">
        <v>161.53</v>
      </c>
      <c r="L81" s="36">
        <v>86</v>
      </c>
      <c r="M81" s="36"/>
      <c r="N81" s="36"/>
      <c r="O81" s="36"/>
      <c r="P81" s="36"/>
      <c r="Q81" s="39">
        <v>0</v>
      </c>
      <c r="R81" s="39">
        <v>100000</v>
      </c>
      <c r="S81" s="34" t="s">
        <v>3480</v>
      </c>
      <c r="T81" s="4">
        <f>IFERROR(INDEX(DATOS_GENERALES!$A$29:$A$38,MATCH($U81,DATOS_GENERALES!$B$29:$B$38,0),1),"###")</f>
        <v>2</v>
      </c>
      <c r="U81" s="39" t="s">
        <v>3494</v>
      </c>
      <c r="V81" s="39">
        <v>1</v>
      </c>
      <c r="W81" s="39" t="s">
        <v>15</v>
      </c>
      <c r="Y81" s="38" t="str">
        <f t="shared" si="9"/>
        <v>('50','1','500112','-',true,'1','1','PLATINUM *1000 + 2CH','2','1','100000','100000','0','1','0','100000','-','A'),</v>
      </c>
      <c r="Z81" s="38" t="str">
        <f t="shared" si="10"/>
        <v>('1','50','1','500112','161.53','0','0','0'),</v>
      </c>
      <c r="AA81" s="38" t="str">
        <f t="shared" si="10"/>
        <v>('2','50','1','500112','86','0','0','0'),</v>
      </c>
    </row>
    <row r="82" spans="1:27" x14ac:dyDescent="0.25">
      <c r="A82" s="39">
        <f>IFERROR(INDEX(DATOS_GENERALES!$J$24:$J$50,MATCH($C82,DATOS_GENERALES!$M$24:$M$50,0),1),"###")</f>
        <v>50</v>
      </c>
      <c r="B82" s="39">
        <f>IFERROR(INDEX(DATOS_GENERALES!$L$24:$L$50,MATCH($C82,DATOS_GENERALES!$M$24:$M$50,0),1),"###")</f>
        <v>1</v>
      </c>
      <c r="C82" s="39" t="s">
        <v>3258</v>
      </c>
      <c r="D82" s="15" t="s">
        <v>3345</v>
      </c>
      <c r="E82" s="28" t="str">
        <f t="shared" si="6"/>
        <v>501500113</v>
      </c>
      <c r="F82" s="28">
        <f t="shared" si="7"/>
        <v>1</v>
      </c>
      <c r="G82" s="15" t="s">
        <v>15</v>
      </c>
      <c r="H82" s="34" t="s">
        <v>3449</v>
      </c>
      <c r="I82" s="34">
        <f t="shared" si="8"/>
        <v>20</v>
      </c>
      <c r="J82" s="39">
        <v>100000</v>
      </c>
      <c r="K82" s="36">
        <v>175.17</v>
      </c>
      <c r="L82" s="36">
        <v>87</v>
      </c>
      <c r="M82" s="36"/>
      <c r="N82" s="36"/>
      <c r="O82" s="36"/>
      <c r="P82" s="36"/>
      <c r="Q82" s="39">
        <v>0</v>
      </c>
      <c r="R82" s="39">
        <v>100000</v>
      </c>
      <c r="S82" s="34" t="s">
        <v>3480</v>
      </c>
      <c r="T82" s="4">
        <f>IFERROR(INDEX(DATOS_GENERALES!$A$29:$A$38,MATCH($U82,DATOS_GENERALES!$B$29:$B$38,0),1),"###")</f>
        <v>2</v>
      </c>
      <c r="U82" s="39" t="s">
        <v>3494</v>
      </c>
      <c r="V82" s="39">
        <v>1</v>
      </c>
      <c r="W82" s="39" t="s">
        <v>15</v>
      </c>
      <c r="Y82" s="38" t="str">
        <f t="shared" si="9"/>
        <v>('50','1','500113','-',true,'1','1','PLATINUM *1000 + 6CH','2','1','100000','100000','0','1','0','100000','-','A'),</v>
      </c>
      <c r="Z82" s="38" t="str">
        <f t="shared" si="10"/>
        <v>('1','50','1','500113','175.17','0','0','0'),</v>
      </c>
      <c r="AA82" s="38" t="str">
        <f t="shared" si="10"/>
        <v>('2','50','1','500113','87','0','0','0'),</v>
      </c>
    </row>
    <row r="83" spans="1:27" x14ac:dyDescent="0.25">
      <c r="A83" s="39">
        <f>IFERROR(INDEX(DATOS_GENERALES!$J$24:$J$50,MATCH($C83,DATOS_GENERALES!$M$24:$M$50,0),1),"###")</f>
        <v>50</v>
      </c>
      <c r="B83" s="39">
        <f>IFERROR(INDEX(DATOS_GENERALES!$L$24:$L$50,MATCH($C83,DATOS_GENERALES!$M$24:$M$50,0),1),"###")</f>
        <v>1</v>
      </c>
      <c r="C83" s="39" t="s">
        <v>3258</v>
      </c>
      <c r="D83" s="15" t="s">
        <v>3346</v>
      </c>
      <c r="E83" s="28" t="str">
        <f t="shared" si="6"/>
        <v>501500114</v>
      </c>
      <c r="F83" s="28">
        <f t="shared" si="7"/>
        <v>1</v>
      </c>
      <c r="G83" s="15" t="s">
        <v>15</v>
      </c>
      <c r="H83" s="34" t="s">
        <v>3450</v>
      </c>
      <c r="I83" s="34">
        <f t="shared" si="8"/>
        <v>26</v>
      </c>
      <c r="J83" s="39">
        <v>100000</v>
      </c>
      <c r="K83" s="36">
        <v>181.1</v>
      </c>
      <c r="L83" s="36">
        <v>88</v>
      </c>
      <c r="M83" s="36"/>
      <c r="N83" s="36"/>
      <c r="O83" s="36"/>
      <c r="P83" s="36"/>
      <c r="Q83" s="39">
        <v>0</v>
      </c>
      <c r="R83" s="39">
        <v>100000</v>
      </c>
      <c r="S83" s="34" t="s">
        <v>3480</v>
      </c>
      <c r="T83" s="4">
        <f>IFERROR(INDEX(DATOS_GENERALES!$A$29:$A$38,MATCH($U83,DATOS_GENERALES!$B$29:$B$38,0),1),"###")</f>
        <v>2</v>
      </c>
      <c r="U83" s="39" t="s">
        <v>3494</v>
      </c>
      <c r="V83" s="39">
        <v>1</v>
      </c>
      <c r="W83" s="39" t="s">
        <v>15</v>
      </c>
      <c r="Y83" s="38" t="str">
        <f t="shared" si="9"/>
        <v>('50','1','500114','-',true,'1','1','PLATINUM *1000 + 12V + 2CH','2','1','100000','100000','0','1','0','100000','-','A'),</v>
      </c>
      <c r="Z83" s="38" t="str">
        <f t="shared" si="10"/>
        <v>('1','50','1','500114','181.1','0','0','0'),</v>
      </c>
      <c r="AA83" s="38" t="str">
        <f t="shared" si="10"/>
        <v>('2','50','1','500114','88','0','0','0'),</v>
      </c>
    </row>
    <row r="84" spans="1:27" x14ac:dyDescent="0.25">
      <c r="A84" s="39">
        <f>IFERROR(INDEX(DATOS_GENERALES!$J$24:$J$50,MATCH($C84,DATOS_GENERALES!$M$24:$M$50,0),1),"###")</f>
        <v>50</v>
      </c>
      <c r="B84" s="39">
        <f>IFERROR(INDEX(DATOS_GENERALES!$L$24:$L$50,MATCH($C84,DATOS_GENERALES!$M$24:$M$50,0),1),"###")</f>
        <v>1</v>
      </c>
      <c r="C84" s="39" t="s">
        <v>3258</v>
      </c>
      <c r="D84" s="15" t="s">
        <v>3347</v>
      </c>
      <c r="E84" s="28" t="str">
        <f t="shared" si="6"/>
        <v>501500115</v>
      </c>
      <c r="F84" s="28">
        <f t="shared" si="7"/>
        <v>1</v>
      </c>
      <c r="G84" s="15" t="s">
        <v>15</v>
      </c>
      <c r="H84" s="34" t="s">
        <v>3451</v>
      </c>
      <c r="I84" s="34">
        <f t="shared" si="8"/>
        <v>22</v>
      </c>
      <c r="J84" s="39">
        <v>100000</v>
      </c>
      <c r="K84" s="36">
        <v>9.07</v>
      </c>
      <c r="L84" s="36">
        <v>89</v>
      </c>
      <c r="M84" s="36"/>
      <c r="N84" s="36"/>
      <c r="O84" s="36"/>
      <c r="P84" s="36"/>
      <c r="Q84" s="39">
        <v>0</v>
      </c>
      <c r="R84" s="39">
        <v>100000</v>
      </c>
      <c r="S84" s="34" t="s">
        <v>3480</v>
      </c>
      <c r="T84" s="4">
        <f>IFERROR(INDEX(DATOS_GENERALES!$A$29:$A$38,MATCH($U84,DATOS_GENERALES!$B$29:$B$38,0),1),"###")</f>
        <v>3</v>
      </c>
      <c r="U84" s="39" t="s">
        <v>3496</v>
      </c>
      <c r="V84" s="39">
        <v>1</v>
      </c>
      <c r="W84" s="39" t="s">
        <v>15</v>
      </c>
      <c r="Y84" s="38" t="str">
        <f t="shared" si="9"/>
        <v>('50','1','500115','-',true,'1','1','PLATINUM *500 x Unidad','3','1','100000','100000','0','1','0','100000','-','A'),</v>
      </c>
      <c r="Z84" s="38" t="str">
        <f t="shared" si="10"/>
        <v>('1','50','1','500115','9.07','0','0','0'),</v>
      </c>
      <c r="AA84" s="38" t="str">
        <f t="shared" si="10"/>
        <v>('2','50','1','500115','89','0','0','0'),</v>
      </c>
    </row>
    <row r="85" spans="1:27" x14ac:dyDescent="0.25">
      <c r="A85" s="39">
        <f>IFERROR(INDEX(DATOS_GENERALES!$J$24:$J$50,MATCH($C85,DATOS_GENERALES!$M$24:$M$50,0),1),"###")</f>
        <v>50</v>
      </c>
      <c r="B85" s="39">
        <f>IFERROR(INDEX(DATOS_GENERALES!$L$24:$L$50,MATCH($C85,DATOS_GENERALES!$M$24:$M$50,0),1),"###")</f>
        <v>1</v>
      </c>
      <c r="C85" s="39" t="s">
        <v>3258</v>
      </c>
      <c r="D85" s="15" t="s">
        <v>3348</v>
      </c>
      <c r="E85" s="28" t="str">
        <f t="shared" si="6"/>
        <v>501500116</v>
      </c>
      <c r="F85" s="28">
        <f t="shared" si="7"/>
        <v>1</v>
      </c>
      <c r="G85" s="15" t="s">
        <v>15</v>
      </c>
      <c r="H85" s="34" t="s">
        <v>3452</v>
      </c>
      <c r="I85" s="34">
        <f t="shared" si="8"/>
        <v>19</v>
      </c>
      <c r="J85" s="39">
        <v>100000</v>
      </c>
      <c r="K85" s="36">
        <v>108.14</v>
      </c>
      <c r="L85" s="36">
        <v>90</v>
      </c>
      <c r="M85" s="36"/>
      <c r="N85" s="36"/>
      <c r="O85" s="36"/>
      <c r="P85" s="36"/>
      <c r="Q85" s="39">
        <v>0</v>
      </c>
      <c r="R85" s="39">
        <v>100000</v>
      </c>
      <c r="S85" s="34" t="s">
        <v>3480</v>
      </c>
      <c r="T85" s="4">
        <f>IFERROR(INDEX(DATOS_GENERALES!$A$29:$A$38,MATCH($U85,DATOS_GENERALES!$B$29:$B$38,0),1),"###")</f>
        <v>2</v>
      </c>
      <c r="U85" s="39" t="s">
        <v>3494</v>
      </c>
      <c r="V85" s="39">
        <v>1</v>
      </c>
      <c r="W85" s="39" t="s">
        <v>15</v>
      </c>
      <c r="Y85" s="38" t="str">
        <f t="shared" si="9"/>
        <v>('50','1','500116','-',true,'1','1','PLATINUM *500 + 2CH','2','1','100000','100000','0','1','0','100000','-','A'),</v>
      </c>
      <c r="Z85" s="38" t="str">
        <f t="shared" si="10"/>
        <v>('1','50','1','500116','108.14','0','0','0'),</v>
      </c>
      <c r="AA85" s="38" t="str">
        <f t="shared" si="10"/>
        <v>('2','50','1','500116','90','0','0','0'),</v>
      </c>
    </row>
    <row r="86" spans="1:27" x14ac:dyDescent="0.25">
      <c r="A86" s="39">
        <f>IFERROR(INDEX(DATOS_GENERALES!$J$24:$J$50,MATCH($C86,DATOS_GENERALES!$M$24:$M$50,0),1),"###")</f>
        <v>50</v>
      </c>
      <c r="B86" s="39">
        <f>IFERROR(INDEX(DATOS_GENERALES!$L$24:$L$50,MATCH($C86,DATOS_GENERALES!$M$24:$M$50,0),1),"###")</f>
        <v>1</v>
      </c>
      <c r="C86" s="39" t="s">
        <v>3258</v>
      </c>
      <c r="D86" s="15" t="s">
        <v>3349</v>
      </c>
      <c r="E86" s="28" t="str">
        <f t="shared" si="6"/>
        <v>501500117</v>
      </c>
      <c r="F86" s="28">
        <f t="shared" si="7"/>
        <v>1</v>
      </c>
      <c r="G86" s="15" t="s">
        <v>15</v>
      </c>
      <c r="H86" s="34" t="s">
        <v>3453</v>
      </c>
      <c r="I86" s="34">
        <f t="shared" si="8"/>
        <v>19</v>
      </c>
      <c r="J86" s="39">
        <v>100000</v>
      </c>
      <c r="K86" s="36">
        <v>121.78</v>
      </c>
      <c r="L86" s="36">
        <v>91</v>
      </c>
      <c r="M86" s="36"/>
      <c r="N86" s="36"/>
      <c r="O86" s="36"/>
      <c r="P86" s="36"/>
      <c r="Q86" s="39">
        <v>0</v>
      </c>
      <c r="R86" s="39">
        <v>100000</v>
      </c>
      <c r="S86" s="34" t="s">
        <v>3480</v>
      </c>
      <c r="T86" s="4">
        <f>IFERROR(INDEX(DATOS_GENERALES!$A$29:$A$38,MATCH($U86,DATOS_GENERALES!$B$29:$B$38,0),1),"###")</f>
        <v>2</v>
      </c>
      <c r="U86" s="39" t="s">
        <v>3494</v>
      </c>
      <c r="V86" s="39">
        <v>1</v>
      </c>
      <c r="W86" s="39" t="s">
        <v>15</v>
      </c>
      <c r="Y86" s="38" t="str">
        <f t="shared" si="9"/>
        <v>('50','1','500117','-',true,'1','1','PLATINUM *500 + 6CH','2','1','100000','100000','0','1','0','100000','-','A'),</v>
      </c>
      <c r="Z86" s="38" t="str">
        <f t="shared" si="10"/>
        <v>('1','50','1','500117','121.78','0','0','0'),</v>
      </c>
      <c r="AA86" s="38" t="str">
        <f t="shared" si="10"/>
        <v>('2','50','1','500117','91','0','0','0'),</v>
      </c>
    </row>
    <row r="87" spans="1:27" x14ac:dyDescent="0.25">
      <c r="A87" s="39">
        <f>IFERROR(INDEX(DATOS_GENERALES!$J$24:$J$50,MATCH($C87,DATOS_GENERALES!$M$24:$M$50,0),1),"###")</f>
        <v>50</v>
      </c>
      <c r="B87" s="39">
        <f>IFERROR(INDEX(DATOS_GENERALES!$L$24:$L$50,MATCH($C87,DATOS_GENERALES!$M$24:$M$50,0),1),"###")</f>
        <v>1</v>
      </c>
      <c r="C87" s="39" t="s">
        <v>3258</v>
      </c>
      <c r="D87" s="15" t="s">
        <v>3350</v>
      </c>
      <c r="E87" s="28" t="str">
        <f t="shared" si="6"/>
        <v>501500118</v>
      </c>
      <c r="F87" s="28">
        <f t="shared" si="7"/>
        <v>1</v>
      </c>
      <c r="G87" s="15" t="s">
        <v>15</v>
      </c>
      <c r="H87" s="34" t="s">
        <v>3454</v>
      </c>
      <c r="I87" s="34">
        <f t="shared" si="8"/>
        <v>25</v>
      </c>
      <c r="J87" s="39">
        <v>100000</v>
      </c>
      <c r="K87" s="36">
        <v>127.8</v>
      </c>
      <c r="L87" s="36">
        <v>92</v>
      </c>
      <c r="M87" s="36"/>
      <c r="N87" s="36"/>
      <c r="O87" s="36"/>
      <c r="P87" s="36"/>
      <c r="Q87" s="39">
        <v>0</v>
      </c>
      <c r="R87" s="39">
        <v>100000</v>
      </c>
      <c r="S87" s="34" t="s">
        <v>3480</v>
      </c>
      <c r="T87" s="4">
        <f>IFERROR(INDEX(DATOS_GENERALES!$A$29:$A$38,MATCH($U87,DATOS_GENERALES!$B$29:$B$38,0),1),"###")</f>
        <v>2</v>
      </c>
      <c r="U87" s="39" t="s">
        <v>3494</v>
      </c>
      <c r="V87" s="39">
        <v>1</v>
      </c>
      <c r="W87" s="39" t="s">
        <v>15</v>
      </c>
      <c r="Y87" s="38" t="str">
        <f t="shared" si="9"/>
        <v>('50','1','500118','-',true,'1','1','PLATINUM *500 + 12V + 2CH','2','1','100000','100000','0','1','0','100000','-','A'),</v>
      </c>
      <c r="Z87" s="38" t="str">
        <f t="shared" si="10"/>
        <v>('1','50','1','500118','127.8','0','0','0'),</v>
      </c>
      <c r="AA87" s="38" t="str">
        <f t="shared" si="10"/>
        <v>('2','50','1','500118','92','0','0','0'),</v>
      </c>
    </row>
    <row r="88" spans="1:27" x14ac:dyDescent="0.25">
      <c r="A88" s="39">
        <f>IFERROR(INDEX(DATOS_GENERALES!$J$24:$J$50,MATCH($C88,DATOS_GENERALES!$M$24:$M$50,0),1),"###")</f>
        <v>50</v>
      </c>
      <c r="B88" s="39">
        <f>IFERROR(INDEX(DATOS_GENERALES!$L$24:$L$50,MATCH($C88,DATOS_GENERALES!$M$24:$M$50,0),1),"###")</f>
        <v>1</v>
      </c>
      <c r="C88" s="39" t="s">
        <v>3258</v>
      </c>
      <c r="D88" s="15" t="s">
        <v>3351</v>
      </c>
      <c r="E88" s="28" t="str">
        <f t="shared" si="6"/>
        <v>501500119</v>
      </c>
      <c r="F88" s="28">
        <f t="shared" si="7"/>
        <v>1</v>
      </c>
      <c r="G88" s="15" t="s">
        <v>15</v>
      </c>
      <c r="H88" s="34" t="s">
        <v>3455</v>
      </c>
      <c r="I88" s="34">
        <f t="shared" si="8"/>
        <v>29</v>
      </c>
      <c r="J88" s="39">
        <v>100000</v>
      </c>
      <c r="K88" s="36">
        <v>10.55</v>
      </c>
      <c r="L88" s="36">
        <v>93</v>
      </c>
      <c r="M88" s="36"/>
      <c r="N88" s="36"/>
      <c r="O88" s="36"/>
      <c r="P88" s="36"/>
      <c r="Q88" s="39">
        <v>0</v>
      </c>
      <c r="R88" s="39">
        <v>100000</v>
      </c>
      <c r="S88" s="34" t="s">
        <v>3480</v>
      </c>
      <c r="T88" s="4">
        <f>IFERROR(INDEX(DATOS_GENERALES!$A$29:$A$38,MATCH($U88,DATOS_GENERALES!$B$29:$B$38,0),1),"###")</f>
        <v>3</v>
      </c>
      <c r="U88" s="39" t="s">
        <v>3496</v>
      </c>
      <c r="V88" s="39">
        <v>1</v>
      </c>
      <c r="W88" s="39" t="s">
        <v>15</v>
      </c>
      <c r="Y88" s="38" t="str">
        <f t="shared" si="9"/>
        <v>('50','1','500119','-',true,'1','1','POMALCA  RUBIO * 750 x Unidad','3','1','100000','100000','0','1','0','100000','-','A'),</v>
      </c>
      <c r="Z88" s="38" t="str">
        <f t="shared" si="10"/>
        <v>('1','50','1','500119','10.55','0','0','0'),</v>
      </c>
      <c r="AA88" s="38" t="str">
        <f t="shared" si="10"/>
        <v>('2','50','1','500119','93','0','0','0'),</v>
      </c>
    </row>
    <row r="89" spans="1:27" x14ac:dyDescent="0.25">
      <c r="A89" s="39">
        <f>IFERROR(INDEX(DATOS_GENERALES!$J$24:$J$50,MATCH($C89,DATOS_GENERALES!$M$24:$M$50,0),1),"###")</f>
        <v>50</v>
      </c>
      <c r="B89" s="39">
        <f>IFERROR(INDEX(DATOS_GENERALES!$L$24:$L$50,MATCH($C89,DATOS_GENERALES!$M$24:$M$50,0),1),"###")</f>
        <v>1</v>
      </c>
      <c r="C89" s="39" t="s">
        <v>3258</v>
      </c>
      <c r="D89" s="15" t="s">
        <v>3352</v>
      </c>
      <c r="E89" s="28" t="str">
        <f t="shared" si="6"/>
        <v>501500120</v>
      </c>
      <c r="F89" s="28">
        <f t="shared" si="7"/>
        <v>1</v>
      </c>
      <c r="G89" s="15" t="s">
        <v>15</v>
      </c>
      <c r="H89" s="34" t="s">
        <v>3456</v>
      </c>
      <c r="I89" s="34">
        <f t="shared" si="8"/>
        <v>29</v>
      </c>
      <c r="J89" s="39">
        <v>100000</v>
      </c>
      <c r="K89" s="36">
        <v>10.55</v>
      </c>
      <c r="L89" s="36">
        <v>94</v>
      </c>
      <c r="M89" s="36"/>
      <c r="N89" s="36"/>
      <c r="O89" s="36"/>
      <c r="P89" s="36"/>
      <c r="Q89" s="39">
        <v>0</v>
      </c>
      <c r="R89" s="39">
        <v>100000</v>
      </c>
      <c r="S89" s="34" t="s">
        <v>3480</v>
      </c>
      <c r="T89" s="4">
        <f>IFERROR(INDEX(DATOS_GENERALES!$A$29:$A$38,MATCH($U89,DATOS_GENERALES!$B$29:$B$38,0),1),"###")</f>
        <v>3</v>
      </c>
      <c r="U89" s="39" t="s">
        <v>3496</v>
      </c>
      <c r="V89" s="39">
        <v>1</v>
      </c>
      <c r="W89" s="39" t="s">
        <v>15</v>
      </c>
      <c r="Y89" s="38" t="str">
        <f t="shared" si="9"/>
        <v>('50','1','500120','-',true,'1','1','POMALCA  LIMON * 750 x Unidad','3','1','100000','100000','0','1','0','100000','-','A'),</v>
      </c>
      <c r="Z89" s="38" t="str">
        <f t="shared" si="10"/>
        <v>('1','50','1','500120','10.55','0','0','0'),</v>
      </c>
      <c r="AA89" s="38" t="str">
        <f t="shared" si="10"/>
        <v>('2','50','1','500120','94','0','0','0'),</v>
      </c>
    </row>
    <row r="90" spans="1:27" x14ac:dyDescent="0.25">
      <c r="A90" s="39">
        <f>IFERROR(INDEX(DATOS_GENERALES!$J$24:$J$50,MATCH($C90,DATOS_GENERALES!$M$24:$M$50,0),1),"###")</f>
        <v>50</v>
      </c>
      <c r="B90" s="39">
        <f>IFERROR(INDEX(DATOS_GENERALES!$L$24:$L$50,MATCH($C90,DATOS_GENERALES!$M$24:$M$50,0),1),"###")</f>
        <v>1</v>
      </c>
      <c r="C90" s="39" t="s">
        <v>3258</v>
      </c>
      <c r="D90" s="15" t="s">
        <v>3353</v>
      </c>
      <c r="E90" s="28" t="str">
        <f t="shared" si="6"/>
        <v>501500121</v>
      </c>
      <c r="F90" s="28">
        <f t="shared" si="7"/>
        <v>1</v>
      </c>
      <c r="G90" s="15" t="s">
        <v>15</v>
      </c>
      <c r="H90" s="34" t="s">
        <v>3457</v>
      </c>
      <c r="I90" s="34">
        <f t="shared" si="8"/>
        <v>30</v>
      </c>
      <c r="J90" s="39">
        <v>100000</v>
      </c>
      <c r="K90" s="36">
        <v>10.55</v>
      </c>
      <c r="L90" s="36">
        <v>95</v>
      </c>
      <c r="M90" s="36"/>
      <c r="N90" s="36"/>
      <c r="O90" s="36"/>
      <c r="P90" s="36"/>
      <c r="Q90" s="39">
        <v>0</v>
      </c>
      <c r="R90" s="39">
        <v>100000</v>
      </c>
      <c r="S90" s="34" t="s">
        <v>3480</v>
      </c>
      <c r="T90" s="4">
        <f>IFERROR(INDEX(DATOS_GENERALES!$A$29:$A$38,MATCH($U90,DATOS_GENERALES!$B$29:$B$38,0),1),"###")</f>
        <v>3</v>
      </c>
      <c r="U90" s="39" t="s">
        <v>3496</v>
      </c>
      <c r="V90" s="39">
        <v>1</v>
      </c>
      <c r="W90" s="39" t="s">
        <v>15</v>
      </c>
      <c r="Y90" s="38" t="str">
        <f t="shared" si="9"/>
        <v>('50','1','500121','-',true,'1','1','POMALCA  BLANCO * 750 x Unidad','3','1','100000','100000','0','1','0','100000','-','A'),</v>
      </c>
      <c r="Z90" s="38" t="str">
        <f t="shared" si="10"/>
        <v>('1','50','1','500121','10.55','0','0','0'),</v>
      </c>
      <c r="AA90" s="38" t="str">
        <f t="shared" si="10"/>
        <v>('2','50','1','500121','95','0','0','0'),</v>
      </c>
    </row>
    <row r="91" spans="1:27" x14ac:dyDescent="0.25">
      <c r="A91" s="39">
        <f>IFERROR(INDEX(DATOS_GENERALES!$J$24:$J$50,MATCH($C91,DATOS_GENERALES!$M$24:$M$50,0),1),"###")</f>
        <v>50</v>
      </c>
      <c r="B91" s="39">
        <f>IFERROR(INDEX(DATOS_GENERALES!$L$24:$L$50,MATCH($C91,DATOS_GENERALES!$M$24:$M$50,0),1),"###")</f>
        <v>1</v>
      </c>
      <c r="C91" s="39" t="s">
        <v>3258</v>
      </c>
      <c r="D91" s="15" t="s">
        <v>3354</v>
      </c>
      <c r="E91" s="28" t="str">
        <f t="shared" si="6"/>
        <v>501500122</v>
      </c>
      <c r="F91" s="28">
        <f t="shared" si="7"/>
        <v>1</v>
      </c>
      <c r="G91" s="15" t="s">
        <v>15</v>
      </c>
      <c r="H91" s="34" t="s">
        <v>3458</v>
      </c>
      <c r="I91" s="34">
        <f t="shared" si="8"/>
        <v>29</v>
      </c>
      <c r="J91" s="39">
        <v>100000</v>
      </c>
      <c r="K91" s="36">
        <v>4.8600000000000003</v>
      </c>
      <c r="L91" s="36">
        <v>96</v>
      </c>
      <c r="M91" s="36"/>
      <c r="N91" s="36"/>
      <c r="O91" s="36"/>
      <c r="P91" s="36"/>
      <c r="Q91" s="39">
        <v>0</v>
      </c>
      <c r="R91" s="39">
        <v>100000</v>
      </c>
      <c r="S91" s="34" t="s">
        <v>3480</v>
      </c>
      <c r="T91" s="4">
        <f>IFERROR(INDEX(DATOS_GENERALES!$A$29:$A$38,MATCH($U91,DATOS_GENERALES!$B$29:$B$38,0),1),"###")</f>
        <v>3</v>
      </c>
      <c r="U91" s="39" t="s">
        <v>3496</v>
      </c>
      <c r="V91" s="39">
        <v>1</v>
      </c>
      <c r="W91" s="39" t="s">
        <v>15</v>
      </c>
      <c r="Y91" s="38" t="str">
        <f t="shared" si="9"/>
        <v>('50','1','500122','-',true,'1','1','POMALCA  RUBIO * 250 x Unidad','3','1','100000','100000','0','1','0','100000','-','A'),</v>
      </c>
      <c r="Z91" s="38" t="str">
        <f t="shared" si="10"/>
        <v>('1','50','1','500122','4.86','0','0','0'),</v>
      </c>
      <c r="AA91" s="38" t="str">
        <f t="shared" si="10"/>
        <v>('2','50','1','500122','96','0','0','0'),</v>
      </c>
    </row>
    <row r="92" spans="1:27" x14ac:dyDescent="0.25">
      <c r="A92" s="39">
        <f>IFERROR(INDEX(DATOS_GENERALES!$J$24:$J$50,MATCH($C92,DATOS_GENERALES!$M$24:$M$50,0),1),"###")</f>
        <v>50</v>
      </c>
      <c r="B92" s="39">
        <f>IFERROR(INDEX(DATOS_GENERALES!$L$24:$L$50,MATCH($C92,DATOS_GENERALES!$M$24:$M$50,0),1),"###")</f>
        <v>1</v>
      </c>
      <c r="C92" s="39" t="s">
        <v>3258</v>
      </c>
      <c r="D92" s="15" t="s">
        <v>3355</v>
      </c>
      <c r="E92" s="28" t="str">
        <f t="shared" si="6"/>
        <v>501500123</v>
      </c>
      <c r="F92" s="28">
        <f t="shared" si="7"/>
        <v>1</v>
      </c>
      <c r="G92" s="15" t="s">
        <v>15</v>
      </c>
      <c r="H92" s="34" t="s">
        <v>3459</v>
      </c>
      <c r="I92" s="34">
        <f t="shared" si="8"/>
        <v>29</v>
      </c>
      <c r="J92" s="39">
        <v>100000</v>
      </c>
      <c r="K92" s="36">
        <v>4.8600000000000003</v>
      </c>
      <c r="L92" s="36">
        <v>97</v>
      </c>
      <c r="M92" s="36"/>
      <c r="N92" s="36"/>
      <c r="O92" s="36"/>
      <c r="P92" s="36"/>
      <c r="Q92" s="39">
        <v>0</v>
      </c>
      <c r="R92" s="39">
        <v>100000</v>
      </c>
      <c r="S92" s="34" t="s">
        <v>3480</v>
      </c>
      <c r="T92" s="4">
        <f>IFERROR(INDEX(DATOS_GENERALES!$A$29:$A$38,MATCH($U92,DATOS_GENERALES!$B$29:$B$38,0),1),"###")</f>
        <v>3</v>
      </c>
      <c r="U92" s="39" t="s">
        <v>3496</v>
      </c>
      <c r="V92" s="39">
        <v>1</v>
      </c>
      <c r="W92" s="39" t="s">
        <v>15</v>
      </c>
      <c r="Y92" s="38" t="str">
        <f t="shared" si="9"/>
        <v>('50','1','500123','-',true,'1','1','POMALCA  LIMON * 250 x Unidad','3','1','100000','100000','0','1','0','100000','-','A'),</v>
      </c>
      <c r="Z92" s="38" t="str">
        <f t="shared" si="10"/>
        <v>('1','50','1','500123','4.86','0','0','0'),</v>
      </c>
      <c r="AA92" s="38" t="str">
        <f t="shared" si="10"/>
        <v>('2','50','1','500123','97','0','0','0'),</v>
      </c>
    </row>
    <row r="93" spans="1:27" x14ac:dyDescent="0.25">
      <c r="A93" s="39">
        <f>IFERROR(INDEX(DATOS_GENERALES!$J$24:$J$50,MATCH($C93,DATOS_GENERALES!$M$24:$M$50,0),1),"###")</f>
        <v>50</v>
      </c>
      <c r="B93" s="39">
        <f>IFERROR(INDEX(DATOS_GENERALES!$L$24:$L$50,MATCH($C93,DATOS_GENERALES!$M$24:$M$50,0),1),"###")</f>
        <v>1</v>
      </c>
      <c r="C93" s="39" t="s">
        <v>3258</v>
      </c>
      <c r="D93" s="15" t="s">
        <v>3356</v>
      </c>
      <c r="E93" s="28" t="str">
        <f t="shared" si="6"/>
        <v>501500124</v>
      </c>
      <c r="F93" s="28">
        <f t="shared" si="7"/>
        <v>1</v>
      </c>
      <c r="G93" s="15" t="s">
        <v>15</v>
      </c>
      <c r="H93" s="34" t="s">
        <v>3460</v>
      </c>
      <c r="I93" s="34">
        <f t="shared" si="8"/>
        <v>30</v>
      </c>
      <c r="J93" s="39">
        <v>100000</v>
      </c>
      <c r="K93" s="36">
        <v>4.8600000000000003</v>
      </c>
      <c r="L93" s="36">
        <v>98</v>
      </c>
      <c r="M93" s="36"/>
      <c r="N93" s="36"/>
      <c r="O93" s="36"/>
      <c r="P93" s="36"/>
      <c r="Q93" s="39">
        <v>0</v>
      </c>
      <c r="R93" s="39">
        <v>100000</v>
      </c>
      <c r="S93" s="34" t="s">
        <v>3480</v>
      </c>
      <c r="T93" s="4">
        <f>IFERROR(INDEX(DATOS_GENERALES!$A$29:$A$38,MATCH($U93,DATOS_GENERALES!$B$29:$B$38,0),1),"###")</f>
        <v>3</v>
      </c>
      <c r="U93" s="39" t="s">
        <v>3496</v>
      </c>
      <c r="V93" s="39">
        <v>1</v>
      </c>
      <c r="W93" s="39" t="s">
        <v>15</v>
      </c>
      <c r="Y93" s="38" t="str">
        <f t="shared" si="9"/>
        <v>('50','1','500124','-',true,'1','1','POMALCA  BLANCO * 250 x Unidad','3','1','100000','100000','0','1','0','100000','-','A'),</v>
      </c>
      <c r="Z93" s="38" t="str">
        <f t="shared" si="10"/>
        <v>('1','50','1','500124','4.86','0','0','0'),</v>
      </c>
      <c r="AA93" s="38" t="str">
        <f t="shared" si="10"/>
        <v>('2','50','1','500124','98','0','0','0'),</v>
      </c>
    </row>
    <row r="94" spans="1:27" x14ac:dyDescent="0.25">
      <c r="A94" s="39">
        <f>IFERROR(INDEX(DATOS_GENERALES!$J$24:$J$50,MATCH($C94,DATOS_GENERALES!$M$24:$M$50,0),1),"###")</f>
        <v>50</v>
      </c>
      <c r="B94" s="39">
        <f>IFERROR(INDEX(DATOS_GENERALES!$L$24:$L$50,MATCH($C94,DATOS_GENERALES!$M$24:$M$50,0),1),"###")</f>
        <v>2</v>
      </c>
      <c r="C94" s="39" t="s">
        <v>3259</v>
      </c>
      <c r="D94" s="15" t="s">
        <v>3357</v>
      </c>
      <c r="E94" s="28" t="str">
        <f t="shared" si="6"/>
        <v>502500201</v>
      </c>
      <c r="F94" s="28">
        <f t="shared" si="7"/>
        <v>1</v>
      </c>
      <c r="G94" s="15" t="s">
        <v>15</v>
      </c>
      <c r="H94" s="34" t="s">
        <v>3461</v>
      </c>
      <c r="I94" s="34">
        <f t="shared" si="8"/>
        <v>38</v>
      </c>
      <c r="J94" s="39">
        <v>100000</v>
      </c>
      <c r="K94" s="36">
        <v>7.94</v>
      </c>
      <c r="L94" s="36">
        <v>99</v>
      </c>
      <c r="M94" s="36"/>
      <c r="N94" s="36"/>
      <c r="O94" s="36"/>
      <c r="P94" s="36"/>
      <c r="Q94" s="39">
        <v>0</v>
      </c>
      <c r="R94" s="39">
        <v>100000</v>
      </c>
      <c r="S94" s="34" t="s">
        <v>3480</v>
      </c>
      <c r="T94" s="4">
        <f>IFERROR(INDEX(DATOS_GENERALES!$A$29:$A$38,MATCH($U94,DATOS_GENERALES!$B$29:$B$38,0),1),"###")</f>
        <v>3</v>
      </c>
      <c r="U94" s="39" t="s">
        <v>3496</v>
      </c>
      <c r="V94" s="39">
        <v>1</v>
      </c>
      <c r="W94" s="39" t="s">
        <v>15</v>
      </c>
      <c r="Y94" s="38" t="str">
        <f t="shared" si="9"/>
        <v>('50','2','500201','-',true,'1','1',' R.K.K. SELECTO  LIMON * 1000 x Unidad','3','1','100000','100000','0','1','0','100000','-','A'),</v>
      </c>
      <c r="Z94" s="38" t="str">
        <f t="shared" si="10"/>
        <v>('1','50','2','500201','7.94','0','0','0'),</v>
      </c>
      <c r="AA94" s="38" t="str">
        <f t="shared" si="10"/>
        <v>('2','50','2','500201','99','0','0','0'),</v>
      </c>
    </row>
    <row r="95" spans="1:27" x14ac:dyDescent="0.25">
      <c r="A95" s="39">
        <f>IFERROR(INDEX(DATOS_GENERALES!$J$24:$J$50,MATCH($C95,DATOS_GENERALES!$M$24:$M$50,0),1),"###")</f>
        <v>50</v>
      </c>
      <c r="B95" s="39">
        <f>IFERROR(INDEX(DATOS_GENERALES!$L$24:$L$50,MATCH($C95,DATOS_GENERALES!$M$24:$M$50,0),1),"###")</f>
        <v>2</v>
      </c>
      <c r="C95" s="39" t="s">
        <v>3259</v>
      </c>
      <c r="D95" s="15" t="s">
        <v>3358</v>
      </c>
      <c r="E95" s="28" t="str">
        <f t="shared" si="6"/>
        <v>502500202</v>
      </c>
      <c r="F95" s="28">
        <f t="shared" si="7"/>
        <v>1</v>
      </c>
      <c r="G95" s="15" t="s">
        <v>15</v>
      </c>
      <c r="H95" s="34" t="s">
        <v>3462</v>
      </c>
      <c r="I95" s="34">
        <f t="shared" si="8"/>
        <v>39</v>
      </c>
      <c r="J95" s="39">
        <v>100000</v>
      </c>
      <c r="K95" s="36">
        <v>7.94</v>
      </c>
      <c r="L95" s="36">
        <v>100</v>
      </c>
      <c r="M95" s="36"/>
      <c r="N95" s="36"/>
      <c r="O95" s="36"/>
      <c r="P95" s="36"/>
      <c r="Q95" s="39">
        <v>0</v>
      </c>
      <c r="R95" s="39">
        <v>100000</v>
      </c>
      <c r="S95" s="34" t="s">
        <v>3480</v>
      </c>
      <c r="T95" s="4">
        <f>IFERROR(INDEX(DATOS_GENERALES!$A$29:$A$38,MATCH($U95,DATOS_GENERALES!$B$29:$B$38,0),1),"###")</f>
        <v>3</v>
      </c>
      <c r="U95" s="39" t="s">
        <v>3496</v>
      </c>
      <c r="V95" s="39">
        <v>1</v>
      </c>
      <c r="W95" s="39" t="s">
        <v>15</v>
      </c>
      <c r="Y95" s="38" t="str">
        <f t="shared" si="9"/>
        <v>('50','2','500202','-',true,'1','1',' R.K.K. SELECTO  RUBIO *  1000 x Unidad','3','1','100000','100000','0','1','0','100000','-','A'),</v>
      </c>
      <c r="Z95" s="38" t="str">
        <f t="shared" si="10"/>
        <v>('1','50','2','500202','7.94','0','0','0'),</v>
      </c>
      <c r="AA95" s="38" t="str">
        <f t="shared" si="10"/>
        <v>('2','50','2','500202','100','0','0','0'),</v>
      </c>
    </row>
    <row r="96" spans="1:27" x14ac:dyDescent="0.25">
      <c r="A96" s="39">
        <f>IFERROR(INDEX(DATOS_GENERALES!$J$24:$J$50,MATCH($C96,DATOS_GENERALES!$M$24:$M$50,0),1),"###")</f>
        <v>50</v>
      </c>
      <c r="B96" s="39">
        <f>IFERROR(INDEX(DATOS_GENERALES!$L$24:$L$50,MATCH($C96,DATOS_GENERALES!$M$24:$M$50,0),1),"###")</f>
        <v>2</v>
      </c>
      <c r="C96" s="39" t="s">
        <v>3259</v>
      </c>
      <c r="D96" s="15" t="s">
        <v>3359</v>
      </c>
      <c r="E96" s="28" t="str">
        <f t="shared" si="6"/>
        <v>502500203</v>
      </c>
      <c r="F96" s="28">
        <f t="shared" si="7"/>
        <v>1</v>
      </c>
      <c r="G96" s="15" t="s">
        <v>15</v>
      </c>
      <c r="H96" s="34" t="s">
        <v>3463</v>
      </c>
      <c r="I96" s="34">
        <f t="shared" si="8"/>
        <v>39</v>
      </c>
      <c r="J96" s="39">
        <v>100000</v>
      </c>
      <c r="K96" s="36">
        <v>7.94</v>
      </c>
      <c r="L96" s="36">
        <v>101</v>
      </c>
      <c r="M96" s="36"/>
      <c r="N96" s="36"/>
      <c r="O96" s="36"/>
      <c r="P96" s="36"/>
      <c r="Q96" s="39">
        <v>0</v>
      </c>
      <c r="R96" s="39">
        <v>100000</v>
      </c>
      <c r="S96" s="34" t="s">
        <v>3480</v>
      </c>
      <c r="T96" s="4">
        <f>IFERROR(INDEX(DATOS_GENERALES!$A$29:$A$38,MATCH($U96,DATOS_GENERALES!$B$29:$B$38,0),1),"###")</f>
        <v>3</v>
      </c>
      <c r="U96" s="39" t="s">
        <v>3496</v>
      </c>
      <c r="V96" s="39">
        <v>1</v>
      </c>
      <c r="W96" s="39" t="s">
        <v>15</v>
      </c>
      <c r="Y96" s="38" t="str">
        <f t="shared" si="9"/>
        <v>('50','2','500203','-',true,'1','1',' R.K.K. SELECTO  DURAZNO * 1000 xUnidad','3','1','100000','100000','0','1','0','100000','-','A'),</v>
      </c>
      <c r="Z96" s="38" t="str">
        <f t="shared" si="10"/>
        <v>('1','50','2','500203','7.94','0','0','0'),</v>
      </c>
      <c r="AA96" s="38" t="str">
        <f t="shared" si="10"/>
        <v>('2','50','2','500203','101','0','0','0'),</v>
      </c>
    </row>
    <row r="97" spans="1:27" x14ac:dyDescent="0.25">
      <c r="A97" s="39">
        <f>IFERROR(INDEX(DATOS_GENERALES!$J$24:$J$50,MATCH($C97,DATOS_GENERALES!$M$24:$M$50,0),1),"###")</f>
        <v>50</v>
      </c>
      <c r="B97" s="39">
        <f>IFERROR(INDEX(DATOS_GENERALES!$L$24:$L$50,MATCH($C97,DATOS_GENERALES!$M$24:$M$50,0),1),"###")</f>
        <v>2</v>
      </c>
      <c r="C97" s="39" t="s">
        <v>3259</v>
      </c>
      <c r="D97" s="15" t="s">
        <v>3360</v>
      </c>
      <c r="E97" s="28" t="str">
        <f t="shared" si="6"/>
        <v>502500204</v>
      </c>
      <c r="F97" s="28">
        <f t="shared" si="7"/>
        <v>1</v>
      </c>
      <c r="G97" s="15" t="s">
        <v>15</v>
      </c>
      <c r="H97" s="34" t="s">
        <v>3464</v>
      </c>
      <c r="I97" s="34">
        <f t="shared" si="8"/>
        <v>36</v>
      </c>
      <c r="J97" s="39">
        <v>100000</v>
      </c>
      <c r="K97" s="36">
        <v>107.2</v>
      </c>
      <c r="L97" s="36">
        <v>102</v>
      </c>
      <c r="M97" s="36"/>
      <c r="N97" s="36"/>
      <c r="O97" s="36"/>
      <c r="P97" s="36"/>
      <c r="Q97" s="39">
        <v>0</v>
      </c>
      <c r="R97" s="39">
        <v>100000</v>
      </c>
      <c r="S97" s="34" t="s">
        <v>3480</v>
      </c>
      <c r="T97" s="4">
        <f>IFERROR(INDEX(DATOS_GENERALES!$A$29:$A$38,MATCH($U97,DATOS_GENERALES!$B$29:$B$38,0),1),"###")</f>
        <v>2</v>
      </c>
      <c r="U97" s="39" t="s">
        <v>3494</v>
      </c>
      <c r="V97" s="39">
        <v>1</v>
      </c>
      <c r="W97" s="39" t="s">
        <v>15</v>
      </c>
      <c r="Y97" s="38" t="str">
        <f t="shared" si="9"/>
        <v>('50','2','500204','-',true,'1','1',' R.K.K. SELECTO  LIMON *  1000 + 4CH','2','1','100000','100000','0','1','0','100000','-','A'),</v>
      </c>
      <c r="Z97" s="38" t="str">
        <f t="shared" si="10"/>
        <v>('1','50','2','500204','107.2','0','0','0'),</v>
      </c>
      <c r="AA97" s="38" t="str">
        <f t="shared" si="10"/>
        <v>('2','50','2','500204','102','0','0','0'),</v>
      </c>
    </row>
    <row r="98" spans="1:27" x14ac:dyDescent="0.25">
      <c r="A98" s="39">
        <f>IFERROR(INDEX(DATOS_GENERALES!$J$24:$J$50,MATCH($C98,DATOS_GENERALES!$M$24:$M$50,0),1),"###")</f>
        <v>50</v>
      </c>
      <c r="B98" s="39">
        <f>IFERROR(INDEX(DATOS_GENERALES!$L$24:$L$50,MATCH($C98,DATOS_GENERALES!$M$24:$M$50,0),1),"###")</f>
        <v>2</v>
      </c>
      <c r="C98" s="39" t="s">
        <v>3259</v>
      </c>
      <c r="D98" s="15" t="s">
        <v>3361</v>
      </c>
      <c r="E98" s="28" t="str">
        <f t="shared" si="6"/>
        <v>502500205</v>
      </c>
      <c r="F98" s="28">
        <f t="shared" si="7"/>
        <v>1</v>
      </c>
      <c r="G98" s="15" t="s">
        <v>15</v>
      </c>
      <c r="H98" s="34" t="s">
        <v>3465</v>
      </c>
      <c r="I98" s="34">
        <f t="shared" si="8"/>
        <v>37</v>
      </c>
      <c r="J98" s="39">
        <v>100000</v>
      </c>
      <c r="K98" s="36">
        <v>107.2</v>
      </c>
      <c r="L98" s="36">
        <v>103</v>
      </c>
      <c r="M98" s="36"/>
      <c r="N98" s="36"/>
      <c r="O98" s="36"/>
      <c r="P98" s="36"/>
      <c r="Q98" s="39">
        <v>0</v>
      </c>
      <c r="R98" s="39">
        <v>100000</v>
      </c>
      <c r="S98" s="34" t="s">
        <v>3480</v>
      </c>
      <c r="T98" s="4">
        <f>IFERROR(INDEX(DATOS_GENERALES!$A$29:$A$38,MATCH($U98,DATOS_GENERALES!$B$29:$B$38,0),1),"###")</f>
        <v>2</v>
      </c>
      <c r="U98" s="39" t="s">
        <v>3494</v>
      </c>
      <c r="V98" s="39">
        <v>1</v>
      </c>
      <c r="W98" s="39" t="s">
        <v>15</v>
      </c>
      <c r="Y98" s="38" t="str">
        <f t="shared" si="9"/>
        <v>('50','2','500205','-',true,'1','1',' R.K.K. SELECTO  RUBIO *   1000 + 4CH','2','1','100000','100000','0','1','0','100000','-','A'),</v>
      </c>
      <c r="Z98" s="38" t="str">
        <f t="shared" si="10"/>
        <v>('1','50','2','500205','107.2','0','0','0'),</v>
      </c>
      <c r="AA98" s="38" t="str">
        <f t="shared" si="10"/>
        <v>('2','50','2','500205','103','0','0','0'),</v>
      </c>
    </row>
    <row r="99" spans="1:27" x14ac:dyDescent="0.25">
      <c r="A99" s="39">
        <f>IFERROR(INDEX(DATOS_GENERALES!$J$24:$J$50,MATCH($C99,DATOS_GENERALES!$M$24:$M$50,0),1),"###")</f>
        <v>50</v>
      </c>
      <c r="B99" s="39">
        <f>IFERROR(INDEX(DATOS_GENERALES!$L$24:$L$50,MATCH($C99,DATOS_GENERALES!$M$24:$M$50,0),1),"###")</f>
        <v>2</v>
      </c>
      <c r="C99" s="39" t="s">
        <v>3259</v>
      </c>
      <c r="D99" s="15" t="s">
        <v>3362</v>
      </c>
      <c r="E99" s="28" t="str">
        <f t="shared" si="6"/>
        <v>502500206</v>
      </c>
      <c r="F99" s="28">
        <f t="shared" si="7"/>
        <v>1</v>
      </c>
      <c r="G99" s="15" t="s">
        <v>15</v>
      </c>
      <c r="H99" s="34" t="s">
        <v>3466</v>
      </c>
      <c r="I99" s="34">
        <f t="shared" si="8"/>
        <v>39</v>
      </c>
      <c r="J99" s="39">
        <v>100000</v>
      </c>
      <c r="K99" s="36">
        <v>107.2</v>
      </c>
      <c r="L99" s="36">
        <v>104</v>
      </c>
      <c r="M99" s="36"/>
      <c r="N99" s="36"/>
      <c r="O99" s="36"/>
      <c r="P99" s="36"/>
      <c r="Q99" s="39">
        <v>0</v>
      </c>
      <c r="R99" s="39">
        <v>100000</v>
      </c>
      <c r="S99" s="34" t="s">
        <v>3480</v>
      </c>
      <c r="T99" s="4">
        <f>IFERROR(INDEX(DATOS_GENERALES!$A$29:$A$38,MATCH($U99,DATOS_GENERALES!$B$29:$B$38,0),1),"###")</f>
        <v>2</v>
      </c>
      <c r="U99" s="39" t="s">
        <v>3494</v>
      </c>
      <c r="V99" s="39">
        <v>1</v>
      </c>
      <c r="W99" s="39" t="s">
        <v>15</v>
      </c>
      <c r="Y99" s="38" t="str">
        <f t="shared" si="9"/>
        <v>('50','2','500206','-',true,'1','1',' R.K.K. SELECTO  DURAZNO *   1000 + 4CH','2','1','100000','100000','0','1','0','100000','-','A'),</v>
      </c>
      <c r="Z99" s="38" t="str">
        <f t="shared" si="10"/>
        <v>('1','50','2','500206','107.2','0','0','0'),</v>
      </c>
      <c r="AA99" s="38" t="str">
        <f t="shared" si="10"/>
        <v>('2','50','2','500206','104','0','0','0'),</v>
      </c>
    </row>
    <row r="100" spans="1:27" x14ac:dyDescent="0.25">
      <c r="A100" s="39">
        <f>IFERROR(INDEX(DATOS_GENERALES!$J$24:$J$50,MATCH($C100,DATOS_GENERALES!$M$24:$M$50,0),1),"###")</f>
        <v>50</v>
      </c>
      <c r="B100" s="39">
        <f>IFERROR(INDEX(DATOS_GENERALES!$L$24:$L$50,MATCH($C100,DATOS_GENERALES!$M$24:$M$50,0),1),"###")</f>
        <v>3</v>
      </c>
      <c r="C100" s="39" t="s">
        <v>3477</v>
      </c>
      <c r="D100" s="15" t="s">
        <v>3363</v>
      </c>
      <c r="E100" s="28" t="str">
        <f t="shared" si="6"/>
        <v>503500301</v>
      </c>
      <c r="F100" s="28">
        <f t="shared" si="7"/>
        <v>1</v>
      </c>
      <c r="G100" s="15" t="s">
        <v>15</v>
      </c>
      <c r="H100" s="34" t="s">
        <v>3467</v>
      </c>
      <c r="I100" s="34">
        <f t="shared" si="8"/>
        <v>38</v>
      </c>
      <c r="J100" s="39">
        <v>100000</v>
      </c>
      <c r="K100" s="36">
        <v>5.81</v>
      </c>
      <c r="L100" s="36">
        <v>105</v>
      </c>
      <c r="M100" s="36"/>
      <c r="N100" s="36"/>
      <c r="O100" s="36"/>
      <c r="P100" s="36"/>
      <c r="Q100" s="39">
        <v>0</v>
      </c>
      <c r="R100" s="39">
        <v>100000</v>
      </c>
      <c r="S100" s="34" t="s">
        <v>3480</v>
      </c>
      <c r="T100" s="4">
        <f>IFERROR(INDEX(DATOS_GENERALES!$A$29:$A$38,MATCH($U100,DATOS_GENERALES!$B$29:$B$38,0),1),"###")</f>
        <v>3</v>
      </c>
      <c r="U100" s="39" t="s">
        <v>3496</v>
      </c>
      <c r="V100" s="39">
        <v>1</v>
      </c>
      <c r="W100" s="39" t="s">
        <v>15</v>
      </c>
      <c r="Y100" s="38" t="str">
        <f t="shared" si="9"/>
        <v>('50','3','500301','-',true,'1','1',' VODKA  3 XXX  LIMON* 1800 LT x Unidad','3','1','100000','100000','0','1','0','100000','-','A'),</v>
      </c>
      <c r="Z100" s="38" t="str">
        <f t="shared" si="10"/>
        <v>('1','50','3','500301','5.81','0','0','0'),</v>
      </c>
      <c r="AA100" s="38" t="str">
        <f t="shared" si="10"/>
        <v>('2','50','3','500301','105','0','0','0'),</v>
      </c>
    </row>
    <row r="101" spans="1:27" x14ac:dyDescent="0.25">
      <c r="A101" s="39">
        <f>IFERROR(INDEX(DATOS_GENERALES!$J$24:$J$50,MATCH($C101,DATOS_GENERALES!$M$24:$M$50,0),1),"###")</f>
        <v>50</v>
      </c>
      <c r="B101" s="39">
        <f>IFERROR(INDEX(DATOS_GENERALES!$L$24:$L$50,MATCH($C101,DATOS_GENERALES!$M$24:$M$50,0),1),"###")</f>
        <v>3</v>
      </c>
      <c r="C101" s="39" t="s">
        <v>3477</v>
      </c>
      <c r="D101" s="15" t="s">
        <v>3364</v>
      </c>
      <c r="E101" s="28" t="str">
        <f t="shared" si="6"/>
        <v>503500302</v>
      </c>
      <c r="F101" s="28">
        <f t="shared" si="7"/>
        <v>1</v>
      </c>
      <c r="G101" s="15" t="s">
        <v>15</v>
      </c>
      <c r="H101" s="34" t="s">
        <v>3468</v>
      </c>
      <c r="I101" s="34">
        <f t="shared" si="8"/>
        <v>42</v>
      </c>
      <c r="J101" s="39">
        <v>100000</v>
      </c>
      <c r="K101" s="36">
        <v>5.81</v>
      </c>
      <c r="L101" s="36">
        <v>106</v>
      </c>
      <c r="M101" s="36"/>
      <c r="N101" s="36"/>
      <c r="O101" s="36"/>
      <c r="P101" s="36"/>
      <c r="Q101" s="39">
        <v>0</v>
      </c>
      <c r="R101" s="39">
        <v>100000</v>
      </c>
      <c r="S101" s="34" t="s">
        <v>3480</v>
      </c>
      <c r="T101" s="4">
        <f>IFERROR(INDEX(DATOS_GENERALES!$A$29:$A$38,MATCH($U101,DATOS_GENERALES!$B$29:$B$38,0),1),"###")</f>
        <v>3</v>
      </c>
      <c r="U101" s="39" t="s">
        <v>3496</v>
      </c>
      <c r="V101" s="39">
        <v>1</v>
      </c>
      <c r="W101" s="39" t="s">
        <v>15</v>
      </c>
      <c r="Y101" s="38" t="str">
        <f t="shared" si="9"/>
        <v>('50','3','500302','-',true,'1','1',' VODKA  3 XXX  MARACUYA * 1800 LT x Unidad','3','1','100000','100000','0','1','0','100000','-','A'),</v>
      </c>
      <c r="Z101" s="38" t="str">
        <f t="shared" si="10"/>
        <v>('1','50','3','500302','5.81','0','0','0'),</v>
      </c>
      <c r="AA101" s="38" t="str">
        <f t="shared" si="10"/>
        <v>('2','50','3','500302','106','0','0','0'),</v>
      </c>
    </row>
    <row r="102" spans="1:27" x14ac:dyDescent="0.25">
      <c r="A102" s="39">
        <f>IFERROR(INDEX(DATOS_GENERALES!$J$24:$J$50,MATCH($C102,DATOS_GENERALES!$M$24:$M$50,0),1),"###")</f>
        <v>50</v>
      </c>
      <c r="B102" s="39">
        <f>IFERROR(INDEX(DATOS_GENERALES!$L$24:$L$50,MATCH($C102,DATOS_GENERALES!$M$24:$M$50,0),1),"###")</f>
        <v>3</v>
      </c>
      <c r="C102" s="39" t="s">
        <v>3477</v>
      </c>
      <c r="D102" s="15" t="s">
        <v>3365</v>
      </c>
      <c r="E102" s="28" t="str">
        <f t="shared" si="6"/>
        <v>503500303</v>
      </c>
      <c r="F102" s="28">
        <f t="shared" si="7"/>
        <v>1</v>
      </c>
      <c r="G102" s="15" t="s">
        <v>15</v>
      </c>
      <c r="H102" s="34" t="s">
        <v>3469</v>
      </c>
      <c r="I102" s="34">
        <f t="shared" si="8"/>
        <v>42</v>
      </c>
      <c r="J102" s="39">
        <v>100000</v>
      </c>
      <c r="K102" s="36">
        <v>5.81</v>
      </c>
      <c r="L102" s="36">
        <v>107</v>
      </c>
      <c r="M102" s="36"/>
      <c r="N102" s="36"/>
      <c r="O102" s="36"/>
      <c r="P102" s="36"/>
      <c r="Q102" s="39">
        <v>0</v>
      </c>
      <c r="R102" s="39">
        <v>100000</v>
      </c>
      <c r="S102" s="34" t="s">
        <v>3480</v>
      </c>
      <c r="T102" s="4">
        <f>IFERROR(INDEX(DATOS_GENERALES!$A$29:$A$38,MATCH($U102,DATOS_GENERALES!$B$29:$B$38,0),1),"###")</f>
        <v>3</v>
      </c>
      <c r="U102" s="39" t="s">
        <v>3496</v>
      </c>
      <c r="V102" s="39">
        <v>1</v>
      </c>
      <c r="W102" s="39" t="s">
        <v>15</v>
      </c>
      <c r="Y102" s="38" t="str">
        <f t="shared" si="9"/>
        <v>('50','3','500303','-',true,'1','1',' VODKA  3 XXX  DURAZNO  * 1800 LT x Unidad','3','1','100000','100000','0','1','0','100000','-','A'),</v>
      </c>
      <c r="Z102" s="38" t="str">
        <f t="shared" si="10"/>
        <v>('1','50','3','500303','5.81','0','0','0'),</v>
      </c>
      <c r="AA102" s="38" t="str">
        <f t="shared" si="10"/>
        <v>('2','50','3','500303','107','0','0','0'),</v>
      </c>
    </row>
    <row r="103" spans="1:27" x14ac:dyDescent="0.25">
      <c r="A103" s="39">
        <f>IFERROR(INDEX(DATOS_GENERALES!$J$24:$J$50,MATCH($C103,DATOS_GENERALES!$M$24:$M$50,0),1),"###")</f>
        <v>50</v>
      </c>
      <c r="B103" s="39">
        <f>IFERROR(INDEX(DATOS_GENERALES!$L$24:$L$50,MATCH($C103,DATOS_GENERALES!$M$24:$M$50,0),1),"###")</f>
        <v>3</v>
      </c>
      <c r="C103" s="39" t="s">
        <v>3477</v>
      </c>
      <c r="D103" s="15" t="s">
        <v>3366</v>
      </c>
      <c r="E103" s="28" t="str">
        <f t="shared" si="6"/>
        <v>503500304</v>
      </c>
      <c r="F103" s="28">
        <f t="shared" si="7"/>
        <v>1</v>
      </c>
      <c r="G103" s="15" t="s">
        <v>15</v>
      </c>
      <c r="H103" s="34" t="s">
        <v>3470</v>
      </c>
      <c r="I103" s="34">
        <f t="shared" si="8"/>
        <v>35</v>
      </c>
      <c r="J103" s="39">
        <v>100000</v>
      </c>
      <c r="K103" s="36">
        <v>81.36</v>
      </c>
      <c r="L103" s="36">
        <v>108</v>
      </c>
      <c r="M103" s="36"/>
      <c r="N103" s="36"/>
      <c r="O103" s="36"/>
      <c r="P103" s="36"/>
      <c r="Q103" s="39">
        <v>0</v>
      </c>
      <c r="R103" s="39">
        <v>100000</v>
      </c>
      <c r="S103" s="34" t="s">
        <v>3480</v>
      </c>
      <c r="T103" s="4">
        <f>IFERROR(INDEX(DATOS_GENERALES!$A$29:$A$38,MATCH($U103,DATOS_GENERALES!$B$29:$B$38,0),1),"###")</f>
        <v>2</v>
      </c>
      <c r="U103" s="39" t="s">
        <v>3494</v>
      </c>
      <c r="V103" s="39">
        <v>1</v>
      </c>
      <c r="W103" s="39" t="s">
        <v>15</v>
      </c>
      <c r="Y103" s="38" t="str">
        <f t="shared" si="9"/>
        <v>('50','3','500304','-',true,'1','1',' VODKA  3 XXX  LIMON* 1800 LT + 4CH','2','1','100000','100000','0','1','0','100000','-','A'),</v>
      </c>
      <c r="Z103" s="38" t="str">
        <f t="shared" si="10"/>
        <v>('1','50','3','500304','81.36','0','0','0'),</v>
      </c>
      <c r="AA103" s="38" t="str">
        <f t="shared" si="10"/>
        <v>('2','50','3','500304','108','0','0','0'),</v>
      </c>
    </row>
    <row r="104" spans="1:27" x14ac:dyDescent="0.25">
      <c r="A104" s="39">
        <f>IFERROR(INDEX(DATOS_GENERALES!$J$24:$J$50,MATCH($C104,DATOS_GENERALES!$M$24:$M$50,0),1),"###")</f>
        <v>50</v>
      </c>
      <c r="B104" s="39">
        <f>IFERROR(INDEX(DATOS_GENERALES!$L$24:$L$50,MATCH($C104,DATOS_GENERALES!$M$24:$M$50,0),1),"###")</f>
        <v>3</v>
      </c>
      <c r="C104" s="39" t="s">
        <v>3477</v>
      </c>
      <c r="D104" s="15" t="s">
        <v>3367</v>
      </c>
      <c r="E104" s="28" t="str">
        <f t="shared" si="6"/>
        <v>503500305</v>
      </c>
      <c r="F104" s="28">
        <f t="shared" si="7"/>
        <v>1</v>
      </c>
      <c r="G104" s="15" t="s">
        <v>15</v>
      </c>
      <c r="H104" s="34" t="s">
        <v>3471</v>
      </c>
      <c r="I104" s="34">
        <f t="shared" si="8"/>
        <v>41</v>
      </c>
      <c r="J104" s="39">
        <v>100000</v>
      </c>
      <c r="K104" s="36">
        <v>81.36</v>
      </c>
      <c r="L104" s="36">
        <v>109</v>
      </c>
      <c r="M104" s="36"/>
      <c r="N104" s="36"/>
      <c r="O104" s="36"/>
      <c r="P104" s="36"/>
      <c r="Q104" s="39">
        <v>0</v>
      </c>
      <c r="R104" s="39">
        <v>100000</v>
      </c>
      <c r="S104" s="34" t="s">
        <v>3480</v>
      </c>
      <c r="T104" s="4">
        <f>IFERROR(INDEX(DATOS_GENERALES!$A$29:$A$38,MATCH($U104,DATOS_GENERALES!$B$29:$B$38,0),1),"###")</f>
        <v>2</v>
      </c>
      <c r="U104" s="39" t="s">
        <v>3494</v>
      </c>
      <c r="V104" s="39">
        <v>1</v>
      </c>
      <c r="W104" s="39" t="s">
        <v>15</v>
      </c>
      <c r="Y104" s="38" t="str">
        <f t="shared" si="9"/>
        <v>('50','3','500305','-',true,'1','1',' VODKA  3 XXX  MARACUYA * 1800 LT + 4CH  ','2','1','100000','100000','0','1','0','100000','-','A'),</v>
      </c>
      <c r="Z104" s="38" t="str">
        <f t="shared" si="10"/>
        <v>('1','50','3','500305','81.36','0','0','0'),</v>
      </c>
      <c r="AA104" s="38" t="str">
        <f t="shared" si="10"/>
        <v>('2','50','3','500305','109','0','0','0'),</v>
      </c>
    </row>
    <row r="105" spans="1:27" x14ac:dyDescent="0.25">
      <c r="A105" s="39">
        <f>IFERROR(INDEX(DATOS_GENERALES!$J$24:$J$50,MATCH($C105,DATOS_GENERALES!$M$24:$M$50,0),1),"###")</f>
        <v>50</v>
      </c>
      <c r="B105" s="39">
        <f>IFERROR(INDEX(DATOS_GENERALES!$L$24:$L$50,MATCH($C105,DATOS_GENERALES!$M$24:$M$50,0),1),"###")</f>
        <v>3</v>
      </c>
      <c r="C105" s="39" t="s">
        <v>3477</v>
      </c>
      <c r="D105" s="15" t="s">
        <v>3368</v>
      </c>
      <c r="E105" s="28" t="str">
        <f t="shared" si="6"/>
        <v>503500306</v>
      </c>
      <c r="F105" s="28">
        <f t="shared" si="7"/>
        <v>1</v>
      </c>
      <c r="G105" s="15" t="s">
        <v>15</v>
      </c>
      <c r="H105" s="34" t="s">
        <v>3472</v>
      </c>
      <c r="I105" s="34">
        <f t="shared" si="8"/>
        <v>41</v>
      </c>
      <c r="J105" s="39">
        <v>100000</v>
      </c>
      <c r="K105" s="36">
        <v>81.36</v>
      </c>
      <c r="L105" s="36">
        <v>110</v>
      </c>
      <c r="M105" s="36"/>
      <c r="N105" s="36"/>
      <c r="O105" s="36"/>
      <c r="P105" s="36"/>
      <c r="Q105" s="39">
        <v>0</v>
      </c>
      <c r="R105" s="39">
        <v>100000</v>
      </c>
      <c r="S105" s="34" t="s">
        <v>3480</v>
      </c>
      <c r="T105" s="4">
        <f>IFERROR(INDEX(DATOS_GENERALES!$A$29:$A$38,MATCH($U105,DATOS_GENERALES!$B$29:$B$38,0),1),"###")</f>
        <v>2</v>
      </c>
      <c r="U105" s="39" t="s">
        <v>3494</v>
      </c>
      <c r="V105" s="39">
        <v>1</v>
      </c>
      <c r="W105" s="39" t="s">
        <v>15</v>
      </c>
      <c r="Y105" s="38" t="str">
        <f t="shared" si="9"/>
        <v>('50','3','500306','-',true,'1','1',' VODKA  3 XXX  DURAZNO  * 1800 LT + 4CH  ','2','1','100000','100000','0','1','0','100000','-','A'),</v>
      </c>
      <c r="Z105" s="38" t="str">
        <f t="shared" si="10"/>
        <v>('1','50','3','500306','81.36','0','0','0'),</v>
      </c>
      <c r="AA105" s="38" t="str">
        <f t="shared" si="10"/>
        <v>('2','50','3','500306','110','0','0','0'),</v>
      </c>
    </row>
    <row r="106" spans="1:27" x14ac:dyDescent="0.25">
      <c r="A106" s="39">
        <f>IFERROR(INDEX(DATOS_GENERALES!$J$24:$J$50,MATCH($C106,DATOS_GENERALES!$M$24:$M$50,0),1),"###")</f>
        <v>50</v>
      </c>
      <c r="B106" s="39">
        <f>IFERROR(INDEX(DATOS_GENERALES!$L$24:$L$50,MATCH($C106,DATOS_GENERALES!$M$24:$M$50,0),1),"###")</f>
        <v>4</v>
      </c>
      <c r="C106" s="39" t="s">
        <v>3261</v>
      </c>
      <c r="D106" s="15" t="s">
        <v>3369</v>
      </c>
      <c r="E106" s="28" t="str">
        <f t="shared" si="6"/>
        <v>504500401</v>
      </c>
      <c r="F106" s="28">
        <f t="shared" si="7"/>
        <v>1</v>
      </c>
      <c r="G106" s="15" t="s">
        <v>15</v>
      </c>
      <c r="H106" s="34" t="s">
        <v>3473</v>
      </c>
      <c r="I106" s="34">
        <f t="shared" si="8"/>
        <v>18</v>
      </c>
      <c r="J106" s="39">
        <v>100000</v>
      </c>
      <c r="K106" s="36">
        <v>14.49</v>
      </c>
      <c r="L106" s="36">
        <v>111</v>
      </c>
      <c r="M106" s="36"/>
      <c r="N106" s="36"/>
      <c r="O106" s="36"/>
      <c r="P106" s="36"/>
      <c r="Q106" s="39">
        <v>0</v>
      </c>
      <c r="R106" s="39">
        <v>100000</v>
      </c>
      <c r="S106" s="34" t="s">
        <v>3480</v>
      </c>
      <c r="T106" s="4">
        <f>IFERROR(INDEX(DATOS_GENERALES!$A$29:$A$38,MATCH($U106,DATOS_GENERALES!$B$29:$B$38,0),1),"###")</f>
        <v>3</v>
      </c>
      <c r="U106" s="39" t="s">
        <v>3496</v>
      </c>
      <c r="V106" s="39">
        <v>1</v>
      </c>
      <c r="W106" s="39" t="s">
        <v>15</v>
      </c>
      <c r="Y106" s="38" t="str">
        <f t="shared" si="9"/>
        <v>('50','4','500401','-',true,'1','1','KIEV *100 x Unidad','3','1','100000','100000','0','1','0','100000','-','A'),</v>
      </c>
      <c r="Z106" s="38" t="str">
        <f t="shared" si="10"/>
        <v>('1','50','4','500401','14.49','0','0','0'),</v>
      </c>
      <c r="AA106" s="38" t="str">
        <f t="shared" si="10"/>
        <v>('2','50','4','500401','111','0','0','0'),</v>
      </c>
    </row>
    <row r="107" spans="1:27" x14ac:dyDescent="0.25">
      <c r="A107" s="39">
        <f>IFERROR(INDEX(DATOS_GENERALES!$J$24:$J$50,MATCH($C107,DATOS_GENERALES!$M$24:$M$50,0),1),"###")</f>
        <v>50</v>
      </c>
      <c r="B107" s="39">
        <f>IFERROR(INDEX(DATOS_GENERALES!$L$24:$L$50,MATCH($C107,DATOS_GENERALES!$M$24:$M$50,0),1),"###")</f>
        <v>4</v>
      </c>
      <c r="C107" s="39" t="s">
        <v>3261</v>
      </c>
      <c r="D107" s="15" t="s">
        <v>3370</v>
      </c>
      <c r="E107" s="28" t="str">
        <f t="shared" si="6"/>
        <v>504500402</v>
      </c>
      <c r="F107" s="28">
        <f t="shared" si="7"/>
        <v>1</v>
      </c>
      <c r="G107" s="15" t="s">
        <v>15</v>
      </c>
      <c r="H107" s="34" t="s">
        <v>3474</v>
      </c>
      <c r="I107" s="34">
        <f t="shared" si="8"/>
        <v>15</v>
      </c>
      <c r="J107" s="39">
        <v>100000</v>
      </c>
      <c r="K107" s="36">
        <v>182.8</v>
      </c>
      <c r="L107" s="36">
        <v>112</v>
      </c>
      <c r="M107" s="36"/>
      <c r="N107" s="36"/>
      <c r="O107" s="36"/>
      <c r="P107" s="36"/>
      <c r="Q107" s="39">
        <v>0</v>
      </c>
      <c r="R107" s="39">
        <v>100000</v>
      </c>
      <c r="S107" s="34" t="s">
        <v>3480</v>
      </c>
      <c r="T107" s="4">
        <f>IFERROR(INDEX(DATOS_GENERALES!$A$29:$A$38,MATCH($U107,DATOS_GENERALES!$B$29:$B$38,0),1),"###")</f>
        <v>2</v>
      </c>
      <c r="U107" s="39" t="s">
        <v>3494</v>
      </c>
      <c r="V107" s="39">
        <v>1</v>
      </c>
      <c r="W107" s="39" t="s">
        <v>15</v>
      </c>
      <c r="Y107" s="38" t="str">
        <f>"('"&amp;A107&amp;"','"&amp;B107&amp;"','"&amp;D107&amp;"','"&amp;G107&amp;"',"&amp;S107&amp;",'1','1','"&amp;H107&amp;"','"&amp;T107&amp;"','"&amp;V107&amp;"','"&amp;J107&amp;"','"&amp;J107&amp;"','0','1','"&amp;Q107&amp;"','"&amp;R107&amp;"','"&amp;W107&amp;"','A'),"</f>
        <v>('50','4','500402','-',true,'1','1','KIEV *100 + 12V','2','1','100000','100000','0','1','0','100000','-','A'),</v>
      </c>
      <c r="Z107" s="38" t="str">
        <f t="shared" si="10"/>
        <v>('1','50','4','500402','182.8','0','0','0'),</v>
      </c>
      <c r="AA107" s="38" t="str">
        <f t="shared" si="10"/>
        <v>('2','50','4','500402','112','0','0','0'),</v>
      </c>
    </row>
    <row r="108" spans="1:27" x14ac:dyDescent="0.25">
      <c r="A108" s="39">
        <f>IFERROR(INDEX(DATOS_GENERALES!$J$24:$J$50,MATCH($C108,DATOS_GENERALES!$M$24:$M$50,0),1),"###")</f>
        <v>50</v>
      </c>
      <c r="B108" s="39">
        <f>IFERROR(INDEX(DATOS_GENERALES!$L$24:$L$50,MATCH($C108,DATOS_GENERALES!$M$24:$M$50,0),1),"###")</f>
        <v>4</v>
      </c>
      <c r="C108" s="39" t="s">
        <v>3261</v>
      </c>
      <c r="D108" s="15" t="s">
        <v>3371</v>
      </c>
      <c r="E108" s="28" t="str">
        <f t="shared" si="6"/>
        <v>504500403</v>
      </c>
      <c r="F108" s="28">
        <f t="shared" si="7"/>
        <v>1</v>
      </c>
      <c r="G108" s="15" t="s">
        <v>15</v>
      </c>
      <c r="H108" s="34" t="s">
        <v>3475</v>
      </c>
      <c r="I108" s="34">
        <f t="shared" si="8"/>
        <v>21</v>
      </c>
      <c r="J108" s="39">
        <v>100000</v>
      </c>
      <c r="K108" s="36">
        <v>197.46</v>
      </c>
      <c r="L108" s="36">
        <v>113</v>
      </c>
      <c r="M108" s="36"/>
      <c r="N108" s="36"/>
      <c r="O108" s="36"/>
      <c r="P108" s="36"/>
      <c r="Q108" s="39">
        <v>0</v>
      </c>
      <c r="R108" s="39">
        <v>100000</v>
      </c>
      <c r="S108" s="34" t="s">
        <v>3480</v>
      </c>
      <c r="T108" s="4">
        <f>IFERROR(INDEX(DATOS_GENERALES!$A$29:$A$38,MATCH($U108,DATOS_GENERALES!$B$29:$B$38,0),1),"###")</f>
        <v>2</v>
      </c>
      <c r="U108" s="39" t="s">
        <v>3494</v>
      </c>
      <c r="V108" s="39">
        <v>1</v>
      </c>
      <c r="W108" s="39" t="s">
        <v>15</v>
      </c>
      <c r="Y108" s="38" t="str">
        <f t="shared" ref="Y108" si="11">"('"&amp;A108&amp;"','"&amp;B108&amp;"','"&amp;D108&amp;"','"&amp;G108&amp;"',"&amp;S108&amp;",'1','1','"&amp;H108&amp;"','"&amp;T108&amp;"','"&amp;V108&amp;"','"&amp;J108&amp;"','"&amp;J108&amp;"','0','1','"&amp;Q108&amp;"','"&amp;R108&amp;"','"&amp;W108&amp;"','A'),"</f>
        <v>('50','4','500403','-',true,'1','1','KIEV *100 + 12V + 4CH','2','1','100000','100000','0','1','0','100000','-','A'),</v>
      </c>
      <c r="Z108" s="38" t="str">
        <f t="shared" si="10"/>
        <v>('1','50','4','500403','197.46','0','0','0'),</v>
      </c>
      <c r="AA108" s="38" t="str">
        <f t="shared" si="10"/>
        <v>('2','50','4','500403','113','0','0','0'),</v>
      </c>
    </row>
    <row r="109" spans="1:27" x14ac:dyDescent="0.25">
      <c r="A109" s="39" t="str">
        <f>IFERROR(INDEX(DATOS_GENERALES!$J$24:$J$50,MATCH($C109,DATOS_GENERALES!$M$24:$M$50,0),1),"###")</f>
        <v>###</v>
      </c>
      <c r="B109" s="39" t="str">
        <f>IFERROR(INDEX(DATOS_GENERALES!$L$24:$L$50,MATCH($C109,DATOS_GENERALES!$M$24:$M$50,0),1),"###")</f>
        <v>###</v>
      </c>
      <c r="C109" s="39"/>
      <c r="D109" s="15"/>
      <c r="E109" s="28" t="str">
        <f t="shared" si="6"/>
        <v>######</v>
      </c>
      <c r="F109" s="28">
        <f t="shared" si="7"/>
        <v>92</v>
      </c>
      <c r="G109" s="15" t="s">
        <v>15</v>
      </c>
      <c r="H109" s="34"/>
      <c r="I109" s="34">
        <f t="shared" si="8"/>
        <v>0</v>
      </c>
      <c r="J109" s="34"/>
      <c r="K109" s="36"/>
      <c r="L109" s="36"/>
      <c r="M109" s="36"/>
      <c r="N109" s="36"/>
      <c r="O109" s="36"/>
      <c r="P109" s="36"/>
      <c r="Q109" s="34"/>
      <c r="R109" s="34"/>
      <c r="S109" s="34"/>
      <c r="T109" s="4" t="str">
        <f>IFERROR(INDEX(DATOS_GENERALES!$A$29:$A$38,MATCH($U109,DATOS_GENERALES!$B$29:$B$38,0),1),"###")</f>
        <v>###</v>
      </c>
      <c r="U109" s="34"/>
      <c r="V109" s="34"/>
      <c r="W109" s="34"/>
    </row>
    <row r="110" spans="1:27" x14ac:dyDescent="0.25">
      <c r="A110" s="39" t="str">
        <f>IFERROR(INDEX(DATOS_GENERALES!$J$24:$J$50,MATCH($C110,DATOS_GENERALES!$M$24:$M$50,0),1),"###")</f>
        <v>###</v>
      </c>
      <c r="B110" s="39" t="str">
        <f>IFERROR(INDEX(DATOS_GENERALES!$L$24:$L$50,MATCH($C110,DATOS_GENERALES!$M$24:$M$50,0),1),"###")</f>
        <v>###</v>
      </c>
      <c r="C110" s="39"/>
      <c r="D110" s="15"/>
      <c r="E110" s="28" t="str">
        <f t="shared" si="6"/>
        <v>######</v>
      </c>
      <c r="F110" s="28">
        <f t="shared" si="7"/>
        <v>92</v>
      </c>
      <c r="G110" s="15" t="s">
        <v>15</v>
      </c>
      <c r="H110" s="34"/>
      <c r="I110" s="34">
        <f t="shared" si="8"/>
        <v>0</v>
      </c>
      <c r="J110" s="34"/>
      <c r="K110" s="36"/>
      <c r="L110" s="36"/>
      <c r="M110" s="36"/>
      <c r="N110" s="36"/>
      <c r="O110" s="36"/>
      <c r="P110" s="36"/>
      <c r="Q110" s="34"/>
      <c r="R110" s="34"/>
      <c r="S110" s="34"/>
      <c r="T110" s="4" t="str">
        <f>IFERROR(INDEX(DATOS_GENERALES!$A$29:$A$38,MATCH($U110,DATOS_GENERALES!$B$29:$B$38,0),1),"###")</f>
        <v>###</v>
      </c>
      <c r="U110" s="34"/>
      <c r="V110" s="34"/>
      <c r="W110" s="34"/>
    </row>
    <row r="111" spans="1:27" x14ac:dyDescent="0.25">
      <c r="A111" s="39" t="str">
        <f>IFERROR(INDEX(DATOS_GENERALES!$J$24:$J$50,MATCH($C111,DATOS_GENERALES!$M$24:$M$50,0),1),"###")</f>
        <v>###</v>
      </c>
      <c r="B111" s="39" t="str">
        <f>IFERROR(INDEX(DATOS_GENERALES!$L$24:$L$50,MATCH($C111,DATOS_GENERALES!$M$24:$M$50,0),1),"###")</f>
        <v>###</v>
      </c>
      <c r="C111" s="39"/>
      <c r="D111" s="15"/>
      <c r="E111" s="28" t="str">
        <f t="shared" si="6"/>
        <v>######</v>
      </c>
      <c r="F111" s="28">
        <f t="shared" si="7"/>
        <v>92</v>
      </c>
      <c r="G111" s="15" t="s">
        <v>15</v>
      </c>
      <c r="H111" s="34"/>
      <c r="I111" s="34">
        <f t="shared" si="8"/>
        <v>0</v>
      </c>
      <c r="J111" s="34"/>
      <c r="K111" s="36"/>
      <c r="L111" s="36"/>
      <c r="M111" s="36"/>
      <c r="N111" s="36"/>
      <c r="O111" s="36"/>
      <c r="P111" s="36"/>
      <c r="Q111" s="34"/>
      <c r="R111" s="34"/>
      <c r="S111" s="34"/>
      <c r="T111" s="4" t="str">
        <f>IFERROR(INDEX(DATOS_GENERALES!$A$29:$A$38,MATCH($U111,DATOS_GENERALES!$B$29:$B$38,0),1),"###")</f>
        <v>###</v>
      </c>
      <c r="U111" s="34"/>
      <c r="V111" s="34"/>
      <c r="W111" s="34"/>
    </row>
    <row r="112" spans="1:27" x14ac:dyDescent="0.25">
      <c r="A112" s="39" t="str">
        <f>IFERROR(INDEX(DATOS_GENERALES!$J$24:$J$50,MATCH($C112,DATOS_GENERALES!$M$24:$M$50,0),1),"###")</f>
        <v>###</v>
      </c>
      <c r="B112" s="39" t="str">
        <f>IFERROR(INDEX(DATOS_GENERALES!$L$24:$L$50,MATCH($C112,DATOS_GENERALES!$M$24:$M$50,0),1),"###")</f>
        <v>###</v>
      </c>
      <c r="C112" s="39"/>
      <c r="D112" s="15"/>
      <c r="E112" s="28" t="str">
        <f t="shared" si="6"/>
        <v>######</v>
      </c>
      <c r="F112" s="28">
        <f t="shared" si="7"/>
        <v>92</v>
      </c>
      <c r="G112" s="15" t="s">
        <v>15</v>
      </c>
      <c r="H112" s="34"/>
      <c r="I112" s="34">
        <f t="shared" si="8"/>
        <v>0</v>
      </c>
      <c r="J112" s="34"/>
      <c r="K112" s="36"/>
      <c r="L112" s="36"/>
      <c r="M112" s="36"/>
      <c r="N112" s="36"/>
      <c r="O112" s="36"/>
      <c r="P112" s="36"/>
      <c r="Q112" s="34"/>
      <c r="R112" s="34"/>
      <c r="S112" s="34"/>
      <c r="T112" s="4" t="str">
        <f>IFERROR(INDEX(DATOS_GENERALES!$A$29:$A$38,MATCH($U112,DATOS_GENERALES!$B$29:$B$38,0),1),"###")</f>
        <v>###</v>
      </c>
      <c r="U112" s="34"/>
      <c r="V112" s="34"/>
      <c r="W112" s="34"/>
    </row>
    <row r="113" spans="1:23" x14ac:dyDescent="0.25">
      <c r="A113" s="39" t="str">
        <f>IFERROR(INDEX(DATOS_GENERALES!$J$24:$J$50,MATCH($C113,DATOS_GENERALES!$M$24:$M$50,0),1),"###")</f>
        <v>###</v>
      </c>
      <c r="B113" s="39" t="str">
        <f>IFERROR(INDEX(DATOS_GENERALES!$L$24:$L$50,MATCH($C113,DATOS_GENERALES!$M$24:$M$50,0),1),"###")</f>
        <v>###</v>
      </c>
      <c r="C113" s="39"/>
      <c r="D113" s="15"/>
      <c r="E113" s="28" t="str">
        <f t="shared" si="6"/>
        <v>######</v>
      </c>
      <c r="F113" s="28">
        <f t="shared" si="7"/>
        <v>92</v>
      </c>
      <c r="G113" s="15" t="s">
        <v>15</v>
      </c>
      <c r="H113" s="34"/>
      <c r="I113" s="34">
        <f t="shared" si="8"/>
        <v>0</v>
      </c>
      <c r="J113" s="34"/>
      <c r="K113" s="36"/>
      <c r="L113" s="36"/>
      <c r="M113" s="36"/>
      <c r="N113" s="36"/>
      <c r="O113" s="36"/>
      <c r="P113" s="36"/>
      <c r="Q113" s="34"/>
      <c r="R113" s="34"/>
      <c r="S113" s="34"/>
      <c r="T113" s="4" t="str">
        <f>IFERROR(INDEX(DATOS_GENERALES!$A$29:$A$38,MATCH($U113,DATOS_GENERALES!$B$29:$B$38,0),1),"###")</f>
        <v>###</v>
      </c>
      <c r="U113" s="34"/>
      <c r="V113" s="34"/>
      <c r="W113" s="34"/>
    </row>
    <row r="114" spans="1:23" x14ac:dyDescent="0.25">
      <c r="A114" s="39" t="str">
        <f>IFERROR(INDEX(DATOS_GENERALES!$J$24:$J$50,MATCH($C114,DATOS_GENERALES!$M$24:$M$50,0),1),"###")</f>
        <v>###</v>
      </c>
      <c r="B114" s="39" t="str">
        <f>IFERROR(INDEX(DATOS_GENERALES!$L$24:$L$50,MATCH($C114,DATOS_GENERALES!$M$24:$M$50,0),1),"###")</f>
        <v>###</v>
      </c>
      <c r="C114" s="39"/>
      <c r="D114" s="15"/>
      <c r="E114" s="28" t="str">
        <f t="shared" si="6"/>
        <v>######</v>
      </c>
      <c r="F114" s="28">
        <f t="shared" si="7"/>
        <v>92</v>
      </c>
      <c r="G114" s="15" t="s">
        <v>15</v>
      </c>
      <c r="H114" s="34"/>
      <c r="I114" s="34">
        <f t="shared" si="8"/>
        <v>0</v>
      </c>
      <c r="J114" s="34"/>
      <c r="K114" s="36"/>
      <c r="L114" s="36"/>
      <c r="M114" s="36"/>
      <c r="N114" s="36"/>
      <c r="O114" s="36"/>
      <c r="P114" s="36"/>
      <c r="Q114" s="34"/>
      <c r="R114" s="34"/>
      <c r="S114" s="34"/>
      <c r="T114" s="4" t="str">
        <f>IFERROR(INDEX(DATOS_GENERALES!$A$29:$A$38,MATCH($U114,DATOS_GENERALES!$B$29:$B$38,0),1),"###")</f>
        <v>###</v>
      </c>
      <c r="U114" s="34"/>
      <c r="V114" s="34"/>
      <c r="W114" s="34"/>
    </row>
    <row r="115" spans="1:23" x14ac:dyDescent="0.25">
      <c r="A115" s="39" t="str">
        <f>IFERROR(INDEX(DATOS_GENERALES!$J$24:$J$50,MATCH($C115,DATOS_GENERALES!$M$24:$M$50,0),1),"###")</f>
        <v>###</v>
      </c>
      <c r="B115" s="39" t="str">
        <f>IFERROR(INDEX(DATOS_GENERALES!$L$24:$L$50,MATCH($C115,DATOS_GENERALES!$M$24:$M$50,0),1),"###")</f>
        <v>###</v>
      </c>
      <c r="C115" s="39"/>
      <c r="D115" s="15"/>
      <c r="E115" s="28" t="str">
        <f t="shared" si="6"/>
        <v>######</v>
      </c>
      <c r="F115" s="28">
        <f t="shared" si="7"/>
        <v>92</v>
      </c>
      <c r="G115" s="15" t="s">
        <v>15</v>
      </c>
      <c r="H115" s="34"/>
      <c r="I115" s="34">
        <f t="shared" si="8"/>
        <v>0</v>
      </c>
      <c r="J115" s="34"/>
      <c r="K115" s="36"/>
      <c r="L115" s="36"/>
      <c r="M115" s="36"/>
      <c r="N115" s="36"/>
      <c r="O115" s="36"/>
      <c r="P115" s="36"/>
      <c r="Q115" s="34"/>
      <c r="R115" s="34"/>
      <c r="S115" s="34"/>
      <c r="T115" s="4" t="str">
        <f>IFERROR(INDEX(DATOS_GENERALES!$A$29:$A$38,MATCH($U115,DATOS_GENERALES!$B$29:$B$38,0),1),"###")</f>
        <v>###</v>
      </c>
      <c r="U115" s="34"/>
      <c r="V115" s="34"/>
      <c r="W115" s="34"/>
    </row>
    <row r="116" spans="1:23" x14ac:dyDescent="0.25">
      <c r="A116" s="39" t="str">
        <f>IFERROR(INDEX(DATOS_GENERALES!$J$24:$J$50,MATCH($C116,DATOS_GENERALES!$M$24:$M$50,0),1),"###")</f>
        <v>###</v>
      </c>
      <c r="B116" s="39" t="str">
        <f>IFERROR(INDEX(DATOS_GENERALES!$L$24:$L$50,MATCH($C116,DATOS_GENERALES!$M$24:$M$50,0),1),"###")</f>
        <v>###</v>
      </c>
      <c r="C116" s="39"/>
      <c r="D116" s="15"/>
      <c r="E116" s="28" t="str">
        <f t="shared" si="6"/>
        <v>######</v>
      </c>
      <c r="F116" s="28">
        <f t="shared" si="7"/>
        <v>92</v>
      </c>
      <c r="G116" s="15" t="s">
        <v>15</v>
      </c>
      <c r="H116" s="34"/>
      <c r="I116" s="34">
        <f t="shared" si="8"/>
        <v>0</v>
      </c>
      <c r="J116" s="34"/>
      <c r="K116" s="36"/>
      <c r="L116" s="36"/>
      <c r="M116" s="36"/>
      <c r="N116" s="36"/>
      <c r="O116" s="36"/>
      <c r="P116" s="36"/>
      <c r="Q116" s="34"/>
      <c r="R116" s="34"/>
      <c r="S116" s="34"/>
      <c r="T116" s="4" t="str">
        <f>IFERROR(INDEX(DATOS_GENERALES!$A$29:$A$38,MATCH($U116,DATOS_GENERALES!$B$29:$B$38,0),1),"###")</f>
        <v>###</v>
      </c>
      <c r="U116" s="34"/>
      <c r="V116" s="34"/>
      <c r="W116" s="34"/>
    </row>
    <row r="117" spans="1:23" x14ac:dyDescent="0.25">
      <c r="A117" s="39" t="str">
        <f>IFERROR(INDEX(DATOS_GENERALES!$J$24:$J$50,MATCH($C117,DATOS_GENERALES!$M$24:$M$50,0),1),"###")</f>
        <v>###</v>
      </c>
      <c r="B117" s="39" t="str">
        <f>IFERROR(INDEX(DATOS_GENERALES!$L$24:$L$50,MATCH($C117,DATOS_GENERALES!$M$24:$M$50,0),1),"###")</f>
        <v>###</v>
      </c>
      <c r="C117" s="39"/>
      <c r="D117" s="15"/>
      <c r="E117" s="28" t="str">
        <f t="shared" si="6"/>
        <v>######</v>
      </c>
      <c r="F117" s="28">
        <f t="shared" si="7"/>
        <v>92</v>
      </c>
      <c r="G117" s="15" t="s">
        <v>15</v>
      </c>
      <c r="H117" s="34"/>
      <c r="I117" s="34">
        <f t="shared" si="8"/>
        <v>0</v>
      </c>
      <c r="J117" s="34"/>
      <c r="K117" s="36"/>
      <c r="L117" s="36"/>
      <c r="M117" s="36"/>
      <c r="N117" s="36"/>
      <c r="O117" s="36"/>
      <c r="P117" s="36"/>
      <c r="Q117" s="34"/>
      <c r="R117" s="34"/>
      <c r="S117" s="34"/>
      <c r="T117" s="4" t="str">
        <f>IFERROR(INDEX(DATOS_GENERALES!$A$29:$A$38,MATCH($U117,DATOS_GENERALES!$B$29:$B$38,0),1),"###")</f>
        <v>###</v>
      </c>
      <c r="U117" s="34"/>
      <c r="V117" s="34"/>
      <c r="W117" s="34"/>
    </row>
    <row r="118" spans="1:23" x14ac:dyDescent="0.25">
      <c r="A118" s="39" t="str">
        <f>IFERROR(INDEX(DATOS_GENERALES!$J$24:$J$50,MATCH($C118,DATOS_GENERALES!$M$24:$M$50,0),1),"###")</f>
        <v>###</v>
      </c>
      <c r="B118" s="39" t="str">
        <f>IFERROR(INDEX(DATOS_GENERALES!$L$24:$L$50,MATCH($C118,DATOS_GENERALES!$M$24:$M$50,0),1),"###")</f>
        <v>###</v>
      </c>
      <c r="C118" s="39"/>
      <c r="D118" s="15"/>
      <c r="E118" s="28" t="str">
        <f t="shared" si="6"/>
        <v>######</v>
      </c>
      <c r="F118" s="28">
        <f t="shared" si="7"/>
        <v>92</v>
      </c>
      <c r="G118" s="15" t="s">
        <v>15</v>
      </c>
      <c r="H118" s="34"/>
      <c r="I118" s="34">
        <f t="shared" si="8"/>
        <v>0</v>
      </c>
      <c r="J118" s="34"/>
      <c r="K118" s="36"/>
      <c r="L118" s="36"/>
      <c r="M118" s="36"/>
      <c r="N118" s="36"/>
      <c r="O118" s="36"/>
      <c r="P118" s="36"/>
      <c r="Q118" s="34"/>
      <c r="R118" s="34"/>
      <c r="S118" s="34"/>
      <c r="T118" s="4" t="str">
        <f>IFERROR(INDEX(DATOS_GENERALES!$A$29:$A$38,MATCH($U118,DATOS_GENERALES!$B$29:$B$38,0),1),"###")</f>
        <v>###</v>
      </c>
      <c r="U118" s="34"/>
      <c r="V118" s="34"/>
      <c r="W118" s="34"/>
    </row>
    <row r="119" spans="1:23" x14ac:dyDescent="0.25">
      <c r="A119" s="39" t="str">
        <f>IFERROR(INDEX(DATOS_GENERALES!$J$24:$J$50,MATCH($C119,DATOS_GENERALES!$M$24:$M$50,0),1),"###")</f>
        <v>###</v>
      </c>
      <c r="B119" s="39" t="str">
        <f>IFERROR(INDEX(DATOS_GENERALES!$L$24:$L$50,MATCH($C119,DATOS_GENERALES!$M$24:$M$50,0),1),"###")</f>
        <v>###</v>
      </c>
      <c r="C119" s="39"/>
      <c r="D119" s="15"/>
      <c r="E119" s="28" t="str">
        <f t="shared" si="6"/>
        <v>######</v>
      </c>
      <c r="F119" s="28">
        <f t="shared" si="7"/>
        <v>92</v>
      </c>
      <c r="G119" s="15" t="s">
        <v>15</v>
      </c>
      <c r="H119" s="34"/>
      <c r="I119" s="34">
        <f t="shared" si="8"/>
        <v>0</v>
      </c>
      <c r="J119" s="34"/>
      <c r="K119" s="36"/>
      <c r="L119" s="36"/>
      <c r="M119" s="36"/>
      <c r="N119" s="36"/>
      <c r="O119" s="36"/>
      <c r="P119" s="36"/>
      <c r="Q119" s="34"/>
      <c r="R119" s="34"/>
      <c r="S119" s="34"/>
      <c r="T119" s="4" t="str">
        <f>IFERROR(INDEX(DATOS_GENERALES!$A$29:$A$38,MATCH($U119,DATOS_GENERALES!$B$29:$B$38,0),1),"###")</f>
        <v>###</v>
      </c>
      <c r="U119" s="34"/>
      <c r="V119" s="34"/>
      <c r="W119" s="34"/>
    </row>
    <row r="120" spans="1:23" x14ac:dyDescent="0.25">
      <c r="A120" s="39" t="str">
        <f>IFERROR(INDEX(DATOS_GENERALES!$J$24:$J$50,MATCH($C120,DATOS_GENERALES!$M$24:$M$50,0),1),"###")</f>
        <v>###</v>
      </c>
      <c r="B120" s="39" t="str">
        <f>IFERROR(INDEX(DATOS_GENERALES!$L$24:$L$50,MATCH($C120,DATOS_GENERALES!$M$24:$M$50,0),1),"###")</f>
        <v>###</v>
      </c>
      <c r="C120" s="39"/>
      <c r="D120" s="15"/>
      <c r="E120" s="28" t="str">
        <f t="shared" si="6"/>
        <v>######</v>
      </c>
      <c r="F120" s="28">
        <f t="shared" si="7"/>
        <v>92</v>
      </c>
      <c r="G120" s="15" t="s">
        <v>15</v>
      </c>
      <c r="H120" s="34"/>
      <c r="I120" s="34">
        <f t="shared" si="8"/>
        <v>0</v>
      </c>
      <c r="J120" s="34"/>
      <c r="K120" s="36"/>
      <c r="L120" s="36"/>
      <c r="M120" s="36"/>
      <c r="N120" s="36"/>
      <c r="O120" s="36"/>
      <c r="P120" s="36"/>
      <c r="Q120" s="34"/>
      <c r="R120" s="34"/>
      <c r="S120" s="34"/>
      <c r="T120" s="4" t="str">
        <f>IFERROR(INDEX(DATOS_GENERALES!$A$29:$A$38,MATCH($U120,DATOS_GENERALES!$B$29:$B$38,0),1),"###")</f>
        <v>###</v>
      </c>
      <c r="U120" s="34"/>
      <c r="V120" s="34"/>
      <c r="W120" s="34"/>
    </row>
    <row r="121" spans="1:23" x14ac:dyDescent="0.25">
      <c r="A121" s="39" t="str">
        <f>IFERROR(INDEX(DATOS_GENERALES!$J$24:$J$50,MATCH($C121,DATOS_GENERALES!$M$24:$M$50,0),1),"###")</f>
        <v>###</v>
      </c>
      <c r="B121" s="39" t="str">
        <f>IFERROR(INDEX(DATOS_GENERALES!$L$24:$L$50,MATCH($C121,DATOS_GENERALES!$M$24:$M$50,0),1),"###")</f>
        <v>###</v>
      </c>
      <c r="C121" s="39"/>
      <c r="D121" s="15"/>
      <c r="E121" s="28" t="str">
        <f t="shared" si="6"/>
        <v>######</v>
      </c>
      <c r="F121" s="28">
        <f t="shared" si="7"/>
        <v>92</v>
      </c>
      <c r="G121" s="15" t="s">
        <v>15</v>
      </c>
      <c r="H121" s="34"/>
      <c r="I121" s="34">
        <f t="shared" si="8"/>
        <v>0</v>
      </c>
      <c r="J121" s="34"/>
      <c r="K121" s="36"/>
      <c r="L121" s="36"/>
      <c r="M121" s="36"/>
      <c r="N121" s="36"/>
      <c r="O121" s="36"/>
      <c r="P121" s="36"/>
      <c r="Q121" s="34"/>
      <c r="R121" s="34"/>
      <c r="S121" s="34"/>
      <c r="T121" s="4" t="str">
        <f>IFERROR(INDEX(DATOS_GENERALES!$A$29:$A$38,MATCH($U121,DATOS_GENERALES!$B$29:$B$38,0),1),"###")</f>
        <v>###</v>
      </c>
      <c r="U121" s="34"/>
      <c r="V121" s="34"/>
      <c r="W121" s="34"/>
    </row>
    <row r="122" spans="1:23" x14ac:dyDescent="0.25">
      <c r="A122" s="39" t="str">
        <f>IFERROR(INDEX(DATOS_GENERALES!$J$24:$J$50,MATCH($C122,DATOS_GENERALES!$M$24:$M$50,0),1),"###")</f>
        <v>###</v>
      </c>
      <c r="B122" s="39" t="str">
        <f>IFERROR(INDEX(DATOS_GENERALES!$L$24:$L$50,MATCH($C122,DATOS_GENERALES!$M$24:$M$50,0),1),"###")</f>
        <v>###</v>
      </c>
      <c r="C122" s="39"/>
      <c r="D122" s="15"/>
      <c r="E122" s="28" t="str">
        <f t="shared" si="6"/>
        <v>######</v>
      </c>
      <c r="F122" s="28">
        <f t="shared" si="7"/>
        <v>92</v>
      </c>
      <c r="G122" s="15" t="s">
        <v>15</v>
      </c>
      <c r="H122" s="34"/>
      <c r="I122" s="34">
        <f t="shared" si="8"/>
        <v>0</v>
      </c>
      <c r="J122" s="34"/>
      <c r="K122" s="36"/>
      <c r="L122" s="36"/>
      <c r="M122" s="36"/>
      <c r="N122" s="36"/>
      <c r="O122" s="36"/>
      <c r="P122" s="36"/>
      <c r="Q122" s="34"/>
      <c r="R122" s="34"/>
      <c r="S122" s="34"/>
      <c r="T122" s="4" t="str">
        <f>IFERROR(INDEX(DATOS_GENERALES!$A$29:$A$38,MATCH($U122,DATOS_GENERALES!$B$29:$B$38,0),1),"###")</f>
        <v>###</v>
      </c>
      <c r="U122" s="34"/>
      <c r="V122" s="34"/>
      <c r="W122" s="34"/>
    </row>
    <row r="123" spans="1:23" x14ac:dyDescent="0.25">
      <c r="A123" s="39" t="str">
        <f>IFERROR(INDEX(DATOS_GENERALES!$J$24:$J$50,MATCH($C123,DATOS_GENERALES!$M$24:$M$50,0),1),"###")</f>
        <v>###</v>
      </c>
      <c r="B123" s="39" t="str">
        <f>IFERROR(INDEX(DATOS_GENERALES!$L$24:$L$50,MATCH($C123,DATOS_GENERALES!$M$24:$M$50,0),1),"###")</f>
        <v>###</v>
      </c>
      <c r="C123" s="39"/>
      <c r="D123" s="15"/>
      <c r="E123" s="28" t="str">
        <f t="shared" si="6"/>
        <v>######</v>
      </c>
      <c r="F123" s="28">
        <f t="shared" si="7"/>
        <v>92</v>
      </c>
      <c r="G123" s="15" t="s">
        <v>15</v>
      </c>
      <c r="H123" s="34"/>
      <c r="I123" s="34">
        <f t="shared" si="8"/>
        <v>0</v>
      </c>
      <c r="J123" s="34"/>
      <c r="K123" s="36"/>
      <c r="L123" s="36"/>
      <c r="M123" s="36"/>
      <c r="N123" s="36"/>
      <c r="O123" s="36"/>
      <c r="P123" s="36"/>
      <c r="Q123" s="34"/>
      <c r="R123" s="34"/>
      <c r="S123" s="34"/>
      <c r="T123" s="4" t="str">
        <f>IFERROR(INDEX(DATOS_GENERALES!$A$29:$A$38,MATCH($U123,DATOS_GENERALES!$B$29:$B$38,0),1),"###")</f>
        <v>###</v>
      </c>
      <c r="U123" s="34"/>
      <c r="V123" s="34"/>
      <c r="W123" s="34"/>
    </row>
    <row r="124" spans="1:23" x14ac:dyDescent="0.25">
      <c r="A124" s="39" t="str">
        <f>IFERROR(INDEX(DATOS_GENERALES!$J$24:$J$50,MATCH($C124,DATOS_GENERALES!$M$24:$M$50,0),1),"###")</f>
        <v>###</v>
      </c>
      <c r="B124" s="39" t="str">
        <f>IFERROR(INDEX(DATOS_GENERALES!$L$24:$L$50,MATCH($C124,DATOS_GENERALES!$M$24:$M$50,0),1),"###")</f>
        <v>###</v>
      </c>
      <c r="C124" s="39"/>
      <c r="D124" s="15"/>
      <c r="E124" s="28" t="str">
        <f t="shared" si="6"/>
        <v>######</v>
      </c>
      <c r="F124" s="28">
        <f t="shared" si="7"/>
        <v>92</v>
      </c>
      <c r="G124" s="15" t="s">
        <v>15</v>
      </c>
      <c r="H124" s="34"/>
      <c r="I124" s="34">
        <f t="shared" si="8"/>
        <v>0</v>
      </c>
      <c r="J124" s="34"/>
      <c r="K124" s="36"/>
      <c r="L124" s="36"/>
      <c r="M124" s="36"/>
      <c r="N124" s="36"/>
      <c r="O124" s="36"/>
      <c r="P124" s="36"/>
      <c r="Q124" s="34"/>
      <c r="R124" s="34"/>
      <c r="S124" s="34"/>
      <c r="T124" s="4" t="str">
        <f>IFERROR(INDEX(DATOS_GENERALES!$A$29:$A$38,MATCH($U124,DATOS_GENERALES!$B$29:$B$38,0),1),"###")</f>
        <v>###</v>
      </c>
      <c r="U124" s="34"/>
      <c r="V124" s="34"/>
      <c r="W124" s="34"/>
    </row>
    <row r="125" spans="1:23" x14ac:dyDescent="0.25">
      <c r="A125" s="39" t="str">
        <f>IFERROR(INDEX(DATOS_GENERALES!$J$24:$J$50,MATCH($C125,DATOS_GENERALES!$M$24:$M$50,0),1),"###")</f>
        <v>###</v>
      </c>
      <c r="B125" s="39" t="str">
        <f>IFERROR(INDEX(DATOS_GENERALES!$L$24:$L$50,MATCH($C125,DATOS_GENERALES!$M$24:$M$50,0),1),"###")</f>
        <v>###</v>
      </c>
      <c r="C125" s="39"/>
      <c r="D125" s="15"/>
      <c r="E125" s="28" t="str">
        <f t="shared" si="6"/>
        <v>######</v>
      </c>
      <c r="F125" s="28">
        <f t="shared" si="7"/>
        <v>92</v>
      </c>
      <c r="G125" s="15" t="s">
        <v>15</v>
      </c>
      <c r="H125" s="34"/>
      <c r="I125" s="34">
        <f t="shared" si="8"/>
        <v>0</v>
      </c>
      <c r="J125" s="34"/>
      <c r="K125" s="36"/>
      <c r="L125" s="36"/>
      <c r="M125" s="36"/>
      <c r="N125" s="36"/>
      <c r="O125" s="36"/>
      <c r="P125" s="36"/>
      <c r="Q125" s="34"/>
      <c r="R125" s="34"/>
      <c r="S125" s="34"/>
      <c r="T125" s="4" t="str">
        <f>IFERROR(INDEX(DATOS_GENERALES!$A$29:$A$38,MATCH($U125,DATOS_GENERALES!$B$29:$B$38,0),1),"###")</f>
        <v>###</v>
      </c>
      <c r="U125" s="34"/>
      <c r="V125" s="34"/>
      <c r="W125" s="34"/>
    </row>
    <row r="126" spans="1:23" x14ac:dyDescent="0.25">
      <c r="A126" s="39" t="str">
        <f>IFERROR(INDEX(DATOS_GENERALES!$J$24:$J$50,MATCH($C126,DATOS_GENERALES!$M$24:$M$50,0),1),"###")</f>
        <v>###</v>
      </c>
      <c r="B126" s="39" t="str">
        <f>IFERROR(INDEX(DATOS_GENERALES!$L$24:$L$50,MATCH($C126,DATOS_GENERALES!$M$24:$M$50,0),1),"###")</f>
        <v>###</v>
      </c>
      <c r="C126" s="39"/>
      <c r="D126" s="15"/>
      <c r="E126" s="28" t="str">
        <f t="shared" si="6"/>
        <v>######</v>
      </c>
      <c r="F126" s="28">
        <f t="shared" si="7"/>
        <v>92</v>
      </c>
      <c r="G126" s="15" t="s">
        <v>15</v>
      </c>
      <c r="H126" s="34"/>
      <c r="I126" s="34">
        <f t="shared" si="8"/>
        <v>0</v>
      </c>
      <c r="J126" s="34"/>
      <c r="K126" s="36"/>
      <c r="L126" s="36"/>
      <c r="M126" s="36"/>
      <c r="N126" s="36"/>
      <c r="O126" s="36"/>
      <c r="P126" s="36"/>
      <c r="Q126" s="34"/>
      <c r="R126" s="34"/>
      <c r="S126" s="34"/>
      <c r="T126" s="4" t="str">
        <f>IFERROR(INDEX(DATOS_GENERALES!$A$29:$A$38,MATCH($U126,DATOS_GENERALES!$B$29:$B$38,0),1),"###")</f>
        <v>###</v>
      </c>
      <c r="U126" s="34"/>
      <c r="V126" s="34"/>
      <c r="W126" s="34"/>
    </row>
    <row r="127" spans="1:23" x14ac:dyDescent="0.25">
      <c r="A127" s="39" t="str">
        <f>IFERROR(INDEX(DATOS_GENERALES!$J$24:$J$50,MATCH($C127,DATOS_GENERALES!$M$24:$M$50,0),1),"###")</f>
        <v>###</v>
      </c>
      <c r="B127" s="39" t="str">
        <f>IFERROR(INDEX(DATOS_GENERALES!$L$24:$L$50,MATCH($C127,DATOS_GENERALES!$M$24:$M$50,0),1),"###")</f>
        <v>###</v>
      </c>
      <c r="C127" s="39"/>
      <c r="D127" s="15"/>
      <c r="E127" s="28" t="str">
        <f t="shared" si="6"/>
        <v>######</v>
      </c>
      <c r="F127" s="28">
        <f t="shared" si="7"/>
        <v>92</v>
      </c>
      <c r="G127" s="15" t="s">
        <v>15</v>
      </c>
      <c r="H127" s="34"/>
      <c r="I127" s="34">
        <f t="shared" si="8"/>
        <v>0</v>
      </c>
      <c r="J127" s="34"/>
      <c r="K127" s="36"/>
      <c r="L127" s="36"/>
      <c r="M127" s="36"/>
      <c r="N127" s="36"/>
      <c r="O127" s="36"/>
      <c r="P127" s="36"/>
      <c r="Q127" s="34"/>
      <c r="R127" s="34"/>
      <c r="S127" s="34"/>
      <c r="T127" s="4" t="str">
        <f>IFERROR(INDEX(DATOS_GENERALES!$A$29:$A$38,MATCH($U127,DATOS_GENERALES!$B$29:$B$38,0),1),"###")</f>
        <v>###</v>
      </c>
      <c r="U127" s="34"/>
      <c r="V127" s="34"/>
      <c r="W127" s="34"/>
    </row>
    <row r="128" spans="1:23" x14ac:dyDescent="0.25">
      <c r="A128" s="39" t="str">
        <f>IFERROR(INDEX(DATOS_GENERALES!$J$24:$J$50,MATCH($C128,DATOS_GENERALES!$M$24:$M$50,0),1),"###")</f>
        <v>###</v>
      </c>
      <c r="B128" s="39" t="str">
        <f>IFERROR(INDEX(DATOS_GENERALES!$L$24:$L$50,MATCH($C128,DATOS_GENERALES!$M$24:$M$50,0),1),"###")</f>
        <v>###</v>
      </c>
      <c r="C128" s="39"/>
      <c r="D128" s="15"/>
      <c r="E128" s="28" t="str">
        <f t="shared" si="6"/>
        <v>######</v>
      </c>
      <c r="F128" s="28">
        <f t="shared" si="7"/>
        <v>92</v>
      </c>
      <c r="G128" s="15" t="s">
        <v>15</v>
      </c>
      <c r="H128" s="34"/>
      <c r="I128" s="34">
        <f t="shared" si="8"/>
        <v>0</v>
      </c>
      <c r="J128" s="34"/>
      <c r="K128" s="36"/>
      <c r="L128" s="36"/>
      <c r="M128" s="36"/>
      <c r="N128" s="36"/>
      <c r="O128" s="36"/>
      <c r="P128" s="36"/>
      <c r="Q128" s="34"/>
      <c r="R128" s="34"/>
      <c r="S128" s="34"/>
      <c r="T128" s="4" t="str">
        <f>IFERROR(INDEX(DATOS_GENERALES!$A$29:$A$38,MATCH($U128,DATOS_GENERALES!$B$29:$B$38,0),1),"###")</f>
        <v>###</v>
      </c>
      <c r="U128" s="34"/>
      <c r="V128" s="34"/>
      <c r="W128" s="34"/>
    </row>
    <row r="129" spans="1:23" x14ac:dyDescent="0.25">
      <c r="A129" s="39" t="str">
        <f>IFERROR(INDEX(DATOS_GENERALES!$J$24:$J$50,MATCH($C129,DATOS_GENERALES!$M$24:$M$50,0),1),"###")</f>
        <v>###</v>
      </c>
      <c r="B129" s="39" t="str">
        <f>IFERROR(INDEX(DATOS_GENERALES!$L$24:$L$50,MATCH($C129,DATOS_GENERALES!$M$24:$M$50,0),1),"###")</f>
        <v>###</v>
      </c>
      <c r="C129" s="39"/>
      <c r="D129" s="15"/>
      <c r="E129" s="28" t="str">
        <f t="shared" si="6"/>
        <v>######</v>
      </c>
      <c r="F129" s="28">
        <f t="shared" si="7"/>
        <v>92</v>
      </c>
      <c r="G129" s="15" t="s">
        <v>15</v>
      </c>
      <c r="H129" s="34"/>
      <c r="I129" s="34">
        <f t="shared" si="8"/>
        <v>0</v>
      </c>
      <c r="J129" s="34"/>
      <c r="K129" s="36"/>
      <c r="L129" s="36"/>
      <c r="M129" s="36"/>
      <c r="N129" s="36"/>
      <c r="O129" s="36"/>
      <c r="P129" s="36"/>
      <c r="Q129" s="34"/>
      <c r="R129" s="34"/>
      <c r="S129" s="34"/>
      <c r="T129" s="4" t="str">
        <f>IFERROR(INDEX(DATOS_GENERALES!$A$29:$A$38,MATCH($U129,DATOS_GENERALES!$B$29:$B$38,0),1),"###")</f>
        <v>###</v>
      </c>
      <c r="U129" s="34"/>
      <c r="V129" s="34"/>
      <c r="W129" s="34"/>
    </row>
    <row r="130" spans="1:23" x14ac:dyDescent="0.25">
      <c r="A130" s="39" t="str">
        <f>IFERROR(INDEX(DATOS_GENERALES!$J$24:$J$50,MATCH($C130,DATOS_GENERALES!$M$24:$M$50,0),1),"###")</f>
        <v>###</v>
      </c>
      <c r="B130" s="39" t="str">
        <f>IFERROR(INDEX(DATOS_GENERALES!$L$24:$L$50,MATCH($C130,DATOS_GENERALES!$M$24:$M$50,0),1),"###")</f>
        <v>###</v>
      </c>
      <c r="C130" s="39"/>
      <c r="D130" s="15"/>
      <c r="E130" s="28" t="str">
        <f t="shared" si="6"/>
        <v>######</v>
      </c>
      <c r="F130" s="28">
        <f t="shared" si="7"/>
        <v>92</v>
      </c>
      <c r="G130" s="15" t="s">
        <v>15</v>
      </c>
      <c r="H130" s="34"/>
      <c r="I130" s="34">
        <f t="shared" si="8"/>
        <v>0</v>
      </c>
      <c r="J130" s="34"/>
      <c r="K130" s="36"/>
      <c r="L130" s="36"/>
      <c r="M130" s="36"/>
      <c r="N130" s="36"/>
      <c r="O130" s="36"/>
      <c r="P130" s="36"/>
      <c r="Q130" s="34"/>
      <c r="R130" s="34"/>
      <c r="S130" s="34"/>
      <c r="T130" s="4" t="str">
        <f>IFERROR(INDEX(DATOS_GENERALES!$A$29:$A$38,MATCH($U130,DATOS_GENERALES!$B$29:$B$38,0),1),"###")</f>
        <v>###</v>
      </c>
      <c r="U130" s="34"/>
      <c r="V130" s="34"/>
      <c r="W130" s="34"/>
    </row>
    <row r="131" spans="1:23" x14ac:dyDescent="0.25">
      <c r="A131" s="39" t="str">
        <f>IFERROR(INDEX(DATOS_GENERALES!$J$24:$J$50,MATCH($C131,DATOS_GENERALES!$M$24:$M$50,0),1),"###")</f>
        <v>###</v>
      </c>
      <c r="B131" s="39" t="str">
        <f>IFERROR(INDEX(DATOS_GENERALES!$L$24:$L$50,MATCH($C131,DATOS_GENERALES!$M$24:$M$50,0),1),"###")</f>
        <v>###</v>
      </c>
      <c r="C131" s="39"/>
      <c r="D131" s="15"/>
      <c r="E131" s="28" t="str">
        <f t="shared" si="6"/>
        <v>######</v>
      </c>
      <c r="F131" s="28">
        <f t="shared" si="7"/>
        <v>92</v>
      </c>
      <c r="G131" s="15" t="s">
        <v>15</v>
      </c>
      <c r="H131" s="34"/>
      <c r="I131" s="34">
        <f t="shared" si="8"/>
        <v>0</v>
      </c>
      <c r="J131" s="34"/>
      <c r="K131" s="36"/>
      <c r="L131" s="36"/>
      <c r="M131" s="36"/>
      <c r="N131" s="36"/>
      <c r="O131" s="36"/>
      <c r="P131" s="36"/>
      <c r="Q131" s="34"/>
      <c r="R131" s="34"/>
      <c r="S131" s="34"/>
      <c r="T131" s="4" t="str">
        <f>IFERROR(INDEX(DATOS_GENERALES!$A$29:$A$38,MATCH($U131,DATOS_GENERALES!$B$29:$B$38,0),1),"###")</f>
        <v>###</v>
      </c>
      <c r="U131" s="34"/>
      <c r="V131" s="34"/>
      <c r="W131" s="34"/>
    </row>
    <row r="132" spans="1:23" x14ac:dyDescent="0.25">
      <c r="A132" s="39" t="str">
        <f>IFERROR(INDEX(DATOS_GENERALES!$J$24:$J$50,MATCH($C132,DATOS_GENERALES!$M$24:$M$50,0),1),"###")</f>
        <v>###</v>
      </c>
      <c r="B132" s="39" t="str">
        <f>IFERROR(INDEX(DATOS_GENERALES!$L$24:$L$50,MATCH($C132,DATOS_GENERALES!$M$24:$M$50,0),1),"###")</f>
        <v>###</v>
      </c>
      <c r="C132" s="39"/>
      <c r="D132" s="15"/>
      <c r="E132" s="28" t="str">
        <f t="shared" si="6"/>
        <v>######</v>
      </c>
      <c r="F132" s="28">
        <f t="shared" si="7"/>
        <v>92</v>
      </c>
      <c r="G132" s="15" t="s">
        <v>15</v>
      </c>
      <c r="H132" s="34"/>
      <c r="I132" s="34">
        <f t="shared" si="8"/>
        <v>0</v>
      </c>
      <c r="J132" s="34"/>
      <c r="K132" s="36"/>
      <c r="L132" s="36"/>
      <c r="M132" s="36"/>
      <c r="N132" s="36"/>
      <c r="O132" s="36"/>
      <c r="P132" s="36"/>
      <c r="Q132" s="34"/>
      <c r="R132" s="34"/>
      <c r="S132" s="34"/>
      <c r="T132" s="4" t="str">
        <f>IFERROR(INDEX(DATOS_GENERALES!$A$29:$A$38,MATCH($U132,DATOS_GENERALES!$B$29:$B$38,0),1),"###")</f>
        <v>###</v>
      </c>
      <c r="U132" s="34"/>
      <c r="V132" s="34"/>
      <c r="W132" s="34"/>
    </row>
    <row r="133" spans="1:23" x14ac:dyDescent="0.25">
      <c r="A133" s="39" t="str">
        <f>IFERROR(INDEX(DATOS_GENERALES!$J$24:$J$50,MATCH($C133,DATOS_GENERALES!$M$24:$M$50,0),1),"###")</f>
        <v>###</v>
      </c>
      <c r="B133" s="39" t="str">
        <f>IFERROR(INDEX(DATOS_GENERALES!$L$24:$L$50,MATCH($C133,DATOS_GENERALES!$M$24:$M$50,0),1),"###")</f>
        <v>###</v>
      </c>
      <c r="C133" s="39"/>
      <c r="D133" s="15"/>
      <c r="E133" s="28" t="str">
        <f t="shared" si="6"/>
        <v>######</v>
      </c>
      <c r="F133" s="28">
        <f t="shared" si="7"/>
        <v>92</v>
      </c>
      <c r="G133" s="15" t="s">
        <v>15</v>
      </c>
      <c r="H133" s="34"/>
      <c r="I133" s="34">
        <f t="shared" si="8"/>
        <v>0</v>
      </c>
      <c r="J133" s="34"/>
      <c r="K133" s="36"/>
      <c r="L133" s="36"/>
      <c r="M133" s="36"/>
      <c r="N133" s="36"/>
      <c r="O133" s="36"/>
      <c r="P133" s="36"/>
      <c r="Q133" s="34"/>
      <c r="R133" s="34"/>
      <c r="S133" s="34"/>
      <c r="T133" s="4" t="str">
        <f>IFERROR(INDEX(DATOS_GENERALES!$A$29:$A$38,MATCH($U133,DATOS_GENERALES!$B$29:$B$38,0),1),"###")</f>
        <v>###</v>
      </c>
      <c r="U133" s="34"/>
      <c r="V133" s="34"/>
      <c r="W133" s="34"/>
    </row>
    <row r="134" spans="1:23" x14ac:dyDescent="0.25">
      <c r="A134" s="39" t="str">
        <f>IFERROR(INDEX(DATOS_GENERALES!$J$24:$J$50,MATCH($C134,DATOS_GENERALES!$M$24:$M$50,0),1),"###")</f>
        <v>###</v>
      </c>
      <c r="B134" s="39" t="str">
        <f>IFERROR(INDEX(DATOS_GENERALES!$L$24:$L$50,MATCH($C134,DATOS_GENERALES!$M$24:$M$50,0),1),"###")</f>
        <v>###</v>
      </c>
      <c r="C134" s="39"/>
      <c r="D134" s="15"/>
      <c r="E134" s="28" t="str">
        <f t="shared" ref="E134:E197" si="12">A134&amp;B134&amp;D134</f>
        <v>######</v>
      </c>
      <c r="F134" s="28">
        <f t="shared" ref="F134:F197" si="13">COUNTIF($E$5:$E$200,E134)</f>
        <v>92</v>
      </c>
      <c r="G134" s="15" t="s">
        <v>15</v>
      </c>
      <c r="H134" s="34"/>
      <c r="I134" s="34">
        <f t="shared" ref="I134:I197" si="14">LEN(H134)</f>
        <v>0</v>
      </c>
      <c r="J134" s="34"/>
      <c r="K134" s="36"/>
      <c r="L134" s="36"/>
      <c r="M134" s="36"/>
      <c r="N134" s="36"/>
      <c r="O134" s="36"/>
      <c r="P134" s="36"/>
      <c r="Q134" s="34"/>
      <c r="R134" s="34"/>
      <c r="S134" s="34"/>
      <c r="T134" s="4" t="str">
        <f>IFERROR(INDEX(DATOS_GENERALES!$A$29:$A$38,MATCH($U134,DATOS_GENERALES!$B$29:$B$38,0),1),"###")</f>
        <v>###</v>
      </c>
      <c r="U134" s="34"/>
      <c r="V134" s="34"/>
      <c r="W134" s="34"/>
    </row>
    <row r="135" spans="1:23" x14ac:dyDescent="0.25">
      <c r="A135" s="39" t="str">
        <f>IFERROR(INDEX(DATOS_GENERALES!$J$24:$J$50,MATCH($C135,DATOS_GENERALES!$M$24:$M$50,0),1),"###")</f>
        <v>###</v>
      </c>
      <c r="B135" s="39" t="str">
        <f>IFERROR(INDEX(DATOS_GENERALES!$L$24:$L$50,MATCH($C135,DATOS_GENERALES!$M$24:$M$50,0),1),"###")</f>
        <v>###</v>
      </c>
      <c r="C135" s="39"/>
      <c r="D135" s="15"/>
      <c r="E135" s="28" t="str">
        <f t="shared" si="12"/>
        <v>######</v>
      </c>
      <c r="F135" s="28">
        <f t="shared" si="13"/>
        <v>92</v>
      </c>
      <c r="G135" s="15" t="s">
        <v>15</v>
      </c>
      <c r="H135" s="34"/>
      <c r="I135" s="34">
        <f t="shared" si="14"/>
        <v>0</v>
      </c>
      <c r="J135" s="34"/>
      <c r="K135" s="36"/>
      <c r="L135" s="36"/>
      <c r="M135" s="36"/>
      <c r="N135" s="36"/>
      <c r="O135" s="36"/>
      <c r="P135" s="36"/>
      <c r="Q135" s="34"/>
      <c r="R135" s="34"/>
      <c r="S135" s="34"/>
      <c r="T135" s="4" t="str">
        <f>IFERROR(INDEX(DATOS_GENERALES!$A$29:$A$38,MATCH($U135,DATOS_GENERALES!$B$29:$B$38,0),1),"###")</f>
        <v>###</v>
      </c>
      <c r="U135" s="34"/>
      <c r="V135" s="34"/>
      <c r="W135" s="34"/>
    </row>
    <row r="136" spans="1:23" x14ac:dyDescent="0.25">
      <c r="A136" s="39" t="str">
        <f>IFERROR(INDEX(DATOS_GENERALES!$J$24:$J$50,MATCH($C136,DATOS_GENERALES!$M$24:$M$50,0),1),"###")</f>
        <v>###</v>
      </c>
      <c r="B136" s="39" t="str">
        <f>IFERROR(INDEX(DATOS_GENERALES!$L$24:$L$50,MATCH($C136,DATOS_GENERALES!$M$24:$M$50,0),1),"###")</f>
        <v>###</v>
      </c>
      <c r="C136" s="39"/>
      <c r="D136" s="15"/>
      <c r="E136" s="28" t="str">
        <f t="shared" si="12"/>
        <v>######</v>
      </c>
      <c r="F136" s="28">
        <f t="shared" si="13"/>
        <v>92</v>
      </c>
      <c r="G136" s="15" t="s">
        <v>15</v>
      </c>
      <c r="H136" s="34"/>
      <c r="I136" s="34">
        <f t="shared" si="14"/>
        <v>0</v>
      </c>
      <c r="J136" s="34"/>
      <c r="K136" s="36"/>
      <c r="L136" s="36"/>
      <c r="M136" s="36"/>
      <c r="N136" s="36"/>
      <c r="O136" s="36"/>
      <c r="P136" s="36"/>
      <c r="Q136" s="34"/>
      <c r="R136" s="34"/>
      <c r="S136" s="34"/>
      <c r="T136" s="4" t="str">
        <f>IFERROR(INDEX(DATOS_GENERALES!$A$29:$A$38,MATCH($U136,DATOS_GENERALES!$B$29:$B$38,0),1),"###")</f>
        <v>###</v>
      </c>
      <c r="U136" s="34"/>
      <c r="V136" s="34"/>
      <c r="W136" s="34"/>
    </row>
    <row r="137" spans="1:23" x14ac:dyDescent="0.25">
      <c r="A137" s="39" t="str">
        <f>IFERROR(INDEX(DATOS_GENERALES!$J$24:$J$50,MATCH($C137,DATOS_GENERALES!$M$24:$M$50,0),1),"###")</f>
        <v>###</v>
      </c>
      <c r="B137" s="39" t="str">
        <f>IFERROR(INDEX(DATOS_GENERALES!$L$24:$L$50,MATCH($C137,DATOS_GENERALES!$M$24:$M$50,0),1),"###")</f>
        <v>###</v>
      </c>
      <c r="C137" s="39"/>
      <c r="D137" s="15"/>
      <c r="E137" s="28" t="str">
        <f t="shared" si="12"/>
        <v>######</v>
      </c>
      <c r="F137" s="28">
        <f t="shared" si="13"/>
        <v>92</v>
      </c>
      <c r="G137" s="15" t="s">
        <v>15</v>
      </c>
      <c r="H137" s="34"/>
      <c r="I137" s="34">
        <f t="shared" si="14"/>
        <v>0</v>
      </c>
      <c r="J137" s="34"/>
      <c r="K137" s="36"/>
      <c r="L137" s="36"/>
      <c r="M137" s="36"/>
      <c r="N137" s="36"/>
      <c r="O137" s="36"/>
      <c r="P137" s="36"/>
      <c r="Q137" s="34"/>
      <c r="R137" s="34"/>
      <c r="S137" s="34"/>
      <c r="T137" s="4" t="str">
        <f>IFERROR(INDEX(DATOS_GENERALES!$A$29:$A$38,MATCH($U137,DATOS_GENERALES!$B$29:$B$38,0),1),"###")</f>
        <v>###</v>
      </c>
      <c r="U137" s="34"/>
      <c r="V137" s="34"/>
      <c r="W137" s="34"/>
    </row>
    <row r="138" spans="1:23" x14ac:dyDescent="0.25">
      <c r="A138" s="39" t="str">
        <f>IFERROR(INDEX(DATOS_GENERALES!$J$24:$J$50,MATCH($C138,DATOS_GENERALES!$M$24:$M$50,0),1),"###")</f>
        <v>###</v>
      </c>
      <c r="B138" s="39" t="str">
        <f>IFERROR(INDEX(DATOS_GENERALES!$L$24:$L$50,MATCH($C138,DATOS_GENERALES!$M$24:$M$50,0),1),"###")</f>
        <v>###</v>
      </c>
      <c r="C138" s="39"/>
      <c r="D138" s="15"/>
      <c r="E138" s="28" t="str">
        <f t="shared" si="12"/>
        <v>######</v>
      </c>
      <c r="F138" s="28">
        <f t="shared" si="13"/>
        <v>92</v>
      </c>
      <c r="G138" s="15" t="s">
        <v>15</v>
      </c>
      <c r="H138" s="34"/>
      <c r="I138" s="34">
        <f t="shared" si="14"/>
        <v>0</v>
      </c>
      <c r="J138" s="34"/>
      <c r="K138" s="36"/>
      <c r="L138" s="36"/>
      <c r="M138" s="36"/>
      <c r="N138" s="36"/>
      <c r="O138" s="36"/>
      <c r="P138" s="36"/>
      <c r="Q138" s="34"/>
      <c r="R138" s="34"/>
      <c r="S138" s="34"/>
      <c r="T138" s="4" t="str">
        <f>IFERROR(INDEX(DATOS_GENERALES!$A$29:$A$38,MATCH($U138,DATOS_GENERALES!$B$29:$B$38,0),1),"###")</f>
        <v>###</v>
      </c>
      <c r="U138" s="34"/>
      <c r="V138" s="34"/>
      <c r="W138" s="34"/>
    </row>
    <row r="139" spans="1:23" x14ac:dyDescent="0.25">
      <c r="A139" s="39" t="str">
        <f>IFERROR(INDEX(DATOS_GENERALES!$J$24:$J$50,MATCH($C139,DATOS_GENERALES!$M$24:$M$50,0),1),"###")</f>
        <v>###</v>
      </c>
      <c r="B139" s="39" t="str">
        <f>IFERROR(INDEX(DATOS_GENERALES!$L$24:$L$50,MATCH($C139,DATOS_GENERALES!$M$24:$M$50,0),1),"###")</f>
        <v>###</v>
      </c>
      <c r="C139" s="39"/>
      <c r="D139" s="15"/>
      <c r="E139" s="28" t="str">
        <f t="shared" si="12"/>
        <v>######</v>
      </c>
      <c r="F139" s="28">
        <f t="shared" si="13"/>
        <v>92</v>
      </c>
      <c r="G139" s="15" t="s">
        <v>15</v>
      </c>
      <c r="H139" s="34"/>
      <c r="I139" s="34">
        <f t="shared" si="14"/>
        <v>0</v>
      </c>
      <c r="J139" s="34"/>
      <c r="K139" s="36"/>
      <c r="L139" s="36"/>
      <c r="M139" s="36"/>
      <c r="N139" s="36"/>
      <c r="O139" s="36"/>
      <c r="P139" s="36"/>
      <c r="Q139" s="34"/>
      <c r="R139" s="34"/>
      <c r="S139" s="34"/>
      <c r="T139" s="4" t="str">
        <f>IFERROR(INDEX(DATOS_GENERALES!$A$29:$A$38,MATCH($U139,DATOS_GENERALES!$B$29:$B$38,0),1),"###")</f>
        <v>###</v>
      </c>
      <c r="U139" s="34"/>
      <c r="V139" s="34"/>
      <c r="W139" s="34"/>
    </row>
    <row r="140" spans="1:23" x14ac:dyDescent="0.25">
      <c r="A140" s="39" t="str">
        <f>IFERROR(INDEX(DATOS_GENERALES!$J$24:$J$50,MATCH($C140,DATOS_GENERALES!$M$24:$M$50,0),1),"###")</f>
        <v>###</v>
      </c>
      <c r="B140" s="39" t="str">
        <f>IFERROR(INDEX(DATOS_GENERALES!$L$24:$L$50,MATCH($C140,DATOS_GENERALES!$M$24:$M$50,0),1),"###")</f>
        <v>###</v>
      </c>
      <c r="C140" s="39"/>
      <c r="D140" s="15"/>
      <c r="E140" s="28" t="str">
        <f t="shared" si="12"/>
        <v>######</v>
      </c>
      <c r="F140" s="28">
        <f t="shared" si="13"/>
        <v>92</v>
      </c>
      <c r="G140" s="15" t="s">
        <v>15</v>
      </c>
      <c r="H140" s="34"/>
      <c r="I140" s="34">
        <f t="shared" si="14"/>
        <v>0</v>
      </c>
      <c r="J140" s="34"/>
      <c r="K140" s="36"/>
      <c r="L140" s="36"/>
      <c r="M140" s="36"/>
      <c r="N140" s="36"/>
      <c r="O140" s="36"/>
      <c r="P140" s="36"/>
      <c r="Q140" s="34"/>
      <c r="R140" s="34"/>
      <c r="S140" s="34"/>
      <c r="T140" s="4" t="str">
        <f>IFERROR(INDEX(DATOS_GENERALES!$A$29:$A$38,MATCH($U140,DATOS_GENERALES!$B$29:$B$38,0),1),"###")</f>
        <v>###</v>
      </c>
      <c r="U140" s="34"/>
      <c r="V140" s="34"/>
      <c r="W140" s="34"/>
    </row>
    <row r="141" spans="1:23" x14ac:dyDescent="0.25">
      <c r="A141" s="39" t="str">
        <f>IFERROR(INDEX(DATOS_GENERALES!$J$24:$J$50,MATCH($C141,DATOS_GENERALES!$M$24:$M$50,0),1),"###")</f>
        <v>###</v>
      </c>
      <c r="B141" s="39" t="str">
        <f>IFERROR(INDEX(DATOS_GENERALES!$L$24:$L$50,MATCH($C141,DATOS_GENERALES!$M$24:$M$50,0),1),"###")</f>
        <v>###</v>
      </c>
      <c r="C141" s="39"/>
      <c r="D141" s="15"/>
      <c r="E141" s="28" t="str">
        <f t="shared" si="12"/>
        <v>######</v>
      </c>
      <c r="F141" s="28">
        <f t="shared" si="13"/>
        <v>92</v>
      </c>
      <c r="G141" s="15" t="s">
        <v>15</v>
      </c>
      <c r="H141" s="34"/>
      <c r="I141" s="34">
        <f t="shared" si="14"/>
        <v>0</v>
      </c>
      <c r="J141" s="34"/>
      <c r="K141" s="36"/>
      <c r="L141" s="36"/>
      <c r="M141" s="36"/>
      <c r="N141" s="36"/>
      <c r="O141" s="36"/>
      <c r="P141" s="36"/>
      <c r="Q141" s="34"/>
      <c r="R141" s="34"/>
      <c r="S141" s="34"/>
      <c r="T141" s="4" t="str">
        <f>IFERROR(INDEX(DATOS_GENERALES!$A$29:$A$38,MATCH($U141,DATOS_GENERALES!$B$29:$B$38,0),1),"###")</f>
        <v>###</v>
      </c>
      <c r="U141" s="34"/>
      <c r="V141" s="34"/>
      <c r="W141" s="34"/>
    </row>
    <row r="142" spans="1:23" x14ac:dyDescent="0.25">
      <c r="A142" s="39" t="str">
        <f>IFERROR(INDEX(DATOS_GENERALES!$J$24:$J$50,MATCH($C142,DATOS_GENERALES!$M$24:$M$50,0),1),"###")</f>
        <v>###</v>
      </c>
      <c r="B142" s="39" t="str">
        <f>IFERROR(INDEX(DATOS_GENERALES!$L$24:$L$50,MATCH($C142,DATOS_GENERALES!$M$24:$M$50,0),1),"###")</f>
        <v>###</v>
      </c>
      <c r="C142" s="39"/>
      <c r="D142" s="15"/>
      <c r="E142" s="28" t="str">
        <f t="shared" si="12"/>
        <v>######</v>
      </c>
      <c r="F142" s="28">
        <f t="shared" si="13"/>
        <v>92</v>
      </c>
      <c r="G142" s="15" t="s">
        <v>15</v>
      </c>
      <c r="H142" s="34"/>
      <c r="I142" s="34">
        <f t="shared" si="14"/>
        <v>0</v>
      </c>
      <c r="J142" s="34"/>
      <c r="K142" s="36"/>
      <c r="L142" s="36"/>
      <c r="M142" s="36"/>
      <c r="N142" s="36"/>
      <c r="O142" s="36"/>
      <c r="P142" s="36"/>
      <c r="Q142" s="34"/>
      <c r="R142" s="34"/>
      <c r="S142" s="34"/>
      <c r="T142" s="4" t="str">
        <f>IFERROR(INDEX(DATOS_GENERALES!$A$29:$A$38,MATCH($U142,DATOS_GENERALES!$B$29:$B$38,0),1),"###")</f>
        <v>###</v>
      </c>
      <c r="U142" s="34"/>
      <c r="V142" s="34"/>
      <c r="W142" s="34"/>
    </row>
    <row r="143" spans="1:23" x14ac:dyDescent="0.25">
      <c r="A143" s="39" t="str">
        <f>IFERROR(INDEX(DATOS_GENERALES!$J$24:$J$50,MATCH($C143,DATOS_GENERALES!$M$24:$M$50,0),1),"###")</f>
        <v>###</v>
      </c>
      <c r="B143" s="39" t="str">
        <f>IFERROR(INDEX(DATOS_GENERALES!$L$24:$L$50,MATCH($C143,DATOS_GENERALES!$M$24:$M$50,0),1),"###")</f>
        <v>###</v>
      </c>
      <c r="C143" s="39"/>
      <c r="D143" s="15"/>
      <c r="E143" s="28" t="str">
        <f t="shared" si="12"/>
        <v>######</v>
      </c>
      <c r="F143" s="28">
        <f t="shared" si="13"/>
        <v>92</v>
      </c>
      <c r="G143" s="15" t="s">
        <v>15</v>
      </c>
      <c r="H143" s="34"/>
      <c r="I143" s="34">
        <f t="shared" si="14"/>
        <v>0</v>
      </c>
      <c r="J143" s="34"/>
      <c r="K143" s="36"/>
      <c r="L143" s="36"/>
      <c r="M143" s="36"/>
      <c r="N143" s="36"/>
      <c r="O143" s="36"/>
      <c r="P143" s="36"/>
      <c r="Q143" s="34"/>
      <c r="R143" s="34"/>
      <c r="S143" s="34"/>
      <c r="T143" s="4" t="str">
        <f>IFERROR(INDEX(DATOS_GENERALES!$A$29:$A$38,MATCH($U143,DATOS_GENERALES!$B$29:$B$38,0),1),"###")</f>
        <v>###</v>
      </c>
      <c r="U143" s="34"/>
      <c r="V143" s="34"/>
      <c r="W143" s="34"/>
    </row>
    <row r="144" spans="1:23" x14ac:dyDescent="0.25">
      <c r="A144" s="39" t="str">
        <f>IFERROR(INDEX(DATOS_GENERALES!$J$24:$J$50,MATCH($C144,DATOS_GENERALES!$M$24:$M$50,0),1),"###")</f>
        <v>###</v>
      </c>
      <c r="B144" s="39" t="str">
        <f>IFERROR(INDEX(DATOS_GENERALES!$L$24:$L$50,MATCH($C144,DATOS_GENERALES!$M$24:$M$50,0),1),"###")</f>
        <v>###</v>
      </c>
      <c r="C144" s="39"/>
      <c r="D144" s="15"/>
      <c r="E144" s="28" t="str">
        <f t="shared" si="12"/>
        <v>######</v>
      </c>
      <c r="F144" s="28">
        <f t="shared" si="13"/>
        <v>92</v>
      </c>
      <c r="G144" s="15" t="s">
        <v>15</v>
      </c>
      <c r="H144" s="34"/>
      <c r="I144" s="34">
        <f t="shared" si="14"/>
        <v>0</v>
      </c>
      <c r="J144" s="34"/>
      <c r="K144" s="36"/>
      <c r="L144" s="36"/>
      <c r="M144" s="36"/>
      <c r="N144" s="36"/>
      <c r="O144" s="36"/>
      <c r="P144" s="36"/>
      <c r="Q144" s="34"/>
      <c r="R144" s="34"/>
      <c r="S144" s="34"/>
      <c r="T144" s="4" t="str">
        <f>IFERROR(INDEX(DATOS_GENERALES!$A$29:$A$38,MATCH($U144,DATOS_GENERALES!$B$29:$B$38,0),1),"###")</f>
        <v>###</v>
      </c>
      <c r="U144" s="34"/>
      <c r="V144" s="34"/>
      <c r="W144" s="34"/>
    </row>
    <row r="145" spans="1:23" x14ac:dyDescent="0.25">
      <c r="A145" s="39" t="str">
        <f>IFERROR(INDEX(DATOS_GENERALES!$J$24:$J$50,MATCH($C145,DATOS_GENERALES!$M$24:$M$50,0),1),"###")</f>
        <v>###</v>
      </c>
      <c r="B145" s="39" t="str">
        <f>IFERROR(INDEX(DATOS_GENERALES!$L$24:$L$50,MATCH($C145,DATOS_GENERALES!$M$24:$M$50,0),1),"###")</f>
        <v>###</v>
      </c>
      <c r="C145" s="39"/>
      <c r="D145" s="15"/>
      <c r="E145" s="28" t="str">
        <f t="shared" si="12"/>
        <v>######</v>
      </c>
      <c r="F145" s="28">
        <f t="shared" si="13"/>
        <v>92</v>
      </c>
      <c r="G145" s="15" t="s">
        <v>15</v>
      </c>
      <c r="H145" s="34"/>
      <c r="I145" s="34">
        <f t="shared" si="14"/>
        <v>0</v>
      </c>
      <c r="J145" s="34"/>
      <c r="K145" s="36"/>
      <c r="L145" s="36"/>
      <c r="M145" s="36"/>
      <c r="N145" s="36"/>
      <c r="O145" s="36"/>
      <c r="P145" s="36"/>
      <c r="Q145" s="34"/>
      <c r="R145" s="34"/>
      <c r="S145" s="34"/>
      <c r="T145" s="4" t="str">
        <f>IFERROR(INDEX(DATOS_GENERALES!$A$29:$A$38,MATCH($U145,DATOS_GENERALES!$B$29:$B$38,0),1),"###")</f>
        <v>###</v>
      </c>
      <c r="U145" s="34"/>
      <c r="V145" s="34"/>
      <c r="W145" s="34"/>
    </row>
    <row r="146" spans="1:23" x14ac:dyDescent="0.25">
      <c r="A146" s="39" t="str">
        <f>IFERROR(INDEX(DATOS_GENERALES!$J$24:$J$50,MATCH($C146,DATOS_GENERALES!$M$24:$M$50,0),1),"###")</f>
        <v>###</v>
      </c>
      <c r="B146" s="39" t="str">
        <f>IFERROR(INDEX(DATOS_GENERALES!$L$24:$L$50,MATCH($C146,DATOS_GENERALES!$M$24:$M$50,0),1),"###")</f>
        <v>###</v>
      </c>
      <c r="C146" s="39"/>
      <c r="D146" s="15"/>
      <c r="E146" s="28" t="str">
        <f t="shared" si="12"/>
        <v>######</v>
      </c>
      <c r="F146" s="28">
        <f t="shared" si="13"/>
        <v>92</v>
      </c>
      <c r="G146" s="15" t="s">
        <v>15</v>
      </c>
      <c r="H146" s="34"/>
      <c r="I146" s="34">
        <f t="shared" si="14"/>
        <v>0</v>
      </c>
      <c r="J146" s="34"/>
      <c r="K146" s="36"/>
      <c r="L146" s="36"/>
      <c r="M146" s="36"/>
      <c r="N146" s="36"/>
      <c r="O146" s="36"/>
      <c r="P146" s="36"/>
      <c r="Q146" s="34"/>
      <c r="R146" s="34"/>
      <c r="S146" s="34"/>
      <c r="T146" s="4" t="str">
        <f>IFERROR(INDEX(DATOS_GENERALES!$A$29:$A$38,MATCH($U146,DATOS_GENERALES!$B$29:$B$38,0),1),"###")</f>
        <v>###</v>
      </c>
      <c r="U146" s="34"/>
      <c r="V146" s="34"/>
      <c r="W146" s="34"/>
    </row>
    <row r="147" spans="1:23" x14ac:dyDescent="0.25">
      <c r="A147" s="39" t="str">
        <f>IFERROR(INDEX(DATOS_GENERALES!$J$24:$J$50,MATCH($C147,DATOS_GENERALES!$M$24:$M$50,0),1),"###")</f>
        <v>###</v>
      </c>
      <c r="B147" s="39" t="str">
        <f>IFERROR(INDEX(DATOS_GENERALES!$L$24:$L$50,MATCH($C147,DATOS_GENERALES!$M$24:$M$50,0),1),"###")</f>
        <v>###</v>
      </c>
      <c r="C147" s="39"/>
      <c r="D147" s="15"/>
      <c r="E147" s="28" t="str">
        <f t="shared" si="12"/>
        <v>######</v>
      </c>
      <c r="F147" s="28">
        <f t="shared" si="13"/>
        <v>92</v>
      </c>
      <c r="G147" s="15" t="s">
        <v>15</v>
      </c>
      <c r="H147" s="34"/>
      <c r="I147" s="34">
        <f t="shared" si="14"/>
        <v>0</v>
      </c>
      <c r="J147" s="34"/>
      <c r="K147" s="36"/>
      <c r="L147" s="36"/>
      <c r="M147" s="36"/>
      <c r="N147" s="36"/>
      <c r="O147" s="36"/>
      <c r="P147" s="36"/>
      <c r="Q147" s="34"/>
      <c r="R147" s="34"/>
      <c r="S147" s="34"/>
      <c r="T147" s="4" t="str">
        <f>IFERROR(INDEX(DATOS_GENERALES!$A$29:$A$38,MATCH($U147,DATOS_GENERALES!$B$29:$B$38,0),1),"###")</f>
        <v>###</v>
      </c>
      <c r="U147" s="34"/>
      <c r="V147" s="34"/>
      <c r="W147" s="34"/>
    </row>
    <row r="148" spans="1:23" x14ac:dyDescent="0.25">
      <c r="A148" s="39" t="str">
        <f>IFERROR(INDEX(DATOS_GENERALES!$J$24:$J$50,MATCH($C148,DATOS_GENERALES!$M$24:$M$50,0),1),"###")</f>
        <v>###</v>
      </c>
      <c r="B148" s="39" t="str">
        <f>IFERROR(INDEX(DATOS_GENERALES!$L$24:$L$50,MATCH($C148,DATOS_GENERALES!$M$24:$M$50,0),1),"###")</f>
        <v>###</v>
      </c>
      <c r="C148" s="39"/>
      <c r="D148" s="15"/>
      <c r="E148" s="28" t="str">
        <f t="shared" si="12"/>
        <v>######</v>
      </c>
      <c r="F148" s="28">
        <f t="shared" si="13"/>
        <v>92</v>
      </c>
      <c r="G148" s="15" t="s">
        <v>15</v>
      </c>
      <c r="H148" s="34"/>
      <c r="I148" s="34">
        <f t="shared" si="14"/>
        <v>0</v>
      </c>
      <c r="J148" s="34"/>
      <c r="K148" s="36"/>
      <c r="L148" s="36"/>
      <c r="M148" s="36"/>
      <c r="N148" s="36"/>
      <c r="O148" s="36"/>
      <c r="P148" s="36"/>
      <c r="Q148" s="34"/>
      <c r="R148" s="34"/>
      <c r="S148" s="34"/>
      <c r="T148" s="4" t="str">
        <f>IFERROR(INDEX(DATOS_GENERALES!$A$29:$A$38,MATCH($U148,DATOS_GENERALES!$B$29:$B$38,0),1),"###")</f>
        <v>###</v>
      </c>
      <c r="U148" s="34"/>
      <c r="V148" s="34"/>
      <c r="W148" s="34"/>
    </row>
    <row r="149" spans="1:23" x14ac:dyDescent="0.25">
      <c r="A149" s="39" t="str">
        <f>IFERROR(INDEX(DATOS_GENERALES!$J$24:$J$50,MATCH($C149,DATOS_GENERALES!$M$24:$M$50,0),1),"###")</f>
        <v>###</v>
      </c>
      <c r="B149" s="39" t="str">
        <f>IFERROR(INDEX(DATOS_GENERALES!$L$24:$L$50,MATCH($C149,DATOS_GENERALES!$M$24:$M$50,0),1),"###")</f>
        <v>###</v>
      </c>
      <c r="C149" s="39"/>
      <c r="D149" s="15"/>
      <c r="E149" s="28" t="str">
        <f t="shared" si="12"/>
        <v>######</v>
      </c>
      <c r="F149" s="28">
        <f t="shared" si="13"/>
        <v>92</v>
      </c>
      <c r="G149" s="15" t="s">
        <v>15</v>
      </c>
      <c r="H149" s="34"/>
      <c r="I149" s="34">
        <f t="shared" si="14"/>
        <v>0</v>
      </c>
      <c r="J149" s="34"/>
      <c r="K149" s="36"/>
      <c r="L149" s="36"/>
      <c r="M149" s="36"/>
      <c r="N149" s="36"/>
      <c r="O149" s="36"/>
      <c r="P149" s="36"/>
      <c r="Q149" s="34"/>
      <c r="R149" s="34"/>
      <c r="S149" s="34"/>
      <c r="T149" s="4" t="str">
        <f>IFERROR(INDEX(DATOS_GENERALES!$A$29:$A$38,MATCH($U149,DATOS_GENERALES!$B$29:$B$38,0),1),"###")</f>
        <v>###</v>
      </c>
      <c r="U149" s="34"/>
      <c r="V149" s="34"/>
      <c r="W149" s="34"/>
    </row>
    <row r="150" spans="1:23" x14ac:dyDescent="0.25">
      <c r="A150" s="39" t="str">
        <f>IFERROR(INDEX(DATOS_GENERALES!$J$24:$J$50,MATCH($C150,DATOS_GENERALES!$M$24:$M$50,0),1),"###")</f>
        <v>###</v>
      </c>
      <c r="B150" s="39" t="str">
        <f>IFERROR(INDEX(DATOS_GENERALES!$L$24:$L$50,MATCH($C150,DATOS_GENERALES!$M$24:$M$50,0),1),"###")</f>
        <v>###</v>
      </c>
      <c r="C150" s="39"/>
      <c r="D150" s="15"/>
      <c r="E150" s="28" t="str">
        <f t="shared" si="12"/>
        <v>######</v>
      </c>
      <c r="F150" s="28">
        <f t="shared" si="13"/>
        <v>92</v>
      </c>
      <c r="G150" s="15" t="s">
        <v>15</v>
      </c>
      <c r="H150" s="34"/>
      <c r="I150" s="34">
        <f t="shared" si="14"/>
        <v>0</v>
      </c>
      <c r="J150" s="34"/>
      <c r="K150" s="36"/>
      <c r="L150" s="36"/>
      <c r="M150" s="36"/>
      <c r="N150" s="36"/>
      <c r="O150" s="36"/>
      <c r="P150" s="36"/>
      <c r="Q150" s="34"/>
      <c r="R150" s="34"/>
      <c r="S150" s="34"/>
      <c r="T150" s="4" t="str">
        <f>IFERROR(INDEX(DATOS_GENERALES!$A$29:$A$38,MATCH($U150,DATOS_GENERALES!$B$29:$B$38,0),1),"###")</f>
        <v>###</v>
      </c>
      <c r="U150" s="34"/>
      <c r="V150" s="34"/>
      <c r="W150" s="34"/>
    </row>
    <row r="151" spans="1:23" x14ac:dyDescent="0.25">
      <c r="A151" s="39" t="str">
        <f>IFERROR(INDEX(DATOS_GENERALES!$J$24:$J$50,MATCH($C151,DATOS_GENERALES!$M$24:$M$50,0),1),"###")</f>
        <v>###</v>
      </c>
      <c r="B151" s="39" t="str">
        <f>IFERROR(INDEX(DATOS_GENERALES!$L$24:$L$50,MATCH($C151,DATOS_GENERALES!$M$24:$M$50,0),1),"###")</f>
        <v>###</v>
      </c>
      <c r="C151" s="39"/>
      <c r="D151" s="15"/>
      <c r="E151" s="28" t="str">
        <f t="shared" si="12"/>
        <v>######</v>
      </c>
      <c r="F151" s="28">
        <f t="shared" si="13"/>
        <v>92</v>
      </c>
      <c r="G151" s="15" t="s">
        <v>15</v>
      </c>
      <c r="H151" s="34"/>
      <c r="I151" s="34">
        <f t="shared" si="14"/>
        <v>0</v>
      </c>
      <c r="J151" s="34"/>
      <c r="K151" s="36"/>
      <c r="L151" s="36"/>
      <c r="M151" s="36"/>
      <c r="N151" s="36"/>
      <c r="O151" s="36"/>
      <c r="P151" s="36"/>
      <c r="Q151" s="34"/>
      <c r="R151" s="34"/>
      <c r="S151" s="34"/>
      <c r="T151" s="4" t="str">
        <f>IFERROR(INDEX(DATOS_GENERALES!$A$29:$A$38,MATCH($U151,DATOS_GENERALES!$B$29:$B$38,0),1),"###")</f>
        <v>###</v>
      </c>
      <c r="U151" s="34"/>
      <c r="V151" s="34"/>
      <c r="W151" s="34"/>
    </row>
    <row r="152" spans="1:23" x14ac:dyDescent="0.25">
      <c r="A152" s="39" t="str">
        <f>IFERROR(INDEX(DATOS_GENERALES!$J$24:$J$50,MATCH($C152,DATOS_GENERALES!$M$24:$M$50,0),1),"###")</f>
        <v>###</v>
      </c>
      <c r="B152" s="39" t="str">
        <f>IFERROR(INDEX(DATOS_GENERALES!$L$24:$L$50,MATCH($C152,DATOS_GENERALES!$M$24:$M$50,0),1),"###")</f>
        <v>###</v>
      </c>
      <c r="C152" s="39"/>
      <c r="D152" s="15"/>
      <c r="E152" s="28" t="str">
        <f t="shared" si="12"/>
        <v>######</v>
      </c>
      <c r="F152" s="28">
        <f t="shared" si="13"/>
        <v>92</v>
      </c>
      <c r="G152" s="15" t="s">
        <v>15</v>
      </c>
      <c r="H152" s="34"/>
      <c r="I152" s="34">
        <f t="shared" si="14"/>
        <v>0</v>
      </c>
      <c r="J152" s="34"/>
      <c r="K152" s="36"/>
      <c r="L152" s="36"/>
      <c r="M152" s="36"/>
      <c r="N152" s="36"/>
      <c r="O152" s="36"/>
      <c r="P152" s="36"/>
      <c r="Q152" s="34"/>
      <c r="R152" s="34"/>
      <c r="S152" s="34"/>
      <c r="T152" s="4" t="str">
        <f>IFERROR(INDEX(DATOS_GENERALES!$A$29:$A$38,MATCH($U152,DATOS_GENERALES!$B$29:$B$38,0),1),"###")</f>
        <v>###</v>
      </c>
      <c r="U152" s="34"/>
      <c r="V152" s="34"/>
      <c r="W152" s="34"/>
    </row>
    <row r="153" spans="1:23" x14ac:dyDescent="0.25">
      <c r="A153" s="39" t="str">
        <f>IFERROR(INDEX(DATOS_GENERALES!$J$24:$J$50,MATCH($C153,DATOS_GENERALES!$M$24:$M$50,0),1),"###")</f>
        <v>###</v>
      </c>
      <c r="B153" s="39" t="str">
        <f>IFERROR(INDEX(DATOS_GENERALES!$L$24:$L$50,MATCH($C153,DATOS_GENERALES!$M$24:$M$50,0),1),"###")</f>
        <v>###</v>
      </c>
      <c r="C153" s="39"/>
      <c r="D153" s="15"/>
      <c r="E153" s="28" t="str">
        <f t="shared" si="12"/>
        <v>######</v>
      </c>
      <c r="F153" s="28">
        <f t="shared" si="13"/>
        <v>92</v>
      </c>
      <c r="G153" s="15" t="s">
        <v>15</v>
      </c>
      <c r="H153" s="34"/>
      <c r="I153" s="34">
        <f t="shared" si="14"/>
        <v>0</v>
      </c>
      <c r="J153" s="34"/>
      <c r="K153" s="36"/>
      <c r="L153" s="36"/>
      <c r="M153" s="36"/>
      <c r="N153" s="36"/>
      <c r="O153" s="36"/>
      <c r="P153" s="36"/>
      <c r="Q153" s="34"/>
      <c r="R153" s="34"/>
      <c r="S153" s="34"/>
      <c r="T153" s="4" t="str">
        <f>IFERROR(INDEX(DATOS_GENERALES!$A$29:$A$38,MATCH($U153,DATOS_GENERALES!$B$29:$B$38,0),1),"###")</f>
        <v>###</v>
      </c>
      <c r="U153" s="34"/>
      <c r="V153" s="34"/>
      <c r="W153" s="34"/>
    </row>
    <row r="154" spans="1:23" x14ac:dyDescent="0.25">
      <c r="A154" s="39" t="str">
        <f>IFERROR(INDEX(DATOS_GENERALES!$J$24:$J$50,MATCH($C154,DATOS_GENERALES!$M$24:$M$50,0),1),"###")</f>
        <v>###</v>
      </c>
      <c r="B154" s="39" t="str">
        <f>IFERROR(INDEX(DATOS_GENERALES!$L$24:$L$50,MATCH($C154,DATOS_GENERALES!$M$24:$M$50,0),1),"###")</f>
        <v>###</v>
      </c>
      <c r="C154" s="39"/>
      <c r="D154" s="15"/>
      <c r="E154" s="28" t="str">
        <f t="shared" si="12"/>
        <v>######</v>
      </c>
      <c r="F154" s="28">
        <f t="shared" si="13"/>
        <v>92</v>
      </c>
      <c r="G154" s="15" t="s">
        <v>15</v>
      </c>
      <c r="H154" s="34"/>
      <c r="I154" s="34">
        <f t="shared" si="14"/>
        <v>0</v>
      </c>
      <c r="J154" s="34"/>
      <c r="K154" s="36"/>
      <c r="L154" s="36"/>
      <c r="M154" s="36"/>
      <c r="N154" s="36"/>
      <c r="O154" s="36"/>
      <c r="P154" s="36"/>
      <c r="Q154" s="34"/>
      <c r="R154" s="34"/>
      <c r="S154" s="34"/>
      <c r="T154" s="4" t="str">
        <f>IFERROR(INDEX(DATOS_GENERALES!$A$29:$A$38,MATCH($U154,DATOS_GENERALES!$B$29:$B$38,0),1),"###")</f>
        <v>###</v>
      </c>
      <c r="U154" s="34"/>
      <c r="V154" s="34"/>
      <c r="W154" s="34"/>
    </row>
    <row r="155" spans="1:23" x14ac:dyDescent="0.25">
      <c r="A155" s="39" t="str">
        <f>IFERROR(INDEX(DATOS_GENERALES!$J$24:$J$50,MATCH($C155,DATOS_GENERALES!$M$24:$M$50,0),1),"###")</f>
        <v>###</v>
      </c>
      <c r="B155" s="39" t="str">
        <f>IFERROR(INDEX(DATOS_GENERALES!$L$24:$L$50,MATCH($C155,DATOS_GENERALES!$M$24:$M$50,0),1),"###")</f>
        <v>###</v>
      </c>
      <c r="C155" s="39"/>
      <c r="D155" s="15"/>
      <c r="E155" s="28" t="str">
        <f t="shared" si="12"/>
        <v>######</v>
      </c>
      <c r="F155" s="28">
        <f t="shared" si="13"/>
        <v>92</v>
      </c>
      <c r="G155" s="15" t="s">
        <v>15</v>
      </c>
      <c r="H155" s="34"/>
      <c r="I155" s="34">
        <f t="shared" si="14"/>
        <v>0</v>
      </c>
      <c r="J155" s="34"/>
      <c r="K155" s="36"/>
      <c r="L155" s="36"/>
      <c r="M155" s="36"/>
      <c r="N155" s="36"/>
      <c r="O155" s="36"/>
      <c r="P155" s="36"/>
      <c r="Q155" s="34"/>
      <c r="R155" s="34"/>
      <c r="S155" s="34"/>
      <c r="T155" s="4" t="str">
        <f>IFERROR(INDEX(DATOS_GENERALES!$A$29:$A$38,MATCH($U155,DATOS_GENERALES!$B$29:$B$38,0),1),"###")</f>
        <v>###</v>
      </c>
      <c r="U155" s="34"/>
      <c r="V155" s="34"/>
      <c r="W155" s="34"/>
    </row>
    <row r="156" spans="1:23" x14ac:dyDescent="0.25">
      <c r="A156" s="39" t="str">
        <f>IFERROR(INDEX(DATOS_GENERALES!$J$24:$J$50,MATCH($C156,DATOS_GENERALES!$M$24:$M$50,0),1),"###")</f>
        <v>###</v>
      </c>
      <c r="B156" s="39" t="str">
        <f>IFERROR(INDEX(DATOS_GENERALES!$L$24:$L$50,MATCH($C156,DATOS_GENERALES!$M$24:$M$50,0),1),"###")</f>
        <v>###</v>
      </c>
      <c r="C156" s="39"/>
      <c r="D156" s="15"/>
      <c r="E156" s="28" t="str">
        <f t="shared" si="12"/>
        <v>######</v>
      </c>
      <c r="F156" s="28">
        <f t="shared" si="13"/>
        <v>92</v>
      </c>
      <c r="G156" s="15" t="s">
        <v>15</v>
      </c>
      <c r="H156" s="34"/>
      <c r="I156" s="34">
        <f t="shared" si="14"/>
        <v>0</v>
      </c>
      <c r="J156" s="34"/>
      <c r="K156" s="36"/>
      <c r="L156" s="36"/>
      <c r="M156" s="36"/>
      <c r="N156" s="36"/>
      <c r="O156" s="36"/>
      <c r="P156" s="36"/>
      <c r="Q156" s="34"/>
      <c r="R156" s="34"/>
      <c r="S156" s="34"/>
      <c r="T156" s="4" t="str">
        <f>IFERROR(INDEX(DATOS_GENERALES!$A$29:$A$38,MATCH($U156,DATOS_GENERALES!$B$29:$B$38,0),1),"###")</f>
        <v>###</v>
      </c>
      <c r="U156" s="34"/>
      <c r="V156" s="34"/>
      <c r="W156" s="34"/>
    </row>
    <row r="157" spans="1:23" x14ac:dyDescent="0.25">
      <c r="A157" s="39" t="str">
        <f>IFERROR(INDEX(DATOS_GENERALES!$J$24:$J$50,MATCH($C157,DATOS_GENERALES!$M$24:$M$50,0),1),"###")</f>
        <v>###</v>
      </c>
      <c r="B157" s="39" t="str">
        <f>IFERROR(INDEX(DATOS_GENERALES!$L$24:$L$50,MATCH($C157,DATOS_GENERALES!$M$24:$M$50,0),1),"###")</f>
        <v>###</v>
      </c>
      <c r="C157" s="39"/>
      <c r="D157" s="15"/>
      <c r="E157" s="28" t="str">
        <f t="shared" si="12"/>
        <v>######</v>
      </c>
      <c r="F157" s="28">
        <f t="shared" si="13"/>
        <v>92</v>
      </c>
      <c r="G157" s="15" t="s">
        <v>15</v>
      </c>
      <c r="H157" s="34"/>
      <c r="I157" s="34">
        <f t="shared" si="14"/>
        <v>0</v>
      </c>
      <c r="J157" s="34"/>
      <c r="K157" s="36"/>
      <c r="L157" s="36"/>
      <c r="M157" s="36"/>
      <c r="N157" s="36"/>
      <c r="O157" s="36"/>
      <c r="P157" s="36"/>
      <c r="Q157" s="34"/>
      <c r="R157" s="34"/>
      <c r="S157" s="34"/>
      <c r="T157" s="4" t="str">
        <f>IFERROR(INDEX(DATOS_GENERALES!$A$29:$A$38,MATCH($U157,DATOS_GENERALES!$B$29:$B$38,0),1),"###")</f>
        <v>###</v>
      </c>
      <c r="U157" s="34"/>
      <c r="V157" s="34"/>
      <c r="W157" s="34"/>
    </row>
    <row r="158" spans="1:23" x14ac:dyDescent="0.25">
      <c r="A158" s="39" t="str">
        <f>IFERROR(INDEX(DATOS_GENERALES!$J$24:$J$50,MATCH($C158,DATOS_GENERALES!$M$24:$M$50,0),1),"###")</f>
        <v>###</v>
      </c>
      <c r="B158" s="39" t="str">
        <f>IFERROR(INDEX(DATOS_GENERALES!$L$24:$L$50,MATCH($C158,DATOS_GENERALES!$M$24:$M$50,0),1),"###")</f>
        <v>###</v>
      </c>
      <c r="C158" s="39"/>
      <c r="D158" s="15"/>
      <c r="E158" s="28" t="str">
        <f t="shared" si="12"/>
        <v>######</v>
      </c>
      <c r="F158" s="28">
        <f t="shared" si="13"/>
        <v>92</v>
      </c>
      <c r="G158" s="15" t="s">
        <v>15</v>
      </c>
      <c r="H158" s="34"/>
      <c r="I158" s="34">
        <f t="shared" si="14"/>
        <v>0</v>
      </c>
      <c r="J158" s="34"/>
      <c r="K158" s="36"/>
      <c r="L158" s="36"/>
      <c r="M158" s="36"/>
      <c r="N158" s="36"/>
      <c r="O158" s="36"/>
      <c r="P158" s="36"/>
      <c r="Q158" s="34"/>
      <c r="R158" s="34"/>
      <c r="S158" s="34"/>
      <c r="T158" s="4" t="str">
        <f>IFERROR(INDEX(DATOS_GENERALES!$A$29:$A$38,MATCH($U158,DATOS_GENERALES!$B$29:$B$38,0),1),"###")</f>
        <v>###</v>
      </c>
      <c r="U158" s="34"/>
      <c r="V158" s="34"/>
      <c r="W158" s="34"/>
    </row>
    <row r="159" spans="1:23" x14ac:dyDescent="0.25">
      <c r="A159" s="39" t="str">
        <f>IFERROR(INDEX(DATOS_GENERALES!$J$24:$J$50,MATCH($C159,DATOS_GENERALES!$M$24:$M$50,0),1),"###")</f>
        <v>###</v>
      </c>
      <c r="B159" s="39" t="str">
        <f>IFERROR(INDEX(DATOS_GENERALES!$L$24:$L$50,MATCH($C159,DATOS_GENERALES!$M$24:$M$50,0),1),"###")</f>
        <v>###</v>
      </c>
      <c r="C159" s="39"/>
      <c r="D159" s="15"/>
      <c r="E159" s="28" t="str">
        <f t="shared" si="12"/>
        <v>######</v>
      </c>
      <c r="F159" s="28">
        <f t="shared" si="13"/>
        <v>92</v>
      </c>
      <c r="G159" s="15" t="s">
        <v>15</v>
      </c>
      <c r="H159" s="34"/>
      <c r="I159" s="34">
        <f t="shared" si="14"/>
        <v>0</v>
      </c>
      <c r="J159" s="34"/>
      <c r="K159" s="36"/>
      <c r="L159" s="36"/>
      <c r="M159" s="36"/>
      <c r="N159" s="36"/>
      <c r="O159" s="36"/>
      <c r="P159" s="36"/>
      <c r="Q159" s="34"/>
      <c r="R159" s="34"/>
      <c r="S159" s="34"/>
      <c r="T159" s="4" t="str">
        <f>IFERROR(INDEX(DATOS_GENERALES!$A$29:$A$38,MATCH($U159,DATOS_GENERALES!$B$29:$B$38,0),1),"###")</f>
        <v>###</v>
      </c>
      <c r="U159" s="34"/>
      <c r="V159" s="34"/>
      <c r="W159" s="34"/>
    </row>
    <row r="160" spans="1:23" x14ac:dyDescent="0.25">
      <c r="A160" s="39" t="str">
        <f>IFERROR(INDEX(DATOS_GENERALES!$J$24:$J$50,MATCH($C160,DATOS_GENERALES!$M$24:$M$50,0),1),"###")</f>
        <v>###</v>
      </c>
      <c r="B160" s="39" t="str">
        <f>IFERROR(INDEX(DATOS_GENERALES!$L$24:$L$50,MATCH($C160,DATOS_GENERALES!$M$24:$M$50,0),1),"###")</f>
        <v>###</v>
      </c>
      <c r="C160" s="39"/>
      <c r="D160" s="15"/>
      <c r="E160" s="28" t="str">
        <f t="shared" si="12"/>
        <v>######</v>
      </c>
      <c r="F160" s="28">
        <f t="shared" si="13"/>
        <v>92</v>
      </c>
      <c r="G160" s="15" t="s">
        <v>15</v>
      </c>
      <c r="H160" s="34"/>
      <c r="I160" s="34">
        <f t="shared" si="14"/>
        <v>0</v>
      </c>
      <c r="J160" s="34"/>
      <c r="K160" s="36"/>
      <c r="L160" s="36"/>
      <c r="M160" s="36"/>
      <c r="N160" s="36"/>
      <c r="O160" s="36"/>
      <c r="P160" s="36"/>
      <c r="Q160" s="34"/>
      <c r="R160" s="34"/>
      <c r="S160" s="34"/>
      <c r="T160" s="4" t="str">
        <f>IFERROR(INDEX(DATOS_GENERALES!$A$29:$A$38,MATCH($U160,DATOS_GENERALES!$B$29:$B$38,0),1),"###")</f>
        <v>###</v>
      </c>
      <c r="U160" s="34"/>
      <c r="V160" s="34"/>
      <c r="W160" s="34"/>
    </row>
    <row r="161" spans="1:23" x14ac:dyDescent="0.25">
      <c r="A161" s="39" t="str">
        <f>IFERROR(INDEX(DATOS_GENERALES!$J$24:$J$50,MATCH($C161,DATOS_GENERALES!$M$24:$M$50,0),1),"###")</f>
        <v>###</v>
      </c>
      <c r="B161" s="39" t="str">
        <f>IFERROR(INDEX(DATOS_GENERALES!$L$24:$L$50,MATCH($C161,DATOS_GENERALES!$M$24:$M$50,0),1),"###")</f>
        <v>###</v>
      </c>
      <c r="C161" s="39"/>
      <c r="D161" s="15"/>
      <c r="E161" s="28" t="str">
        <f t="shared" si="12"/>
        <v>######</v>
      </c>
      <c r="F161" s="28">
        <f t="shared" si="13"/>
        <v>92</v>
      </c>
      <c r="G161" s="15" t="s">
        <v>15</v>
      </c>
      <c r="H161" s="34"/>
      <c r="I161" s="34">
        <f t="shared" si="14"/>
        <v>0</v>
      </c>
      <c r="J161" s="34"/>
      <c r="K161" s="36"/>
      <c r="L161" s="36"/>
      <c r="M161" s="36"/>
      <c r="N161" s="36"/>
      <c r="O161" s="36"/>
      <c r="P161" s="36"/>
      <c r="Q161" s="34"/>
      <c r="R161" s="34"/>
      <c r="S161" s="34"/>
      <c r="T161" s="4" t="str">
        <f>IFERROR(INDEX(DATOS_GENERALES!$A$29:$A$38,MATCH($U161,DATOS_GENERALES!$B$29:$B$38,0),1),"###")</f>
        <v>###</v>
      </c>
      <c r="U161" s="34"/>
      <c r="V161" s="34"/>
      <c r="W161" s="34"/>
    </row>
    <row r="162" spans="1:23" x14ac:dyDescent="0.25">
      <c r="A162" s="39" t="str">
        <f>IFERROR(INDEX(DATOS_GENERALES!$J$24:$J$50,MATCH($C162,DATOS_GENERALES!$M$24:$M$50,0),1),"###")</f>
        <v>###</v>
      </c>
      <c r="B162" s="39" t="str">
        <f>IFERROR(INDEX(DATOS_GENERALES!$L$24:$L$50,MATCH($C162,DATOS_GENERALES!$M$24:$M$50,0),1),"###")</f>
        <v>###</v>
      </c>
      <c r="C162" s="39"/>
      <c r="D162" s="15"/>
      <c r="E162" s="28" t="str">
        <f t="shared" si="12"/>
        <v>######</v>
      </c>
      <c r="F162" s="28">
        <f t="shared" si="13"/>
        <v>92</v>
      </c>
      <c r="G162" s="15" t="s">
        <v>15</v>
      </c>
      <c r="H162" s="34"/>
      <c r="I162" s="34">
        <f t="shared" si="14"/>
        <v>0</v>
      </c>
      <c r="J162" s="34"/>
      <c r="K162" s="36"/>
      <c r="L162" s="36"/>
      <c r="M162" s="36"/>
      <c r="N162" s="36"/>
      <c r="O162" s="36"/>
      <c r="P162" s="36"/>
      <c r="Q162" s="34"/>
      <c r="R162" s="34"/>
      <c r="S162" s="34"/>
      <c r="T162" s="4" t="str">
        <f>IFERROR(INDEX(DATOS_GENERALES!$A$29:$A$38,MATCH($U162,DATOS_GENERALES!$B$29:$B$38,0),1),"###")</f>
        <v>###</v>
      </c>
      <c r="U162" s="34"/>
      <c r="V162" s="34"/>
      <c r="W162" s="34"/>
    </row>
    <row r="163" spans="1:23" x14ac:dyDescent="0.25">
      <c r="A163" s="39" t="str">
        <f>IFERROR(INDEX(DATOS_GENERALES!$J$24:$J$50,MATCH($C163,DATOS_GENERALES!$M$24:$M$50,0),1),"###")</f>
        <v>###</v>
      </c>
      <c r="B163" s="39" t="str">
        <f>IFERROR(INDEX(DATOS_GENERALES!$L$24:$L$50,MATCH($C163,DATOS_GENERALES!$M$24:$M$50,0),1),"###")</f>
        <v>###</v>
      </c>
      <c r="C163" s="39"/>
      <c r="D163" s="15"/>
      <c r="E163" s="28" t="str">
        <f t="shared" si="12"/>
        <v>######</v>
      </c>
      <c r="F163" s="28">
        <f t="shared" si="13"/>
        <v>92</v>
      </c>
      <c r="G163" s="15" t="s">
        <v>15</v>
      </c>
      <c r="H163" s="34"/>
      <c r="I163" s="34">
        <f t="shared" si="14"/>
        <v>0</v>
      </c>
      <c r="J163" s="34"/>
      <c r="K163" s="36"/>
      <c r="L163" s="36"/>
      <c r="M163" s="36"/>
      <c r="N163" s="36"/>
      <c r="O163" s="36"/>
      <c r="P163" s="36"/>
      <c r="Q163" s="34"/>
      <c r="R163" s="34"/>
      <c r="S163" s="34"/>
      <c r="T163" s="4" t="str">
        <f>IFERROR(INDEX(DATOS_GENERALES!$A$29:$A$38,MATCH($U163,DATOS_GENERALES!$B$29:$B$38,0),1),"###")</f>
        <v>###</v>
      </c>
      <c r="U163" s="34"/>
      <c r="V163" s="34"/>
      <c r="W163" s="34"/>
    </row>
    <row r="164" spans="1:23" x14ac:dyDescent="0.25">
      <c r="A164" s="39" t="str">
        <f>IFERROR(INDEX(DATOS_GENERALES!$J$24:$J$50,MATCH($C164,DATOS_GENERALES!$M$24:$M$50,0),1),"###")</f>
        <v>###</v>
      </c>
      <c r="B164" s="39" t="str">
        <f>IFERROR(INDEX(DATOS_GENERALES!$L$24:$L$50,MATCH($C164,DATOS_GENERALES!$M$24:$M$50,0),1),"###")</f>
        <v>###</v>
      </c>
      <c r="C164" s="39"/>
      <c r="D164" s="15"/>
      <c r="E164" s="28" t="str">
        <f t="shared" si="12"/>
        <v>######</v>
      </c>
      <c r="F164" s="28">
        <f t="shared" si="13"/>
        <v>92</v>
      </c>
      <c r="G164" s="15" t="s">
        <v>15</v>
      </c>
      <c r="H164" s="34"/>
      <c r="I164" s="34">
        <f t="shared" si="14"/>
        <v>0</v>
      </c>
      <c r="J164" s="34"/>
      <c r="K164" s="36"/>
      <c r="L164" s="36"/>
      <c r="M164" s="36"/>
      <c r="N164" s="36"/>
      <c r="O164" s="36"/>
      <c r="P164" s="36"/>
      <c r="Q164" s="34"/>
      <c r="R164" s="34"/>
      <c r="S164" s="34"/>
      <c r="T164" s="4" t="str">
        <f>IFERROR(INDEX(DATOS_GENERALES!$A$29:$A$38,MATCH($U164,DATOS_GENERALES!$B$29:$B$38,0),1),"###")</f>
        <v>###</v>
      </c>
      <c r="U164" s="34"/>
      <c r="V164" s="34"/>
      <c r="W164" s="34"/>
    </row>
    <row r="165" spans="1:23" x14ac:dyDescent="0.25">
      <c r="A165" s="39" t="str">
        <f>IFERROR(INDEX(DATOS_GENERALES!$J$24:$J$50,MATCH($C165,DATOS_GENERALES!$M$24:$M$50,0),1),"###")</f>
        <v>###</v>
      </c>
      <c r="B165" s="39" t="str">
        <f>IFERROR(INDEX(DATOS_GENERALES!$L$24:$L$50,MATCH($C165,DATOS_GENERALES!$M$24:$M$50,0),1),"###")</f>
        <v>###</v>
      </c>
      <c r="C165" s="39"/>
      <c r="D165" s="15"/>
      <c r="E165" s="28" t="str">
        <f t="shared" si="12"/>
        <v>######</v>
      </c>
      <c r="F165" s="28">
        <f t="shared" si="13"/>
        <v>92</v>
      </c>
      <c r="G165" s="15" t="s">
        <v>15</v>
      </c>
      <c r="H165" s="34"/>
      <c r="I165" s="34">
        <f t="shared" si="14"/>
        <v>0</v>
      </c>
      <c r="J165" s="34"/>
      <c r="K165" s="36"/>
      <c r="L165" s="36"/>
      <c r="M165" s="36"/>
      <c r="N165" s="36"/>
      <c r="O165" s="36"/>
      <c r="P165" s="36"/>
      <c r="Q165" s="34"/>
      <c r="R165" s="34"/>
      <c r="S165" s="34"/>
      <c r="T165" s="4" t="str">
        <f>IFERROR(INDEX(DATOS_GENERALES!$A$29:$A$38,MATCH($U165,DATOS_GENERALES!$B$29:$B$38,0),1),"###")</f>
        <v>###</v>
      </c>
      <c r="U165" s="34"/>
      <c r="V165" s="34"/>
      <c r="W165" s="34"/>
    </row>
    <row r="166" spans="1:23" x14ac:dyDescent="0.25">
      <c r="A166" s="39" t="str">
        <f>IFERROR(INDEX(DATOS_GENERALES!$J$24:$J$50,MATCH($C166,DATOS_GENERALES!$M$24:$M$50,0),1),"###")</f>
        <v>###</v>
      </c>
      <c r="B166" s="39" t="str">
        <f>IFERROR(INDEX(DATOS_GENERALES!$L$24:$L$50,MATCH($C166,DATOS_GENERALES!$M$24:$M$50,0),1),"###")</f>
        <v>###</v>
      </c>
      <c r="C166" s="39"/>
      <c r="D166" s="15"/>
      <c r="E166" s="28" t="str">
        <f t="shared" si="12"/>
        <v>######</v>
      </c>
      <c r="F166" s="28">
        <f t="shared" si="13"/>
        <v>92</v>
      </c>
      <c r="G166" s="15" t="s">
        <v>15</v>
      </c>
      <c r="H166" s="34"/>
      <c r="I166" s="34">
        <f t="shared" si="14"/>
        <v>0</v>
      </c>
      <c r="J166" s="34"/>
      <c r="K166" s="36"/>
      <c r="L166" s="36"/>
      <c r="M166" s="36"/>
      <c r="N166" s="36"/>
      <c r="O166" s="36"/>
      <c r="P166" s="36"/>
      <c r="Q166" s="34"/>
      <c r="R166" s="34"/>
      <c r="S166" s="34"/>
      <c r="T166" s="4" t="str">
        <f>IFERROR(INDEX(DATOS_GENERALES!$A$29:$A$38,MATCH($U166,DATOS_GENERALES!$B$29:$B$38,0),1),"###")</f>
        <v>###</v>
      </c>
      <c r="U166" s="34"/>
      <c r="V166" s="34"/>
      <c r="W166" s="34"/>
    </row>
    <row r="167" spans="1:23" x14ac:dyDescent="0.25">
      <c r="A167" s="39" t="str">
        <f>IFERROR(INDEX(DATOS_GENERALES!$J$24:$J$50,MATCH($C167,DATOS_GENERALES!$M$24:$M$50,0),1),"###")</f>
        <v>###</v>
      </c>
      <c r="B167" s="39" t="str">
        <f>IFERROR(INDEX(DATOS_GENERALES!$L$24:$L$50,MATCH($C167,DATOS_GENERALES!$M$24:$M$50,0),1),"###")</f>
        <v>###</v>
      </c>
      <c r="C167" s="39"/>
      <c r="D167" s="15"/>
      <c r="E167" s="28" t="str">
        <f t="shared" si="12"/>
        <v>######</v>
      </c>
      <c r="F167" s="28">
        <f t="shared" si="13"/>
        <v>92</v>
      </c>
      <c r="G167" s="15" t="s">
        <v>15</v>
      </c>
      <c r="H167" s="34"/>
      <c r="I167" s="34">
        <f t="shared" si="14"/>
        <v>0</v>
      </c>
      <c r="J167" s="34"/>
      <c r="K167" s="36"/>
      <c r="L167" s="36"/>
      <c r="M167" s="36"/>
      <c r="N167" s="36"/>
      <c r="O167" s="36"/>
      <c r="P167" s="36"/>
      <c r="Q167" s="34"/>
      <c r="R167" s="34"/>
      <c r="S167" s="34"/>
      <c r="T167" s="4" t="str">
        <f>IFERROR(INDEX(DATOS_GENERALES!$A$29:$A$38,MATCH($U167,DATOS_GENERALES!$B$29:$B$38,0),1),"###")</f>
        <v>###</v>
      </c>
      <c r="U167" s="34"/>
      <c r="V167" s="34"/>
      <c r="W167" s="34"/>
    </row>
    <row r="168" spans="1:23" x14ac:dyDescent="0.25">
      <c r="A168" s="39" t="str">
        <f>IFERROR(INDEX(DATOS_GENERALES!$J$24:$J$50,MATCH($C168,DATOS_GENERALES!$M$24:$M$50,0),1),"###")</f>
        <v>###</v>
      </c>
      <c r="B168" s="39" t="str">
        <f>IFERROR(INDEX(DATOS_GENERALES!$L$24:$L$50,MATCH($C168,DATOS_GENERALES!$M$24:$M$50,0),1),"###")</f>
        <v>###</v>
      </c>
      <c r="C168" s="39"/>
      <c r="D168" s="15"/>
      <c r="E168" s="28" t="str">
        <f t="shared" si="12"/>
        <v>######</v>
      </c>
      <c r="F168" s="28">
        <f t="shared" si="13"/>
        <v>92</v>
      </c>
      <c r="G168" s="15" t="s">
        <v>15</v>
      </c>
      <c r="H168" s="34"/>
      <c r="I168" s="34">
        <f t="shared" si="14"/>
        <v>0</v>
      </c>
      <c r="J168" s="34"/>
      <c r="K168" s="36"/>
      <c r="L168" s="36"/>
      <c r="M168" s="36"/>
      <c r="N168" s="36"/>
      <c r="O168" s="36"/>
      <c r="P168" s="36"/>
      <c r="Q168" s="34"/>
      <c r="R168" s="34"/>
      <c r="S168" s="34"/>
      <c r="T168" s="4" t="str">
        <f>IFERROR(INDEX(DATOS_GENERALES!$A$29:$A$38,MATCH($U168,DATOS_GENERALES!$B$29:$B$38,0),1),"###")</f>
        <v>###</v>
      </c>
      <c r="U168" s="34"/>
      <c r="V168" s="34"/>
      <c r="W168" s="34"/>
    </row>
    <row r="169" spans="1:23" x14ac:dyDescent="0.25">
      <c r="A169" s="39" t="str">
        <f>IFERROR(INDEX(DATOS_GENERALES!$J$24:$J$50,MATCH($C169,DATOS_GENERALES!$M$24:$M$50,0),1),"###")</f>
        <v>###</v>
      </c>
      <c r="B169" s="39" t="str">
        <f>IFERROR(INDEX(DATOS_GENERALES!$L$24:$L$50,MATCH($C169,DATOS_GENERALES!$M$24:$M$50,0),1),"###")</f>
        <v>###</v>
      </c>
      <c r="C169" s="39"/>
      <c r="D169" s="15"/>
      <c r="E169" s="28" t="str">
        <f t="shared" si="12"/>
        <v>######</v>
      </c>
      <c r="F169" s="28">
        <f t="shared" si="13"/>
        <v>92</v>
      </c>
      <c r="G169" s="15" t="s">
        <v>15</v>
      </c>
      <c r="H169" s="34"/>
      <c r="I169" s="34">
        <f t="shared" si="14"/>
        <v>0</v>
      </c>
      <c r="J169" s="34"/>
      <c r="K169" s="36"/>
      <c r="L169" s="36"/>
      <c r="M169" s="36"/>
      <c r="N169" s="36"/>
      <c r="O169" s="36"/>
      <c r="P169" s="36"/>
      <c r="Q169" s="34"/>
      <c r="R169" s="34"/>
      <c r="S169" s="34"/>
      <c r="T169" s="4" t="str">
        <f>IFERROR(INDEX(DATOS_GENERALES!$A$29:$A$38,MATCH($U169,DATOS_GENERALES!$B$29:$B$38,0),1),"###")</f>
        <v>###</v>
      </c>
      <c r="U169" s="34"/>
      <c r="V169" s="34"/>
      <c r="W169" s="34"/>
    </row>
    <row r="170" spans="1:23" x14ac:dyDescent="0.25">
      <c r="A170" s="39" t="str">
        <f>IFERROR(INDEX(DATOS_GENERALES!$J$24:$J$50,MATCH($C170,DATOS_GENERALES!$M$24:$M$50,0),1),"###")</f>
        <v>###</v>
      </c>
      <c r="B170" s="39" t="str">
        <f>IFERROR(INDEX(DATOS_GENERALES!$L$24:$L$50,MATCH($C170,DATOS_GENERALES!$M$24:$M$50,0),1),"###")</f>
        <v>###</v>
      </c>
      <c r="C170" s="39"/>
      <c r="D170" s="15"/>
      <c r="E170" s="28" t="str">
        <f t="shared" si="12"/>
        <v>######</v>
      </c>
      <c r="F170" s="28">
        <f t="shared" si="13"/>
        <v>92</v>
      </c>
      <c r="G170" s="15" t="s">
        <v>15</v>
      </c>
      <c r="H170" s="34"/>
      <c r="I170" s="34">
        <f t="shared" si="14"/>
        <v>0</v>
      </c>
      <c r="J170" s="34"/>
      <c r="K170" s="36"/>
      <c r="L170" s="36"/>
      <c r="M170" s="36"/>
      <c r="N170" s="36"/>
      <c r="O170" s="36"/>
      <c r="P170" s="36"/>
      <c r="Q170" s="34"/>
      <c r="R170" s="34"/>
      <c r="S170" s="34"/>
      <c r="T170" s="4" t="str">
        <f>IFERROR(INDEX(DATOS_GENERALES!$A$29:$A$38,MATCH($U170,DATOS_GENERALES!$B$29:$B$38,0),1),"###")</f>
        <v>###</v>
      </c>
      <c r="U170" s="34"/>
      <c r="V170" s="34"/>
      <c r="W170" s="34"/>
    </row>
    <row r="171" spans="1:23" x14ac:dyDescent="0.25">
      <c r="A171" s="39" t="str">
        <f>IFERROR(INDEX(DATOS_GENERALES!$J$24:$J$50,MATCH($C171,DATOS_GENERALES!$M$24:$M$50,0),1),"###")</f>
        <v>###</v>
      </c>
      <c r="B171" s="39" t="str">
        <f>IFERROR(INDEX(DATOS_GENERALES!$L$24:$L$50,MATCH($C171,DATOS_GENERALES!$M$24:$M$50,0),1),"###")</f>
        <v>###</v>
      </c>
      <c r="C171" s="39"/>
      <c r="D171" s="15"/>
      <c r="E171" s="28" t="str">
        <f t="shared" si="12"/>
        <v>######</v>
      </c>
      <c r="F171" s="28">
        <f t="shared" si="13"/>
        <v>92</v>
      </c>
      <c r="G171" s="15" t="s">
        <v>15</v>
      </c>
      <c r="H171" s="34"/>
      <c r="I171" s="34">
        <f t="shared" si="14"/>
        <v>0</v>
      </c>
      <c r="J171" s="34"/>
      <c r="K171" s="36"/>
      <c r="L171" s="36"/>
      <c r="M171" s="36"/>
      <c r="N171" s="36"/>
      <c r="O171" s="36"/>
      <c r="P171" s="36"/>
      <c r="Q171" s="34"/>
      <c r="R171" s="34"/>
      <c r="S171" s="34"/>
      <c r="T171" s="4" t="str">
        <f>IFERROR(INDEX(DATOS_GENERALES!$A$29:$A$38,MATCH($U171,DATOS_GENERALES!$B$29:$B$38,0),1),"###")</f>
        <v>###</v>
      </c>
      <c r="U171" s="34"/>
      <c r="V171" s="34"/>
      <c r="W171" s="34"/>
    </row>
    <row r="172" spans="1:23" x14ac:dyDescent="0.25">
      <c r="A172" s="39" t="str">
        <f>IFERROR(INDEX(DATOS_GENERALES!$J$24:$J$50,MATCH($C172,DATOS_GENERALES!$M$24:$M$50,0),1),"###")</f>
        <v>###</v>
      </c>
      <c r="B172" s="39" t="str">
        <f>IFERROR(INDEX(DATOS_GENERALES!$L$24:$L$50,MATCH($C172,DATOS_GENERALES!$M$24:$M$50,0),1),"###")</f>
        <v>###</v>
      </c>
      <c r="C172" s="39"/>
      <c r="D172" s="15"/>
      <c r="E172" s="28" t="str">
        <f t="shared" si="12"/>
        <v>######</v>
      </c>
      <c r="F172" s="28">
        <f t="shared" si="13"/>
        <v>92</v>
      </c>
      <c r="G172" s="15" t="s">
        <v>15</v>
      </c>
      <c r="H172" s="34"/>
      <c r="I172" s="34">
        <f t="shared" si="14"/>
        <v>0</v>
      </c>
      <c r="J172" s="34"/>
      <c r="K172" s="36"/>
      <c r="L172" s="36"/>
      <c r="M172" s="36"/>
      <c r="N172" s="36"/>
      <c r="O172" s="36"/>
      <c r="P172" s="36"/>
      <c r="Q172" s="34"/>
      <c r="R172" s="34"/>
      <c r="S172" s="34"/>
      <c r="T172" s="4" t="str">
        <f>IFERROR(INDEX(DATOS_GENERALES!$A$29:$A$38,MATCH($U172,DATOS_GENERALES!$B$29:$B$38,0),1),"###")</f>
        <v>###</v>
      </c>
      <c r="U172" s="34"/>
      <c r="V172" s="34"/>
      <c r="W172" s="34"/>
    </row>
    <row r="173" spans="1:23" x14ac:dyDescent="0.25">
      <c r="A173" s="39" t="str">
        <f>IFERROR(INDEX(DATOS_GENERALES!$J$24:$J$50,MATCH($C173,DATOS_GENERALES!$M$24:$M$50,0),1),"###")</f>
        <v>###</v>
      </c>
      <c r="B173" s="39" t="str">
        <f>IFERROR(INDEX(DATOS_GENERALES!$L$24:$L$50,MATCH($C173,DATOS_GENERALES!$M$24:$M$50,0),1),"###")</f>
        <v>###</v>
      </c>
      <c r="C173" s="39"/>
      <c r="D173" s="15"/>
      <c r="E173" s="28" t="str">
        <f t="shared" si="12"/>
        <v>######</v>
      </c>
      <c r="F173" s="28">
        <f t="shared" si="13"/>
        <v>92</v>
      </c>
      <c r="G173" s="15" t="s">
        <v>15</v>
      </c>
      <c r="H173" s="34"/>
      <c r="I173" s="34">
        <f t="shared" si="14"/>
        <v>0</v>
      </c>
      <c r="J173" s="34"/>
      <c r="K173" s="36"/>
      <c r="L173" s="36"/>
      <c r="M173" s="36"/>
      <c r="N173" s="36"/>
      <c r="O173" s="36"/>
      <c r="P173" s="36"/>
      <c r="Q173" s="34"/>
      <c r="R173" s="34"/>
      <c r="S173" s="34"/>
      <c r="T173" s="4" t="str">
        <f>IFERROR(INDEX(DATOS_GENERALES!$A$29:$A$38,MATCH($U173,DATOS_GENERALES!$B$29:$B$38,0),1),"###")</f>
        <v>###</v>
      </c>
      <c r="U173" s="34"/>
      <c r="V173" s="34"/>
      <c r="W173" s="34"/>
    </row>
    <row r="174" spans="1:23" x14ac:dyDescent="0.25">
      <c r="A174" s="39" t="str">
        <f>IFERROR(INDEX(DATOS_GENERALES!$J$24:$J$50,MATCH($C174,DATOS_GENERALES!$M$24:$M$50,0),1),"###")</f>
        <v>###</v>
      </c>
      <c r="B174" s="39" t="str">
        <f>IFERROR(INDEX(DATOS_GENERALES!$L$24:$L$50,MATCH($C174,DATOS_GENERALES!$M$24:$M$50,0),1),"###")</f>
        <v>###</v>
      </c>
      <c r="C174" s="39"/>
      <c r="D174" s="15"/>
      <c r="E174" s="28" t="str">
        <f t="shared" si="12"/>
        <v>######</v>
      </c>
      <c r="F174" s="28">
        <f t="shared" si="13"/>
        <v>92</v>
      </c>
      <c r="G174" s="15" t="s">
        <v>15</v>
      </c>
      <c r="H174" s="34"/>
      <c r="I174" s="34">
        <f t="shared" si="14"/>
        <v>0</v>
      </c>
      <c r="J174" s="34"/>
      <c r="K174" s="36"/>
      <c r="L174" s="36"/>
      <c r="M174" s="36"/>
      <c r="N174" s="36"/>
      <c r="O174" s="36"/>
      <c r="P174" s="36"/>
      <c r="Q174" s="34"/>
      <c r="R174" s="34"/>
      <c r="S174" s="34"/>
      <c r="T174" s="4" t="str">
        <f>IFERROR(INDEX(DATOS_GENERALES!$A$29:$A$38,MATCH($U174,DATOS_GENERALES!$B$29:$B$38,0),1),"###")</f>
        <v>###</v>
      </c>
      <c r="U174" s="34"/>
      <c r="V174" s="34"/>
      <c r="W174" s="34"/>
    </row>
    <row r="175" spans="1:23" x14ac:dyDescent="0.25">
      <c r="A175" s="39" t="str">
        <f>IFERROR(INDEX(DATOS_GENERALES!$J$24:$J$50,MATCH($C175,DATOS_GENERALES!$M$24:$M$50,0),1),"###")</f>
        <v>###</v>
      </c>
      <c r="B175" s="39" t="str">
        <f>IFERROR(INDEX(DATOS_GENERALES!$L$24:$L$50,MATCH($C175,DATOS_GENERALES!$M$24:$M$50,0),1),"###")</f>
        <v>###</v>
      </c>
      <c r="C175" s="39"/>
      <c r="D175" s="15"/>
      <c r="E175" s="28" t="str">
        <f t="shared" si="12"/>
        <v>######</v>
      </c>
      <c r="F175" s="28">
        <f t="shared" si="13"/>
        <v>92</v>
      </c>
      <c r="G175" s="15" t="s">
        <v>15</v>
      </c>
      <c r="H175" s="34"/>
      <c r="I175" s="34">
        <f t="shared" si="14"/>
        <v>0</v>
      </c>
      <c r="J175" s="34"/>
      <c r="K175" s="36"/>
      <c r="L175" s="36"/>
      <c r="M175" s="36"/>
      <c r="N175" s="36"/>
      <c r="O175" s="36"/>
      <c r="P175" s="36"/>
      <c r="Q175" s="34"/>
      <c r="R175" s="34"/>
      <c r="S175" s="34"/>
      <c r="T175" s="4" t="str">
        <f>IFERROR(INDEX(DATOS_GENERALES!$A$29:$A$38,MATCH($U175,DATOS_GENERALES!$B$29:$B$38,0),1),"###")</f>
        <v>###</v>
      </c>
      <c r="U175" s="34"/>
      <c r="V175" s="34"/>
      <c r="W175" s="34"/>
    </row>
    <row r="176" spans="1:23" x14ac:dyDescent="0.25">
      <c r="A176" s="39" t="str">
        <f>IFERROR(INDEX(DATOS_GENERALES!$J$24:$J$50,MATCH($C176,DATOS_GENERALES!$M$24:$M$50,0),1),"###")</f>
        <v>###</v>
      </c>
      <c r="B176" s="39" t="str">
        <f>IFERROR(INDEX(DATOS_GENERALES!$L$24:$L$50,MATCH($C176,DATOS_GENERALES!$M$24:$M$50,0),1),"###")</f>
        <v>###</v>
      </c>
      <c r="C176" s="39"/>
      <c r="D176" s="15"/>
      <c r="E176" s="28" t="str">
        <f t="shared" si="12"/>
        <v>######</v>
      </c>
      <c r="F176" s="28">
        <f t="shared" si="13"/>
        <v>92</v>
      </c>
      <c r="G176" s="15" t="s">
        <v>15</v>
      </c>
      <c r="H176" s="34"/>
      <c r="I176" s="34">
        <f t="shared" si="14"/>
        <v>0</v>
      </c>
      <c r="J176" s="34"/>
      <c r="K176" s="36"/>
      <c r="L176" s="36"/>
      <c r="M176" s="36"/>
      <c r="N176" s="36"/>
      <c r="O176" s="36"/>
      <c r="P176" s="36"/>
      <c r="Q176" s="34"/>
      <c r="R176" s="34"/>
      <c r="S176" s="34"/>
      <c r="T176" s="4" t="str">
        <f>IFERROR(INDEX(DATOS_GENERALES!$A$29:$A$38,MATCH($U176,DATOS_GENERALES!$B$29:$B$38,0),1),"###")</f>
        <v>###</v>
      </c>
      <c r="U176" s="34"/>
      <c r="V176" s="34"/>
      <c r="W176" s="34"/>
    </row>
    <row r="177" spans="1:23" x14ac:dyDescent="0.25">
      <c r="A177" s="39" t="str">
        <f>IFERROR(INDEX(DATOS_GENERALES!$J$24:$J$50,MATCH($C177,DATOS_GENERALES!$M$24:$M$50,0),1),"###")</f>
        <v>###</v>
      </c>
      <c r="B177" s="39" t="str">
        <f>IFERROR(INDEX(DATOS_GENERALES!$L$24:$L$50,MATCH($C177,DATOS_GENERALES!$M$24:$M$50,0),1),"###")</f>
        <v>###</v>
      </c>
      <c r="C177" s="39"/>
      <c r="D177" s="15"/>
      <c r="E177" s="28" t="str">
        <f t="shared" si="12"/>
        <v>######</v>
      </c>
      <c r="F177" s="28">
        <f t="shared" si="13"/>
        <v>92</v>
      </c>
      <c r="G177" s="15" t="s">
        <v>15</v>
      </c>
      <c r="H177" s="34"/>
      <c r="I177" s="34">
        <f t="shared" si="14"/>
        <v>0</v>
      </c>
      <c r="J177" s="34"/>
      <c r="K177" s="36"/>
      <c r="L177" s="36"/>
      <c r="M177" s="36"/>
      <c r="N177" s="36"/>
      <c r="O177" s="36"/>
      <c r="P177" s="36"/>
      <c r="Q177" s="34"/>
      <c r="R177" s="34"/>
      <c r="S177" s="34"/>
      <c r="T177" s="4" t="str">
        <f>IFERROR(INDEX(DATOS_GENERALES!$A$29:$A$38,MATCH($U177,DATOS_GENERALES!$B$29:$B$38,0),1),"###")</f>
        <v>###</v>
      </c>
      <c r="U177" s="34"/>
      <c r="V177" s="34"/>
      <c r="W177" s="34"/>
    </row>
    <row r="178" spans="1:23" x14ac:dyDescent="0.25">
      <c r="A178" s="39" t="str">
        <f>IFERROR(INDEX(DATOS_GENERALES!$J$24:$J$50,MATCH($C178,DATOS_GENERALES!$M$24:$M$50,0),1),"###")</f>
        <v>###</v>
      </c>
      <c r="B178" s="39" t="str">
        <f>IFERROR(INDEX(DATOS_GENERALES!$L$24:$L$50,MATCH($C178,DATOS_GENERALES!$M$24:$M$50,0),1),"###")</f>
        <v>###</v>
      </c>
      <c r="C178" s="39"/>
      <c r="D178" s="15"/>
      <c r="E178" s="28" t="str">
        <f t="shared" si="12"/>
        <v>######</v>
      </c>
      <c r="F178" s="28">
        <f t="shared" si="13"/>
        <v>92</v>
      </c>
      <c r="G178" s="15" t="s">
        <v>15</v>
      </c>
      <c r="H178" s="34"/>
      <c r="I178" s="34">
        <f t="shared" si="14"/>
        <v>0</v>
      </c>
      <c r="J178" s="34"/>
      <c r="K178" s="36"/>
      <c r="L178" s="36"/>
      <c r="M178" s="36"/>
      <c r="N178" s="36"/>
      <c r="O178" s="36"/>
      <c r="P178" s="36"/>
      <c r="Q178" s="34"/>
      <c r="R178" s="34"/>
      <c r="S178" s="34"/>
      <c r="T178" s="4" t="str">
        <f>IFERROR(INDEX(DATOS_GENERALES!$A$29:$A$38,MATCH($U178,DATOS_GENERALES!$B$29:$B$38,0),1),"###")</f>
        <v>###</v>
      </c>
      <c r="U178" s="34"/>
      <c r="V178" s="34"/>
      <c r="W178" s="34"/>
    </row>
    <row r="179" spans="1:23" x14ac:dyDescent="0.25">
      <c r="A179" s="39" t="str">
        <f>IFERROR(INDEX(DATOS_GENERALES!$J$24:$J$50,MATCH($C179,DATOS_GENERALES!$M$24:$M$50,0),1),"###")</f>
        <v>###</v>
      </c>
      <c r="B179" s="39" t="str">
        <f>IFERROR(INDEX(DATOS_GENERALES!$L$24:$L$50,MATCH($C179,DATOS_GENERALES!$M$24:$M$50,0),1),"###")</f>
        <v>###</v>
      </c>
      <c r="C179" s="39"/>
      <c r="D179" s="15"/>
      <c r="E179" s="28" t="str">
        <f t="shared" si="12"/>
        <v>######</v>
      </c>
      <c r="F179" s="28">
        <f t="shared" si="13"/>
        <v>92</v>
      </c>
      <c r="G179" s="15" t="s">
        <v>15</v>
      </c>
      <c r="H179" s="34"/>
      <c r="I179" s="34">
        <f t="shared" si="14"/>
        <v>0</v>
      </c>
      <c r="J179" s="34"/>
      <c r="K179" s="36"/>
      <c r="L179" s="36"/>
      <c r="M179" s="36"/>
      <c r="N179" s="36"/>
      <c r="O179" s="36"/>
      <c r="P179" s="36"/>
      <c r="Q179" s="34"/>
      <c r="R179" s="34"/>
      <c r="S179" s="34"/>
      <c r="T179" s="4" t="str">
        <f>IFERROR(INDEX(DATOS_GENERALES!$A$29:$A$38,MATCH($U179,DATOS_GENERALES!$B$29:$B$38,0),1),"###")</f>
        <v>###</v>
      </c>
      <c r="U179" s="34"/>
      <c r="V179" s="34"/>
      <c r="W179" s="34"/>
    </row>
    <row r="180" spans="1:23" x14ac:dyDescent="0.25">
      <c r="A180" s="39" t="str">
        <f>IFERROR(INDEX(DATOS_GENERALES!$J$24:$J$50,MATCH($C180,DATOS_GENERALES!$M$24:$M$50,0),1),"###")</f>
        <v>###</v>
      </c>
      <c r="B180" s="39" t="str">
        <f>IFERROR(INDEX(DATOS_GENERALES!$L$24:$L$50,MATCH($C180,DATOS_GENERALES!$M$24:$M$50,0),1),"###")</f>
        <v>###</v>
      </c>
      <c r="C180" s="39"/>
      <c r="D180" s="15"/>
      <c r="E180" s="28" t="str">
        <f t="shared" si="12"/>
        <v>######</v>
      </c>
      <c r="F180" s="28">
        <f t="shared" si="13"/>
        <v>92</v>
      </c>
      <c r="G180" s="15" t="s">
        <v>15</v>
      </c>
      <c r="H180" s="34"/>
      <c r="I180" s="34">
        <f t="shared" si="14"/>
        <v>0</v>
      </c>
      <c r="J180" s="34"/>
      <c r="K180" s="36"/>
      <c r="L180" s="36"/>
      <c r="M180" s="36"/>
      <c r="N180" s="36"/>
      <c r="O180" s="36"/>
      <c r="P180" s="36"/>
      <c r="Q180" s="34"/>
      <c r="R180" s="34"/>
      <c r="S180" s="34"/>
      <c r="T180" s="4" t="str">
        <f>IFERROR(INDEX(DATOS_GENERALES!$A$29:$A$38,MATCH($U180,DATOS_GENERALES!$B$29:$B$38,0),1),"###")</f>
        <v>###</v>
      </c>
      <c r="U180" s="34"/>
      <c r="V180" s="34"/>
      <c r="W180" s="34"/>
    </row>
    <row r="181" spans="1:23" x14ac:dyDescent="0.25">
      <c r="A181" s="39" t="str">
        <f>IFERROR(INDEX(DATOS_GENERALES!$J$24:$J$50,MATCH($C181,DATOS_GENERALES!$M$24:$M$50,0),1),"###")</f>
        <v>###</v>
      </c>
      <c r="B181" s="39" t="str">
        <f>IFERROR(INDEX(DATOS_GENERALES!$L$24:$L$50,MATCH($C181,DATOS_GENERALES!$M$24:$M$50,0),1),"###")</f>
        <v>###</v>
      </c>
      <c r="C181" s="39"/>
      <c r="D181" s="15"/>
      <c r="E181" s="28" t="str">
        <f t="shared" si="12"/>
        <v>######</v>
      </c>
      <c r="F181" s="28">
        <f t="shared" si="13"/>
        <v>92</v>
      </c>
      <c r="G181" s="15" t="s">
        <v>15</v>
      </c>
      <c r="H181" s="34"/>
      <c r="I181" s="34">
        <f t="shared" si="14"/>
        <v>0</v>
      </c>
      <c r="J181" s="34"/>
      <c r="K181" s="36"/>
      <c r="L181" s="36"/>
      <c r="M181" s="36"/>
      <c r="N181" s="36"/>
      <c r="O181" s="36"/>
      <c r="P181" s="36"/>
      <c r="Q181" s="34"/>
      <c r="R181" s="34"/>
      <c r="S181" s="34"/>
      <c r="T181" s="4" t="str">
        <f>IFERROR(INDEX(DATOS_GENERALES!$A$29:$A$38,MATCH($U181,DATOS_GENERALES!$B$29:$B$38,0),1),"###")</f>
        <v>###</v>
      </c>
      <c r="U181" s="34"/>
      <c r="V181" s="34"/>
      <c r="W181" s="34"/>
    </row>
    <row r="182" spans="1:23" x14ac:dyDescent="0.25">
      <c r="A182" s="39" t="str">
        <f>IFERROR(INDEX(DATOS_GENERALES!$J$24:$J$50,MATCH($C182,DATOS_GENERALES!$M$24:$M$50,0),1),"###")</f>
        <v>###</v>
      </c>
      <c r="B182" s="39" t="str">
        <f>IFERROR(INDEX(DATOS_GENERALES!$L$24:$L$50,MATCH($C182,DATOS_GENERALES!$M$24:$M$50,0),1),"###")</f>
        <v>###</v>
      </c>
      <c r="C182" s="39"/>
      <c r="D182" s="15"/>
      <c r="E182" s="28" t="str">
        <f t="shared" si="12"/>
        <v>######</v>
      </c>
      <c r="F182" s="28">
        <f t="shared" si="13"/>
        <v>92</v>
      </c>
      <c r="G182" s="15" t="s">
        <v>15</v>
      </c>
      <c r="H182" s="34"/>
      <c r="I182" s="34">
        <f t="shared" si="14"/>
        <v>0</v>
      </c>
      <c r="J182" s="34"/>
      <c r="K182" s="36"/>
      <c r="L182" s="36"/>
      <c r="M182" s="36"/>
      <c r="N182" s="36"/>
      <c r="O182" s="36"/>
      <c r="P182" s="36"/>
      <c r="Q182" s="34"/>
      <c r="R182" s="34"/>
      <c r="S182" s="34"/>
      <c r="T182" s="4" t="str">
        <f>IFERROR(INDEX(DATOS_GENERALES!$A$29:$A$38,MATCH($U182,DATOS_GENERALES!$B$29:$B$38,0),1),"###")</f>
        <v>###</v>
      </c>
      <c r="U182" s="34"/>
      <c r="V182" s="34"/>
      <c r="W182" s="34"/>
    </row>
    <row r="183" spans="1:23" x14ac:dyDescent="0.25">
      <c r="A183" s="39" t="str">
        <f>IFERROR(INDEX(DATOS_GENERALES!$J$24:$J$50,MATCH($C183,DATOS_GENERALES!$M$24:$M$50,0),1),"###")</f>
        <v>###</v>
      </c>
      <c r="B183" s="39" t="str">
        <f>IFERROR(INDEX(DATOS_GENERALES!$L$24:$L$50,MATCH($C183,DATOS_GENERALES!$M$24:$M$50,0),1),"###")</f>
        <v>###</v>
      </c>
      <c r="C183" s="39"/>
      <c r="D183" s="15"/>
      <c r="E183" s="28" t="str">
        <f t="shared" si="12"/>
        <v>######</v>
      </c>
      <c r="F183" s="28">
        <f t="shared" si="13"/>
        <v>92</v>
      </c>
      <c r="G183" s="15" t="s">
        <v>15</v>
      </c>
      <c r="H183" s="34"/>
      <c r="I183" s="34">
        <f t="shared" si="14"/>
        <v>0</v>
      </c>
      <c r="J183" s="34"/>
      <c r="K183" s="36"/>
      <c r="L183" s="36"/>
      <c r="M183" s="36"/>
      <c r="N183" s="36"/>
      <c r="O183" s="36"/>
      <c r="P183" s="36"/>
      <c r="Q183" s="34"/>
      <c r="R183" s="34"/>
      <c r="S183" s="34"/>
      <c r="T183" s="4" t="str">
        <f>IFERROR(INDEX(DATOS_GENERALES!$A$29:$A$38,MATCH($U183,DATOS_GENERALES!$B$29:$B$38,0),1),"###")</f>
        <v>###</v>
      </c>
      <c r="U183" s="34"/>
      <c r="V183" s="34"/>
      <c r="W183" s="34"/>
    </row>
    <row r="184" spans="1:23" x14ac:dyDescent="0.25">
      <c r="A184" s="39" t="str">
        <f>IFERROR(INDEX(DATOS_GENERALES!$J$24:$J$50,MATCH($C184,DATOS_GENERALES!$M$24:$M$50,0),1),"###")</f>
        <v>###</v>
      </c>
      <c r="B184" s="39" t="str">
        <f>IFERROR(INDEX(DATOS_GENERALES!$L$24:$L$50,MATCH($C184,DATOS_GENERALES!$M$24:$M$50,0),1),"###")</f>
        <v>###</v>
      </c>
      <c r="C184" s="39"/>
      <c r="D184" s="15"/>
      <c r="E184" s="28" t="str">
        <f t="shared" si="12"/>
        <v>######</v>
      </c>
      <c r="F184" s="28">
        <f t="shared" si="13"/>
        <v>92</v>
      </c>
      <c r="G184" s="15" t="s">
        <v>15</v>
      </c>
      <c r="H184" s="34"/>
      <c r="I184" s="34">
        <f t="shared" si="14"/>
        <v>0</v>
      </c>
      <c r="J184" s="34"/>
      <c r="K184" s="36"/>
      <c r="L184" s="36"/>
      <c r="M184" s="36"/>
      <c r="N184" s="36"/>
      <c r="O184" s="36"/>
      <c r="P184" s="36"/>
      <c r="Q184" s="34"/>
      <c r="R184" s="34"/>
      <c r="S184" s="34"/>
      <c r="T184" s="4" t="str">
        <f>IFERROR(INDEX(DATOS_GENERALES!$A$29:$A$38,MATCH($U184,DATOS_GENERALES!$B$29:$B$38,0),1),"###")</f>
        <v>###</v>
      </c>
      <c r="U184" s="34"/>
      <c r="V184" s="34"/>
      <c r="W184" s="34"/>
    </row>
    <row r="185" spans="1:23" x14ac:dyDescent="0.25">
      <c r="A185" s="39" t="str">
        <f>IFERROR(INDEX(DATOS_GENERALES!$J$24:$J$50,MATCH($C185,DATOS_GENERALES!$M$24:$M$50,0),1),"###")</f>
        <v>###</v>
      </c>
      <c r="B185" s="39" t="str">
        <f>IFERROR(INDEX(DATOS_GENERALES!$L$24:$L$50,MATCH($C185,DATOS_GENERALES!$M$24:$M$50,0),1),"###")</f>
        <v>###</v>
      </c>
      <c r="C185" s="39"/>
      <c r="D185" s="15"/>
      <c r="E185" s="28" t="str">
        <f t="shared" si="12"/>
        <v>######</v>
      </c>
      <c r="F185" s="28">
        <f t="shared" si="13"/>
        <v>92</v>
      </c>
      <c r="G185" s="15" t="s">
        <v>15</v>
      </c>
      <c r="H185" s="34"/>
      <c r="I185" s="34">
        <f t="shared" si="14"/>
        <v>0</v>
      </c>
      <c r="J185" s="34"/>
      <c r="K185" s="36"/>
      <c r="L185" s="36"/>
      <c r="M185" s="36"/>
      <c r="N185" s="36"/>
      <c r="O185" s="36"/>
      <c r="P185" s="36"/>
      <c r="Q185" s="34"/>
      <c r="R185" s="34"/>
      <c r="S185" s="34"/>
      <c r="T185" s="4" t="str">
        <f>IFERROR(INDEX(DATOS_GENERALES!$A$29:$A$38,MATCH($U185,DATOS_GENERALES!$B$29:$B$38,0),1),"###")</f>
        <v>###</v>
      </c>
      <c r="U185" s="34"/>
      <c r="V185" s="34"/>
      <c r="W185" s="34"/>
    </row>
    <row r="186" spans="1:23" x14ac:dyDescent="0.25">
      <c r="A186" s="39" t="str">
        <f>IFERROR(INDEX(DATOS_GENERALES!$J$24:$J$50,MATCH($C186,DATOS_GENERALES!$M$24:$M$50,0),1),"###")</f>
        <v>###</v>
      </c>
      <c r="B186" s="39" t="str">
        <f>IFERROR(INDEX(DATOS_GENERALES!$L$24:$L$50,MATCH($C186,DATOS_GENERALES!$M$24:$M$50,0),1),"###")</f>
        <v>###</v>
      </c>
      <c r="C186" s="39"/>
      <c r="D186" s="15"/>
      <c r="E186" s="28" t="str">
        <f t="shared" si="12"/>
        <v>######</v>
      </c>
      <c r="F186" s="28">
        <f t="shared" si="13"/>
        <v>92</v>
      </c>
      <c r="G186" s="15" t="s">
        <v>15</v>
      </c>
      <c r="H186" s="34"/>
      <c r="I186" s="34">
        <f t="shared" si="14"/>
        <v>0</v>
      </c>
      <c r="J186" s="34"/>
      <c r="K186" s="36"/>
      <c r="L186" s="36"/>
      <c r="M186" s="36"/>
      <c r="N186" s="36"/>
      <c r="O186" s="36"/>
      <c r="P186" s="36"/>
      <c r="Q186" s="34"/>
      <c r="R186" s="34"/>
      <c r="S186" s="34"/>
      <c r="T186" s="4" t="str">
        <f>IFERROR(INDEX(DATOS_GENERALES!$A$29:$A$38,MATCH($U186,DATOS_GENERALES!$B$29:$B$38,0),1),"###")</f>
        <v>###</v>
      </c>
      <c r="U186" s="34"/>
      <c r="V186" s="34"/>
      <c r="W186" s="34"/>
    </row>
    <row r="187" spans="1:23" x14ac:dyDescent="0.25">
      <c r="A187" s="39" t="str">
        <f>IFERROR(INDEX(DATOS_GENERALES!$J$24:$J$50,MATCH($C187,DATOS_GENERALES!$M$24:$M$50,0),1),"###")</f>
        <v>###</v>
      </c>
      <c r="B187" s="39" t="str">
        <f>IFERROR(INDEX(DATOS_GENERALES!$L$24:$L$50,MATCH($C187,DATOS_GENERALES!$M$24:$M$50,0),1),"###")</f>
        <v>###</v>
      </c>
      <c r="C187" s="39"/>
      <c r="D187" s="15"/>
      <c r="E187" s="28" t="str">
        <f t="shared" si="12"/>
        <v>######</v>
      </c>
      <c r="F187" s="28">
        <f t="shared" si="13"/>
        <v>92</v>
      </c>
      <c r="G187" s="15" t="s">
        <v>15</v>
      </c>
      <c r="H187" s="34"/>
      <c r="I187" s="34">
        <f t="shared" si="14"/>
        <v>0</v>
      </c>
      <c r="J187" s="34"/>
      <c r="K187" s="36"/>
      <c r="L187" s="36"/>
      <c r="M187" s="36"/>
      <c r="N187" s="36"/>
      <c r="O187" s="36"/>
      <c r="P187" s="36"/>
      <c r="Q187" s="34"/>
      <c r="R187" s="34"/>
      <c r="S187" s="34"/>
      <c r="T187" s="4" t="str">
        <f>IFERROR(INDEX(DATOS_GENERALES!$A$29:$A$38,MATCH($U187,DATOS_GENERALES!$B$29:$B$38,0),1),"###")</f>
        <v>###</v>
      </c>
      <c r="U187" s="34"/>
      <c r="V187" s="34"/>
      <c r="W187" s="34"/>
    </row>
    <row r="188" spans="1:23" x14ac:dyDescent="0.25">
      <c r="A188" s="39" t="str">
        <f>IFERROR(INDEX(DATOS_GENERALES!$J$24:$J$50,MATCH($C188,DATOS_GENERALES!$M$24:$M$50,0),1),"###")</f>
        <v>###</v>
      </c>
      <c r="B188" s="39" t="str">
        <f>IFERROR(INDEX(DATOS_GENERALES!$L$24:$L$50,MATCH($C188,DATOS_GENERALES!$M$24:$M$50,0),1),"###")</f>
        <v>###</v>
      </c>
      <c r="C188" s="39"/>
      <c r="D188" s="15"/>
      <c r="E188" s="28" t="str">
        <f t="shared" si="12"/>
        <v>######</v>
      </c>
      <c r="F188" s="28">
        <f t="shared" si="13"/>
        <v>92</v>
      </c>
      <c r="G188" s="15" t="s">
        <v>15</v>
      </c>
      <c r="H188" s="34"/>
      <c r="I188" s="34">
        <f t="shared" si="14"/>
        <v>0</v>
      </c>
      <c r="J188" s="34"/>
      <c r="K188" s="36"/>
      <c r="L188" s="36"/>
      <c r="M188" s="36"/>
      <c r="N188" s="36"/>
      <c r="O188" s="36"/>
      <c r="P188" s="36"/>
      <c r="Q188" s="34"/>
      <c r="R188" s="34"/>
      <c r="S188" s="34"/>
      <c r="T188" s="4" t="str">
        <f>IFERROR(INDEX(DATOS_GENERALES!$A$29:$A$38,MATCH($U188,DATOS_GENERALES!$B$29:$B$38,0),1),"###")</f>
        <v>###</v>
      </c>
      <c r="U188" s="34"/>
      <c r="V188" s="34"/>
      <c r="W188" s="34"/>
    </row>
    <row r="189" spans="1:23" x14ac:dyDescent="0.25">
      <c r="A189" s="39" t="str">
        <f>IFERROR(INDEX(DATOS_GENERALES!$J$24:$J$50,MATCH($C189,DATOS_GENERALES!$M$24:$M$50,0),1),"###")</f>
        <v>###</v>
      </c>
      <c r="B189" s="39" t="str">
        <f>IFERROR(INDEX(DATOS_GENERALES!$L$24:$L$50,MATCH($C189,DATOS_GENERALES!$M$24:$M$50,0),1),"###")</f>
        <v>###</v>
      </c>
      <c r="C189" s="39"/>
      <c r="D189" s="15"/>
      <c r="E189" s="28" t="str">
        <f t="shared" si="12"/>
        <v>######</v>
      </c>
      <c r="F189" s="28">
        <f t="shared" si="13"/>
        <v>92</v>
      </c>
      <c r="G189" s="15" t="s">
        <v>15</v>
      </c>
      <c r="H189" s="34"/>
      <c r="I189" s="34">
        <f t="shared" si="14"/>
        <v>0</v>
      </c>
      <c r="J189" s="34"/>
      <c r="K189" s="36"/>
      <c r="L189" s="36"/>
      <c r="M189" s="36"/>
      <c r="N189" s="36"/>
      <c r="O189" s="36"/>
      <c r="P189" s="36"/>
      <c r="Q189" s="34"/>
      <c r="R189" s="34"/>
      <c r="S189" s="34"/>
      <c r="T189" s="4" t="str">
        <f>IFERROR(INDEX(DATOS_GENERALES!$A$29:$A$38,MATCH($U189,DATOS_GENERALES!$B$29:$B$38,0),1),"###")</f>
        <v>###</v>
      </c>
      <c r="U189" s="34"/>
      <c r="V189" s="34"/>
      <c r="W189" s="34"/>
    </row>
    <row r="190" spans="1:23" x14ac:dyDescent="0.25">
      <c r="A190" s="39" t="str">
        <f>IFERROR(INDEX(DATOS_GENERALES!$J$24:$J$50,MATCH($C190,DATOS_GENERALES!$M$24:$M$50,0),1),"###")</f>
        <v>###</v>
      </c>
      <c r="B190" s="39" t="str">
        <f>IFERROR(INDEX(DATOS_GENERALES!$L$24:$L$50,MATCH($C190,DATOS_GENERALES!$M$24:$M$50,0),1),"###")</f>
        <v>###</v>
      </c>
      <c r="C190" s="39"/>
      <c r="D190" s="15"/>
      <c r="E190" s="28" t="str">
        <f t="shared" si="12"/>
        <v>######</v>
      </c>
      <c r="F190" s="28">
        <f t="shared" si="13"/>
        <v>92</v>
      </c>
      <c r="G190" s="15" t="s">
        <v>15</v>
      </c>
      <c r="H190" s="34"/>
      <c r="I190" s="34">
        <f t="shared" si="14"/>
        <v>0</v>
      </c>
      <c r="J190" s="34"/>
      <c r="K190" s="36"/>
      <c r="L190" s="36"/>
      <c r="M190" s="36"/>
      <c r="N190" s="36"/>
      <c r="O190" s="36"/>
      <c r="P190" s="36"/>
      <c r="Q190" s="34"/>
      <c r="R190" s="34"/>
      <c r="S190" s="34"/>
      <c r="T190" s="4" t="str">
        <f>IFERROR(INDEX(DATOS_GENERALES!$A$29:$A$38,MATCH($U190,DATOS_GENERALES!$B$29:$B$38,0),1),"###")</f>
        <v>###</v>
      </c>
      <c r="U190" s="34"/>
      <c r="V190" s="34"/>
      <c r="W190" s="34"/>
    </row>
    <row r="191" spans="1:23" x14ac:dyDescent="0.25">
      <c r="A191" s="39" t="str">
        <f>IFERROR(INDEX(DATOS_GENERALES!$J$24:$J$50,MATCH($C191,DATOS_GENERALES!$M$24:$M$50,0),1),"###")</f>
        <v>###</v>
      </c>
      <c r="B191" s="39" t="str">
        <f>IFERROR(INDEX(DATOS_GENERALES!$L$24:$L$50,MATCH($C191,DATOS_GENERALES!$M$24:$M$50,0),1),"###")</f>
        <v>###</v>
      </c>
      <c r="C191" s="39"/>
      <c r="D191" s="15"/>
      <c r="E191" s="28" t="str">
        <f t="shared" si="12"/>
        <v>######</v>
      </c>
      <c r="F191" s="28">
        <f t="shared" si="13"/>
        <v>92</v>
      </c>
      <c r="G191" s="15" t="s">
        <v>15</v>
      </c>
      <c r="H191" s="34"/>
      <c r="I191" s="34">
        <f t="shared" si="14"/>
        <v>0</v>
      </c>
      <c r="J191" s="34"/>
      <c r="K191" s="36"/>
      <c r="L191" s="36"/>
      <c r="M191" s="36"/>
      <c r="N191" s="36"/>
      <c r="O191" s="36"/>
      <c r="P191" s="36"/>
      <c r="Q191" s="34"/>
      <c r="R191" s="34"/>
      <c r="S191" s="34"/>
      <c r="T191" s="4" t="str">
        <f>IFERROR(INDEX(DATOS_GENERALES!$A$29:$A$38,MATCH($U191,DATOS_GENERALES!$B$29:$B$38,0),1),"###")</f>
        <v>###</v>
      </c>
      <c r="U191" s="34"/>
      <c r="V191" s="34"/>
      <c r="W191" s="34"/>
    </row>
    <row r="192" spans="1:23" x14ac:dyDescent="0.25">
      <c r="A192" s="39" t="str">
        <f>IFERROR(INDEX(DATOS_GENERALES!$J$24:$J$50,MATCH($C192,DATOS_GENERALES!$M$24:$M$50,0),1),"###")</f>
        <v>###</v>
      </c>
      <c r="B192" s="39" t="str">
        <f>IFERROR(INDEX(DATOS_GENERALES!$L$24:$L$50,MATCH($C192,DATOS_GENERALES!$M$24:$M$50,0),1),"###")</f>
        <v>###</v>
      </c>
      <c r="C192" s="39"/>
      <c r="D192" s="15"/>
      <c r="E192" s="28" t="str">
        <f t="shared" si="12"/>
        <v>######</v>
      </c>
      <c r="F192" s="28">
        <f t="shared" si="13"/>
        <v>92</v>
      </c>
      <c r="G192" s="15" t="s">
        <v>15</v>
      </c>
      <c r="H192" s="34"/>
      <c r="I192" s="34">
        <f t="shared" si="14"/>
        <v>0</v>
      </c>
      <c r="J192" s="34"/>
      <c r="K192" s="36"/>
      <c r="L192" s="36"/>
      <c r="M192" s="36"/>
      <c r="N192" s="36"/>
      <c r="O192" s="36"/>
      <c r="P192" s="36"/>
      <c r="Q192" s="34"/>
      <c r="R192" s="34"/>
      <c r="S192" s="34"/>
      <c r="T192" s="4" t="str">
        <f>IFERROR(INDEX(DATOS_GENERALES!$A$29:$A$38,MATCH($U192,DATOS_GENERALES!$B$29:$B$38,0),1),"###")</f>
        <v>###</v>
      </c>
      <c r="U192" s="34"/>
      <c r="V192" s="34"/>
      <c r="W192" s="34"/>
    </row>
    <row r="193" spans="1:23" x14ac:dyDescent="0.25">
      <c r="A193" s="39" t="str">
        <f>IFERROR(INDEX(DATOS_GENERALES!$J$24:$J$50,MATCH($C193,DATOS_GENERALES!$M$24:$M$50,0),1),"###")</f>
        <v>###</v>
      </c>
      <c r="B193" s="39" t="str">
        <f>IFERROR(INDEX(DATOS_GENERALES!$L$24:$L$50,MATCH($C193,DATOS_GENERALES!$M$24:$M$50,0),1),"###")</f>
        <v>###</v>
      </c>
      <c r="C193" s="39"/>
      <c r="D193" s="15"/>
      <c r="E193" s="28" t="str">
        <f t="shared" si="12"/>
        <v>######</v>
      </c>
      <c r="F193" s="28">
        <f t="shared" si="13"/>
        <v>92</v>
      </c>
      <c r="G193" s="15" t="s">
        <v>15</v>
      </c>
      <c r="H193" s="34"/>
      <c r="I193" s="34">
        <f t="shared" si="14"/>
        <v>0</v>
      </c>
      <c r="J193" s="34"/>
      <c r="K193" s="36"/>
      <c r="L193" s="36"/>
      <c r="M193" s="36"/>
      <c r="N193" s="36"/>
      <c r="O193" s="36"/>
      <c r="P193" s="36"/>
      <c r="Q193" s="34"/>
      <c r="R193" s="34"/>
      <c r="S193" s="34"/>
      <c r="T193" s="4" t="str">
        <f>IFERROR(INDEX(DATOS_GENERALES!$A$29:$A$38,MATCH($U193,DATOS_GENERALES!$B$29:$B$38,0),1),"###")</f>
        <v>###</v>
      </c>
      <c r="U193" s="34"/>
      <c r="V193" s="34"/>
      <c r="W193" s="34"/>
    </row>
    <row r="194" spans="1:23" x14ac:dyDescent="0.25">
      <c r="A194" s="39" t="str">
        <f>IFERROR(INDEX(DATOS_GENERALES!$J$24:$J$50,MATCH($C194,DATOS_GENERALES!$M$24:$M$50,0),1),"###")</f>
        <v>###</v>
      </c>
      <c r="B194" s="39" t="str">
        <f>IFERROR(INDEX(DATOS_GENERALES!$L$24:$L$50,MATCH($C194,DATOS_GENERALES!$M$24:$M$50,0),1),"###")</f>
        <v>###</v>
      </c>
      <c r="C194" s="39"/>
      <c r="D194" s="15"/>
      <c r="E194" s="28" t="str">
        <f t="shared" si="12"/>
        <v>######</v>
      </c>
      <c r="F194" s="28">
        <f t="shared" si="13"/>
        <v>92</v>
      </c>
      <c r="G194" s="15" t="s">
        <v>15</v>
      </c>
      <c r="H194" s="34"/>
      <c r="I194" s="34">
        <f t="shared" si="14"/>
        <v>0</v>
      </c>
      <c r="J194" s="34"/>
      <c r="K194" s="36"/>
      <c r="L194" s="36"/>
      <c r="M194" s="36"/>
      <c r="N194" s="36"/>
      <c r="O194" s="36"/>
      <c r="P194" s="36"/>
      <c r="Q194" s="34"/>
      <c r="R194" s="34"/>
      <c r="S194" s="34"/>
      <c r="T194" s="4" t="str">
        <f>IFERROR(INDEX(DATOS_GENERALES!$A$29:$A$38,MATCH($U194,DATOS_GENERALES!$B$29:$B$38,0),1),"###")</f>
        <v>###</v>
      </c>
      <c r="U194" s="34"/>
      <c r="V194" s="34"/>
      <c r="W194" s="34"/>
    </row>
    <row r="195" spans="1:23" x14ac:dyDescent="0.25">
      <c r="A195" s="39" t="str">
        <f>IFERROR(INDEX(DATOS_GENERALES!$J$24:$J$50,MATCH($C195,DATOS_GENERALES!$M$24:$M$50,0),1),"###")</f>
        <v>###</v>
      </c>
      <c r="B195" s="39" t="str">
        <f>IFERROR(INDEX(DATOS_GENERALES!$L$24:$L$50,MATCH($C195,DATOS_GENERALES!$M$24:$M$50,0),1),"###")</f>
        <v>###</v>
      </c>
      <c r="C195" s="39"/>
      <c r="D195" s="15"/>
      <c r="E195" s="28" t="str">
        <f t="shared" si="12"/>
        <v>######</v>
      </c>
      <c r="F195" s="28">
        <f t="shared" si="13"/>
        <v>92</v>
      </c>
      <c r="G195" s="15" t="s">
        <v>15</v>
      </c>
      <c r="H195" s="34"/>
      <c r="I195" s="34">
        <f t="shared" si="14"/>
        <v>0</v>
      </c>
      <c r="J195" s="34"/>
      <c r="K195" s="36"/>
      <c r="L195" s="36"/>
      <c r="M195" s="36"/>
      <c r="N195" s="36"/>
      <c r="O195" s="36"/>
      <c r="P195" s="36"/>
      <c r="Q195" s="34"/>
      <c r="R195" s="34"/>
      <c r="S195" s="34"/>
      <c r="T195" s="4" t="str">
        <f>IFERROR(INDEX(DATOS_GENERALES!$A$29:$A$38,MATCH($U195,DATOS_GENERALES!$B$29:$B$38,0),1),"###")</f>
        <v>###</v>
      </c>
      <c r="U195" s="34"/>
      <c r="V195" s="34"/>
      <c r="W195" s="34"/>
    </row>
    <row r="196" spans="1:23" x14ac:dyDescent="0.25">
      <c r="A196" s="39" t="str">
        <f>IFERROR(INDEX(DATOS_GENERALES!$J$24:$J$50,MATCH($C196,DATOS_GENERALES!$M$24:$M$50,0),1),"###")</f>
        <v>###</v>
      </c>
      <c r="B196" s="39" t="str">
        <f>IFERROR(INDEX(DATOS_GENERALES!$L$24:$L$50,MATCH($C196,DATOS_GENERALES!$M$24:$M$50,0),1),"###")</f>
        <v>###</v>
      </c>
      <c r="C196" s="39"/>
      <c r="D196" s="15"/>
      <c r="E196" s="28" t="str">
        <f t="shared" si="12"/>
        <v>######</v>
      </c>
      <c r="F196" s="28">
        <f t="shared" si="13"/>
        <v>92</v>
      </c>
      <c r="G196" s="15" t="s">
        <v>15</v>
      </c>
      <c r="H196" s="34"/>
      <c r="I196" s="34">
        <f t="shared" si="14"/>
        <v>0</v>
      </c>
      <c r="J196" s="34"/>
      <c r="K196" s="36"/>
      <c r="L196" s="36"/>
      <c r="M196" s="36"/>
      <c r="N196" s="36"/>
      <c r="O196" s="36"/>
      <c r="P196" s="36"/>
      <c r="Q196" s="34"/>
      <c r="R196" s="34"/>
      <c r="S196" s="34"/>
      <c r="T196" s="4" t="str">
        <f>IFERROR(INDEX(DATOS_GENERALES!$A$29:$A$38,MATCH($U196,DATOS_GENERALES!$B$29:$B$38,0),1),"###")</f>
        <v>###</v>
      </c>
      <c r="U196" s="34"/>
      <c r="V196" s="34"/>
      <c r="W196" s="34"/>
    </row>
    <row r="197" spans="1:23" x14ac:dyDescent="0.25">
      <c r="A197" s="39" t="str">
        <f>IFERROR(INDEX(DATOS_GENERALES!$J$24:$J$50,MATCH($C197,DATOS_GENERALES!$M$24:$M$50,0),1),"###")</f>
        <v>###</v>
      </c>
      <c r="B197" s="39" t="str">
        <f>IFERROR(INDEX(DATOS_GENERALES!$L$24:$L$50,MATCH($C197,DATOS_GENERALES!$M$24:$M$50,0),1),"###")</f>
        <v>###</v>
      </c>
      <c r="C197" s="39"/>
      <c r="D197" s="15"/>
      <c r="E197" s="28" t="str">
        <f t="shared" si="12"/>
        <v>######</v>
      </c>
      <c r="F197" s="28">
        <f t="shared" si="13"/>
        <v>92</v>
      </c>
      <c r="G197" s="15" t="s">
        <v>15</v>
      </c>
      <c r="H197" s="34"/>
      <c r="I197" s="34">
        <f t="shared" si="14"/>
        <v>0</v>
      </c>
      <c r="J197" s="34"/>
      <c r="K197" s="36"/>
      <c r="L197" s="36"/>
      <c r="M197" s="36"/>
      <c r="N197" s="36"/>
      <c r="O197" s="36"/>
      <c r="P197" s="36"/>
      <c r="Q197" s="34"/>
      <c r="R197" s="34"/>
      <c r="S197" s="34"/>
      <c r="T197" s="4" t="str">
        <f>IFERROR(INDEX(DATOS_GENERALES!$A$29:$A$38,MATCH($U197,DATOS_GENERALES!$B$29:$B$38,0),1),"###")</f>
        <v>###</v>
      </c>
      <c r="U197" s="34"/>
      <c r="V197" s="34"/>
      <c r="W197" s="34"/>
    </row>
    <row r="198" spans="1:23" x14ac:dyDescent="0.25">
      <c r="A198" s="39" t="str">
        <f>IFERROR(INDEX(DATOS_GENERALES!$J$24:$J$50,MATCH($C198,DATOS_GENERALES!$M$24:$M$50,0),1),"###")</f>
        <v>###</v>
      </c>
      <c r="B198" s="39" t="str">
        <f>IFERROR(INDEX(DATOS_GENERALES!$L$24:$L$50,MATCH($C198,DATOS_GENERALES!$M$24:$M$50,0),1),"###")</f>
        <v>###</v>
      </c>
      <c r="C198" s="39"/>
      <c r="D198" s="15"/>
      <c r="E198" s="28" t="str">
        <f t="shared" ref="E198:E200" si="15">A198&amp;B198&amp;D198</f>
        <v>######</v>
      </c>
      <c r="F198" s="28">
        <f t="shared" ref="F198:F200" si="16">COUNTIF($E$5:$E$200,E198)</f>
        <v>92</v>
      </c>
      <c r="G198" s="15" t="s">
        <v>15</v>
      </c>
      <c r="H198" s="34"/>
      <c r="I198" s="34">
        <f t="shared" ref="I198:I200" si="17">LEN(H198)</f>
        <v>0</v>
      </c>
      <c r="J198" s="34"/>
      <c r="K198" s="36"/>
      <c r="L198" s="36"/>
      <c r="M198" s="36"/>
      <c r="N198" s="36"/>
      <c r="O198" s="36"/>
      <c r="P198" s="36"/>
      <c r="Q198" s="34"/>
      <c r="R198" s="34"/>
      <c r="S198" s="34"/>
      <c r="T198" s="4" t="str">
        <f>IFERROR(INDEX(DATOS_GENERALES!$A$29:$A$38,MATCH($U198,DATOS_GENERALES!$B$29:$B$38,0),1),"###")</f>
        <v>###</v>
      </c>
      <c r="U198" s="34"/>
      <c r="V198" s="34"/>
      <c r="W198" s="34"/>
    </row>
    <row r="199" spans="1:23" x14ac:dyDescent="0.25">
      <c r="A199" s="39" t="str">
        <f>IFERROR(INDEX(DATOS_GENERALES!$J$24:$J$50,MATCH($C199,DATOS_GENERALES!$M$24:$M$50,0),1),"###")</f>
        <v>###</v>
      </c>
      <c r="B199" s="39" t="str">
        <f>IFERROR(INDEX(DATOS_GENERALES!$L$24:$L$50,MATCH($C199,DATOS_GENERALES!$M$24:$M$50,0),1),"###")</f>
        <v>###</v>
      </c>
      <c r="C199" s="39"/>
      <c r="D199" s="15"/>
      <c r="E199" s="28" t="str">
        <f t="shared" si="15"/>
        <v>######</v>
      </c>
      <c r="F199" s="28">
        <f t="shared" si="16"/>
        <v>92</v>
      </c>
      <c r="G199" s="15" t="s">
        <v>15</v>
      </c>
      <c r="H199" s="34"/>
      <c r="I199" s="34">
        <f t="shared" si="17"/>
        <v>0</v>
      </c>
      <c r="J199" s="34"/>
      <c r="K199" s="36"/>
      <c r="L199" s="36"/>
      <c r="M199" s="36"/>
      <c r="N199" s="36"/>
      <c r="O199" s="36"/>
      <c r="P199" s="36"/>
      <c r="Q199" s="34"/>
      <c r="R199" s="34"/>
      <c r="S199" s="34"/>
      <c r="T199" s="4" t="str">
        <f>IFERROR(INDEX(DATOS_GENERALES!$A$29:$A$38,MATCH($U199,DATOS_GENERALES!$B$29:$B$38,0),1),"###")</f>
        <v>###</v>
      </c>
      <c r="U199" s="34"/>
      <c r="V199" s="34"/>
      <c r="W199" s="34"/>
    </row>
    <row r="200" spans="1:23" x14ac:dyDescent="0.25">
      <c r="A200" s="39" t="str">
        <f>IFERROR(INDEX(DATOS_GENERALES!$J$24:$J$50,MATCH($C200,DATOS_GENERALES!$M$24:$M$50,0),1),"###")</f>
        <v>###</v>
      </c>
      <c r="B200" s="39" t="str">
        <f>IFERROR(INDEX(DATOS_GENERALES!$L$24:$L$50,MATCH($C200,DATOS_GENERALES!$M$24:$M$50,0),1),"###")</f>
        <v>###</v>
      </c>
      <c r="C200" s="39"/>
      <c r="D200" s="15"/>
      <c r="E200" s="28" t="str">
        <f t="shared" si="15"/>
        <v>######</v>
      </c>
      <c r="F200" s="28">
        <f t="shared" si="16"/>
        <v>92</v>
      </c>
      <c r="G200" s="15" t="s">
        <v>15</v>
      </c>
      <c r="H200" s="34"/>
      <c r="I200" s="34">
        <f t="shared" si="17"/>
        <v>0</v>
      </c>
      <c r="J200" s="34"/>
      <c r="K200" s="36"/>
      <c r="L200" s="36"/>
      <c r="M200" s="36"/>
      <c r="N200" s="36"/>
      <c r="O200" s="36"/>
      <c r="P200" s="36"/>
      <c r="Q200" s="34"/>
      <c r="R200" s="34"/>
      <c r="S200" s="34"/>
      <c r="T200" s="4" t="str">
        <f>IFERROR(INDEX(DATOS_GENERALES!$A$29:$A$38,MATCH($U200,DATOS_GENERALES!$B$29:$B$38,0),1),"###")</f>
        <v>###</v>
      </c>
      <c r="U200" s="34"/>
      <c r="V200" s="34"/>
      <c r="W200" s="34"/>
    </row>
  </sheetData>
  <mergeCells count="1">
    <mergeCell ref="K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28" workbookViewId="0">
      <selection activeCell="D41" sqref="D41"/>
    </sheetView>
  </sheetViews>
  <sheetFormatPr baseColWidth="10" defaultRowHeight="15" x14ac:dyDescent="0.25"/>
  <cols>
    <col min="1" max="1" width="4.85546875" bestFit="1" customWidth="1"/>
    <col min="2" max="2" width="16" customWidth="1"/>
    <col min="3" max="3" width="9.28515625" customWidth="1"/>
    <col min="4" max="4" width="26.42578125" style="8" bestFit="1" customWidth="1"/>
    <col min="7" max="7" width="13.7109375" bestFit="1" customWidth="1"/>
    <col min="8" max="8" width="17" bestFit="1" customWidth="1"/>
    <col min="10" max="10" width="12.7109375" bestFit="1" customWidth="1"/>
    <col min="12" max="12" width="10.42578125" bestFit="1" customWidth="1"/>
    <col min="13" max="13" width="18.85546875" bestFit="1" customWidth="1"/>
    <col min="14" max="14" width="30.5703125" style="8" bestFit="1" customWidth="1"/>
    <col min="17" max="17" width="13.140625" customWidth="1"/>
    <col min="18" max="18" width="16.85546875" bestFit="1" customWidth="1"/>
  </cols>
  <sheetData>
    <row r="1" spans="1:18" x14ac:dyDescent="0.25">
      <c r="A1" s="43" t="s">
        <v>17</v>
      </c>
      <c r="B1" s="43"/>
      <c r="C1" s="43"/>
      <c r="D1" s="43"/>
      <c r="F1" s="44" t="s">
        <v>7</v>
      </c>
      <c r="G1" s="44"/>
      <c r="I1" s="45" t="s">
        <v>9</v>
      </c>
      <c r="J1" s="46"/>
      <c r="L1" s="43" t="s">
        <v>53</v>
      </c>
      <c r="M1" s="43"/>
      <c r="N1" s="43"/>
      <c r="P1" s="43" t="s">
        <v>12</v>
      </c>
      <c r="Q1" s="43"/>
      <c r="R1" s="43"/>
    </row>
    <row r="2" spans="1:18" x14ac:dyDescent="0.25">
      <c r="A2" s="5" t="s">
        <v>25</v>
      </c>
      <c r="B2" s="5" t="s">
        <v>26</v>
      </c>
      <c r="C2" s="5" t="s">
        <v>27</v>
      </c>
      <c r="D2" s="5" t="s">
        <v>57</v>
      </c>
      <c r="F2" s="11" t="s">
        <v>32</v>
      </c>
      <c r="G2" s="11" t="s">
        <v>26</v>
      </c>
      <c r="I2" s="12" t="s">
        <v>32</v>
      </c>
      <c r="J2" s="12" t="s">
        <v>26</v>
      </c>
      <c r="L2" s="5" t="s">
        <v>32</v>
      </c>
      <c r="M2" s="5" t="s">
        <v>26</v>
      </c>
      <c r="N2" s="5" t="s">
        <v>57</v>
      </c>
      <c r="P2" s="5" t="s">
        <v>32</v>
      </c>
      <c r="Q2" s="5" t="s">
        <v>26</v>
      </c>
      <c r="R2" s="5" t="s">
        <v>57</v>
      </c>
    </row>
    <row r="3" spans="1:18" x14ac:dyDescent="0.25">
      <c r="A3" s="4">
        <v>1</v>
      </c>
      <c r="B3" s="9" t="s">
        <v>18</v>
      </c>
      <c r="C3" s="7">
        <v>1</v>
      </c>
      <c r="D3" s="9" t="str">
        <f>"('"&amp;A3&amp;"','"&amp;B3&amp;"','"&amp;C3&amp;"','A'),"</f>
        <v>('1','Bodegas','1','A'),</v>
      </c>
      <c r="F3" s="4">
        <v>1</v>
      </c>
      <c r="G3" s="9" t="s">
        <v>14</v>
      </c>
      <c r="I3" s="4">
        <v>1</v>
      </c>
      <c r="J3" s="9" t="s">
        <v>36</v>
      </c>
      <c r="L3" s="4">
        <v>1</v>
      </c>
      <c r="M3" s="9" t="s">
        <v>54</v>
      </c>
      <c r="N3" s="9" t="str">
        <f>"('"&amp;L3&amp;"','"&amp;M3&amp;"','A'),"</f>
        <v>('1','Estándar','A'),</v>
      </c>
      <c r="P3" s="4">
        <v>1</v>
      </c>
      <c r="Q3" s="9" t="s">
        <v>55</v>
      </c>
      <c r="R3" s="9" t="str">
        <f>"('"&amp;P3&amp;"','"&amp;Q3&amp;"','A'),"</f>
        <v>('1','Unidad 1','A'),</v>
      </c>
    </row>
    <row r="4" spans="1:18" x14ac:dyDescent="0.25">
      <c r="A4" s="4">
        <v>2</v>
      </c>
      <c r="B4" s="9" t="s">
        <v>19</v>
      </c>
      <c r="C4" s="7">
        <v>1</v>
      </c>
      <c r="D4" s="9" t="str">
        <f t="shared" ref="D4:D9" si="0">"('"&amp;A4&amp;"','"&amp;B4&amp;"','"&amp;C4&amp;"','A'),"</f>
        <v>('2','Mercados','1','A'),</v>
      </c>
      <c r="F4" s="4">
        <v>2</v>
      </c>
      <c r="G4" s="10" t="s">
        <v>29</v>
      </c>
      <c r="I4" s="4">
        <v>2</v>
      </c>
      <c r="J4" s="9" t="s">
        <v>37</v>
      </c>
      <c r="L4" s="4">
        <v>2</v>
      </c>
      <c r="M4" s="9" t="s">
        <v>18</v>
      </c>
      <c r="N4" s="9" t="str">
        <f>"('"&amp;L4&amp;"','"&amp;M4&amp;"','A'),"</f>
        <v>('2','Bodegas','A'),</v>
      </c>
      <c r="P4" s="4">
        <v>2</v>
      </c>
      <c r="Q4" s="9" t="s">
        <v>56</v>
      </c>
      <c r="R4" s="9" t="str">
        <f>"('"&amp;P4&amp;"','"&amp;Q4&amp;"','A'),"</f>
        <v>('2','Unidad 2','A'),</v>
      </c>
    </row>
    <row r="5" spans="1:18" x14ac:dyDescent="0.25">
      <c r="A5" s="4">
        <v>3</v>
      </c>
      <c r="B5" s="9" t="s">
        <v>20</v>
      </c>
      <c r="C5" s="7">
        <v>1</v>
      </c>
      <c r="D5" s="9" t="str">
        <f t="shared" si="0"/>
        <v>('3','Mayorista','1','A'),</v>
      </c>
      <c r="F5" s="4">
        <v>3</v>
      </c>
      <c r="G5" s="10" t="s">
        <v>33</v>
      </c>
      <c r="I5" s="4">
        <v>3</v>
      </c>
      <c r="J5" s="9" t="s">
        <v>38</v>
      </c>
      <c r="L5" s="4">
        <v>3</v>
      </c>
      <c r="M5" s="9"/>
      <c r="N5" s="9"/>
      <c r="P5" s="4">
        <v>3</v>
      </c>
      <c r="Q5" s="9"/>
      <c r="R5" s="9"/>
    </row>
    <row r="6" spans="1:18" x14ac:dyDescent="0.25">
      <c r="A6" s="4">
        <v>4</v>
      </c>
      <c r="B6" s="9" t="s">
        <v>21</v>
      </c>
      <c r="C6" s="7">
        <v>1</v>
      </c>
      <c r="D6" s="9" t="str">
        <f t="shared" si="0"/>
        <v>('4','Minimayorista','1','A'),</v>
      </c>
      <c r="F6" s="4">
        <v>4</v>
      </c>
      <c r="G6" s="10" t="s">
        <v>34</v>
      </c>
      <c r="I6" s="4">
        <v>4</v>
      </c>
      <c r="J6" s="9" t="s">
        <v>39</v>
      </c>
      <c r="L6" s="4">
        <v>4</v>
      </c>
      <c r="M6" s="9"/>
      <c r="N6" s="9"/>
      <c r="P6" s="4">
        <v>4</v>
      </c>
      <c r="Q6" s="9"/>
      <c r="R6" s="9"/>
    </row>
    <row r="7" spans="1:18" x14ac:dyDescent="0.25">
      <c r="A7" s="4">
        <v>5</v>
      </c>
      <c r="B7" s="9" t="s">
        <v>22</v>
      </c>
      <c r="C7" s="7">
        <v>1</v>
      </c>
      <c r="D7" s="9" t="str">
        <f t="shared" si="0"/>
        <v>('5','Incas','1','A'),</v>
      </c>
      <c r="F7" s="4">
        <v>5</v>
      </c>
      <c r="G7" s="10" t="s">
        <v>35</v>
      </c>
      <c r="I7" s="4">
        <v>5</v>
      </c>
      <c r="J7" s="9" t="s">
        <v>40</v>
      </c>
      <c r="L7" s="4">
        <v>5</v>
      </c>
      <c r="M7" s="9"/>
      <c r="N7" s="9"/>
      <c r="P7" s="4">
        <v>5</v>
      </c>
      <c r="Q7" s="9"/>
      <c r="R7" s="9"/>
    </row>
    <row r="8" spans="1:18" x14ac:dyDescent="0.25">
      <c r="A8" s="4">
        <v>6</v>
      </c>
      <c r="B8" s="9" t="s">
        <v>23</v>
      </c>
      <c r="C8" s="7">
        <v>1</v>
      </c>
      <c r="D8" s="9" t="str">
        <f t="shared" si="0"/>
        <v>('6','Distribuidores','1','A'),</v>
      </c>
      <c r="L8" s="4">
        <v>6</v>
      </c>
      <c r="M8" s="9"/>
      <c r="N8" s="9"/>
      <c r="P8" s="4">
        <v>6</v>
      </c>
      <c r="Q8" s="9"/>
      <c r="R8" s="9"/>
    </row>
    <row r="9" spans="1:18" x14ac:dyDescent="0.25">
      <c r="A9" s="4">
        <v>7</v>
      </c>
      <c r="B9" s="9" t="s">
        <v>14</v>
      </c>
      <c r="C9" s="7">
        <v>1</v>
      </c>
      <c r="D9" s="9" t="str">
        <f t="shared" si="0"/>
        <v>('7','Administrador','1','A'),</v>
      </c>
      <c r="F9" s="44" t="s">
        <v>10</v>
      </c>
      <c r="G9" s="44"/>
      <c r="L9" s="4">
        <v>7</v>
      </c>
      <c r="M9" s="9"/>
      <c r="N9" s="9"/>
      <c r="P9" s="4">
        <v>7</v>
      </c>
      <c r="Q9" s="9"/>
      <c r="R9" s="9"/>
    </row>
    <row r="10" spans="1:18" x14ac:dyDescent="0.25">
      <c r="A10" s="4">
        <v>8</v>
      </c>
      <c r="B10" s="9"/>
      <c r="C10" s="6"/>
      <c r="D10" s="6"/>
      <c r="F10" s="11" t="s">
        <v>32</v>
      </c>
      <c r="G10" s="11" t="s">
        <v>26</v>
      </c>
      <c r="L10" s="4">
        <v>8</v>
      </c>
      <c r="M10" s="9"/>
      <c r="N10" s="9"/>
      <c r="P10" s="4">
        <v>8</v>
      </c>
      <c r="Q10" s="9"/>
      <c r="R10" s="9"/>
    </row>
    <row r="11" spans="1:18" x14ac:dyDescent="0.25">
      <c r="A11" s="4">
        <v>9</v>
      </c>
      <c r="B11" s="9"/>
      <c r="C11" s="6"/>
      <c r="D11" s="6"/>
      <c r="F11" s="4" t="s">
        <v>45</v>
      </c>
      <c r="G11" s="14" t="s">
        <v>43</v>
      </c>
      <c r="L11" s="4">
        <v>9</v>
      </c>
      <c r="M11" s="9"/>
      <c r="N11" s="9"/>
      <c r="P11" s="4">
        <v>9</v>
      </c>
      <c r="Q11" s="9"/>
      <c r="R11" s="9"/>
    </row>
    <row r="12" spans="1:18" x14ac:dyDescent="0.25">
      <c r="A12" s="4">
        <v>10</v>
      </c>
      <c r="B12" s="9"/>
      <c r="C12" s="6"/>
      <c r="D12" s="6"/>
      <c r="F12" s="4" t="s">
        <v>46</v>
      </c>
      <c r="G12" s="14" t="s">
        <v>44</v>
      </c>
      <c r="L12" s="4">
        <v>10</v>
      </c>
      <c r="M12" s="9"/>
      <c r="N12" s="9"/>
      <c r="P12" s="4">
        <v>10</v>
      </c>
      <c r="Q12" s="9"/>
      <c r="R12" s="9"/>
    </row>
    <row r="13" spans="1:18" x14ac:dyDescent="0.25">
      <c r="F13" s="4" t="s">
        <v>47</v>
      </c>
      <c r="G13" s="14" t="s">
        <v>40</v>
      </c>
    </row>
    <row r="14" spans="1:18" x14ac:dyDescent="0.25">
      <c r="A14" s="43" t="s">
        <v>63</v>
      </c>
      <c r="B14" s="43"/>
      <c r="C14" s="43"/>
      <c r="D14" s="43"/>
      <c r="L14" s="43" t="s">
        <v>62</v>
      </c>
      <c r="M14" s="43"/>
      <c r="N14" s="43"/>
    </row>
    <row r="15" spans="1:18" x14ac:dyDescent="0.25">
      <c r="A15" s="5" t="s">
        <v>25</v>
      </c>
      <c r="B15" s="5" t="s">
        <v>26</v>
      </c>
      <c r="C15" s="5"/>
      <c r="D15" s="5" t="s">
        <v>57</v>
      </c>
      <c r="L15" s="5" t="s">
        <v>32</v>
      </c>
      <c r="M15" s="5" t="s">
        <v>26</v>
      </c>
      <c r="N15" s="5" t="s">
        <v>57</v>
      </c>
    </row>
    <row r="16" spans="1:18" x14ac:dyDescent="0.25">
      <c r="A16" s="4">
        <v>1</v>
      </c>
      <c r="B16" s="22" t="s">
        <v>18</v>
      </c>
      <c r="C16" s="7"/>
      <c r="D16" s="22" t="str">
        <f>"('"&amp;A16&amp;"','"&amp;B16&amp;"','A'),"</f>
        <v>('1','Bodegas','A'),</v>
      </c>
      <c r="L16" s="4">
        <v>1</v>
      </c>
      <c r="M16" s="22" t="s">
        <v>1641</v>
      </c>
      <c r="N16" s="22" t="str">
        <f>"('"&amp;L16&amp;"','"&amp;M16&amp;"','A'),"</f>
        <v>('1','Persona Natural','A'),</v>
      </c>
    </row>
    <row r="17" spans="1:14" x14ac:dyDescent="0.25">
      <c r="A17" s="4">
        <v>2</v>
      </c>
      <c r="B17" s="22" t="s">
        <v>19</v>
      </c>
      <c r="C17" s="7"/>
      <c r="D17" s="22" t="str">
        <f t="shared" ref="D17:D21" si="1">"('"&amp;A17&amp;"','"&amp;B17&amp;"','A'),"</f>
        <v>('2','Mercados','A'),</v>
      </c>
      <c r="L17" s="4">
        <v>2</v>
      </c>
      <c r="M17" s="22" t="s">
        <v>1642</v>
      </c>
      <c r="N17" s="22" t="str">
        <f>"('"&amp;L17&amp;"','"&amp;M17&amp;"','A'),"</f>
        <v>('2','Persona Juridica','A'),</v>
      </c>
    </row>
    <row r="18" spans="1:14" x14ac:dyDescent="0.25">
      <c r="A18" s="4">
        <v>3</v>
      </c>
      <c r="B18" s="22" t="s">
        <v>20</v>
      </c>
      <c r="C18" s="7"/>
      <c r="D18" s="22" t="str">
        <f t="shared" si="1"/>
        <v>('3','Mayorista','A'),</v>
      </c>
      <c r="L18" s="4">
        <v>3</v>
      </c>
      <c r="M18" s="22"/>
      <c r="N18" s="22"/>
    </row>
    <row r="19" spans="1:14" x14ac:dyDescent="0.25">
      <c r="A19" s="4">
        <v>4</v>
      </c>
      <c r="B19" s="22" t="s">
        <v>21</v>
      </c>
      <c r="C19" s="7"/>
      <c r="D19" s="22" t="str">
        <f t="shared" si="1"/>
        <v>('4','Minimayorista','A'),</v>
      </c>
      <c r="L19" s="4">
        <v>4</v>
      </c>
      <c r="M19" s="22"/>
      <c r="N19" s="22"/>
    </row>
    <row r="20" spans="1:14" x14ac:dyDescent="0.25">
      <c r="A20" s="4">
        <v>5</v>
      </c>
      <c r="B20" s="22" t="s">
        <v>22</v>
      </c>
      <c r="C20" s="7"/>
      <c r="D20" s="22" t="str">
        <f t="shared" si="1"/>
        <v>('5','Incas','A'),</v>
      </c>
      <c r="L20" s="4">
        <v>5</v>
      </c>
      <c r="M20" s="22"/>
      <c r="N20" s="22"/>
    </row>
    <row r="21" spans="1:14" x14ac:dyDescent="0.25">
      <c r="A21" s="4">
        <v>6</v>
      </c>
      <c r="B21" s="22" t="s">
        <v>1645</v>
      </c>
      <c r="C21" s="7"/>
      <c r="D21" s="22" t="str">
        <f t="shared" si="1"/>
        <v>('6','Distribuidor','A'),</v>
      </c>
    </row>
    <row r="22" spans="1:14" x14ac:dyDescent="0.25">
      <c r="A22" s="4">
        <v>7</v>
      </c>
      <c r="B22" s="22"/>
      <c r="C22" s="7"/>
      <c r="D22" s="22"/>
      <c r="F22" s="47" t="s">
        <v>3262</v>
      </c>
      <c r="G22" s="47"/>
      <c r="H22" s="47"/>
      <c r="J22" s="47" t="s">
        <v>3263</v>
      </c>
      <c r="K22" s="47"/>
      <c r="L22" s="47"/>
      <c r="M22" s="47"/>
      <c r="N22" s="47"/>
    </row>
    <row r="23" spans="1:14" x14ac:dyDescent="0.25">
      <c r="A23" s="4">
        <v>8</v>
      </c>
      <c r="B23" s="22"/>
      <c r="C23" s="6"/>
      <c r="D23" s="6"/>
      <c r="F23" s="32" t="s">
        <v>32</v>
      </c>
      <c r="G23" s="32" t="s">
        <v>26</v>
      </c>
      <c r="H23" s="32" t="s">
        <v>57</v>
      </c>
      <c r="J23" s="32" t="s">
        <v>3236</v>
      </c>
      <c r="K23" s="32" t="s">
        <v>3237</v>
      </c>
      <c r="L23" s="32" t="s">
        <v>3238</v>
      </c>
      <c r="M23" s="32" t="s">
        <v>3239</v>
      </c>
      <c r="N23" s="32" t="s">
        <v>57</v>
      </c>
    </row>
    <row r="24" spans="1:14" x14ac:dyDescent="0.25">
      <c r="A24" s="4">
        <v>9</v>
      </c>
      <c r="B24" s="22"/>
      <c r="C24" s="6"/>
      <c r="D24" s="6"/>
      <c r="F24" s="20">
        <v>10</v>
      </c>
      <c r="G24" s="20" t="s">
        <v>3240</v>
      </c>
      <c r="H24" s="25" t="str">
        <f>"('"&amp;F24&amp;"','"&amp;G24&amp;"','A'),"</f>
        <v>('10','Polvos','A'),</v>
      </c>
      <c r="J24" s="27">
        <f xml:space="preserve"> IFERROR(INDEX($F$24:$F$37,MATCH($K24,$G$24:$G$37,0),1),"###")</f>
        <v>10</v>
      </c>
      <c r="K24" s="25" t="s">
        <v>3240</v>
      </c>
      <c r="L24" s="25">
        <v>1</v>
      </c>
      <c r="M24" s="25" t="s">
        <v>3241</v>
      </c>
      <c r="N24" s="25" t="str">
        <f>"('"&amp;J24&amp;"','"&amp;L24&amp;"','"&amp;M24&amp;"','A'),"</f>
        <v>('10','1','Sibarita Polvo','A'),</v>
      </c>
    </row>
    <row r="25" spans="1:14" x14ac:dyDescent="0.25">
      <c r="A25" s="4">
        <v>10</v>
      </c>
      <c r="B25" s="22"/>
      <c r="C25" s="6"/>
      <c r="D25" s="6"/>
      <c r="F25" s="25">
        <v>20</v>
      </c>
      <c r="G25" s="25" t="s">
        <v>3242</v>
      </c>
      <c r="H25" s="25" t="str">
        <f t="shared" ref="H25:H28" si="2">"('"&amp;F25&amp;"','"&amp;G25&amp;"','A'),"</f>
        <v>('20','Pastas','A'),</v>
      </c>
      <c r="J25" s="27">
        <f t="shared" ref="J25:J50" si="3" xml:space="preserve"> IFERROR(INDEX($F$24:$F$37,MATCH($K25,$G$24:$G$37,0),1),"###")</f>
        <v>10</v>
      </c>
      <c r="K25" s="25" t="s">
        <v>3240</v>
      </c>
      <c r="L25" s="25">
        <v>2</v>
      </c>
      <c r="M25" s="25" t="s">
        <v>3243</v>
      </c>
      <c r="N25" s="25" t="str">
        <f t="shared" ref="N25:N39" si="4">"('"&amp;J25&amp;"','"&amp;L25&amp;"','"&amp;M25&amp;"','A'),"</f>
        <v>('10','2','Meri Polvo','A'),</v>
      </c>
    </row>
    <row r="26" spans="1:14" x14ac:dyDescent="0.25">
      <c r="F26" s="25">
        <v>30</v>
      </c>
      <c r="G26" s="25" t="s">
        <v>3244</v>
      </c>
      <c r="H26" s="25" t="str">
        <f t="shared" si="2"/>
        <v>('30','Sillao','A'),</v>
      </c>
      <c r="J26" s="27">
        <f t="shared" si="3"/>
        <v>20</v>
      </c>
      <c r="K26" s="25" t="s">
        <v>3242</v>
      </c>
      <c r="L26" s="25">
        <v>1</v>
      </c>
      <c r="M26" s="25" t="s">
        <v>3245</v>
      </c>
      <c r="N26" s="25" t="str">
        <f t="shared" si="4"/>
        <v>('20','1','Sibarita Pasta','A'),</v>
      </c>
    </row>
    <row r="27" spans="1:14" x14ac:dyDescent="0.25">
      <c r="A27" s="43" t="s">
        <v>3483</v>
      </c>
      <c r="B27" s="43"/>
      <c r="C27" s="43"/>
      <c r="D27" s="43"/>
      <c r="F27" s="25">
        <v>40</v>
      </c>
      <c r="G27" s="25" t="s">
        <v>3246</v>
      </c>
      <c r="H27" s="25" t="str">
        <f t="shared" si="2"/>
        <v>('40','Vinagre','A'),</v>
      </c>
      <c r="J27" s="27">
        <f t="shared" si="3"/>
        <v>20</v>
      </c>
      <c r="K27" s="25" t="s">
        <v>3247</v>
      </c>
      <c r="L27" s="25">
        <v>2</v>
      </c>
      <c r="M27" s="25" t="s">
        <v>3248</v>
      </c>
      <c r="N27" s="25" t="str">
        <f t="shared" si="4"/>
        <v>('20','2','Meri Pasta','A'),</v>
      </c>
    </row>
    <row r="28" spans="1:14" x14ac:dyDescent="0.25">
      <c r="A28" s="5" t="s">
        <v>25</v>
      </c>
      <c r="B28" s="5" t="s">
        <v>26</v>
      </c>
      <c r="C28" s="5" t="s">
        <v>3491</v>
      </c>
      <c r="D28" s="5" t="s">
        <v>57</v>
      </c>
      <c r="F28" s="25">
        <v>50</v>
      </c>
      <c r="G28" s="25" t="s">
        <v>3249</v>
      </c>
      <c r="H28" s="25" t="str">
        <f t="shared" si="2"/>
        <v>('50','Licores','A'),</v>
      </c>
      <c r="J28" s="27">
        <f t="shared" si="3"/>
        <v>30</v>
      </c>
      <c r="K28" s="25" t="s">
        <v>3244</v>
      </c>
      <c r="L28" s="25">
        <v>1</v>
      </c>
      <c r="M28" s="25" t="s">
        <v>3250</v>
      </c>
      <c r="N28" s="25" t="str">
        <f t="shared" si="4"/>
        <v>('30','1','Tito','A'),</v>
      </c>
    </row>
    <row r="29" spans="1:14" x14ac:dyDescent="0.25">
      <c r="A29" s="4">
        <v>1</v>
      </c>
      <c r="B29" s="39" t="s">
        <v>3492</v>
      </c>
      <c r="C29" s="7" t="s">
        <v>3493</v>
      </c>
      <c r="D29" s="39" t="str">
        <f t="shared" ref="D29:D37" si="5">"('"&amp;A29&amp;"','"&amp;B29&amp;"','"&amp;C29&amp;"','A'),"</f>
        <v>('1','Display','Dplay','A'),</v>
      </c>
      <c r="F29" s="25"/>
      <c r="G29" s="25"/>
      <c r="H29" s="25"/>
      <c r="J29" s="27">
        <f t="shared" si="3"/>
        <v>30</v>
      </c>
      <c r="K29" s="25" t="s">
        <v>3244</v>
      </c>
      <c r="L29" s="25">
        <v>2</v>
      </c>
      <c r="M29" s="25" t="s">
        <v>3251</v>
      </c>
      <c r="N29" s="25" t="str">
        <f t="shared" si="4"/>
        <v>('30','2','Venturo Sillao','A'),</v>
      </c>
    </row>
    <row r="30" spans="1:14" x14ac:dyDescent="0.25">
      <c r="A30" s="4">
        <v>2</v>
      </c>
      <c r="B30" s="39" t="s">
        <v>3494</v>
      </c>
      <c r="C30" s="7" t="s">
        <v>3495</v>
      </c>
      <c r="D30" s="39" t="str">
        <f t="shared" si="5"/>
        <v>('2','Docena','Doc','A'),</v>
      </c>
      <c r="F30" s="25"/>
      <c r="G30" s="25"/>
      <c r="H30" s="25"/>
      <c r="J30" s="27">
        <f t="shared" si="3"/>
        <v>30</v>
      </c>
      <c r="K30" s="25" t="s">
        <v>3244</v>
      </c>
      <c r="L30" s="25">
        <v>3</v>
      </c>
      <c r="M30" s="25" t="s">
        <v>3252</v>
      </c>
      <c r="N30" s="25" t="str">
        <f t="shared" si="4"/>
        <v>('30','3','Valle Verde Sillao','A'),</v>
      </c>
    </row>
    <row r="31" spans="1:14" x14ac:dyDescent="0.25">
      <c r="A31" s="4">
        <v>3</v>
      </c>
      <c r="B31" s="39" t="s">
        <v>3496</v>
      </c>
      <c r="C31" s="7" t="s">
        <v>3497</v>
      </c>
      <c r="D31" s="39" t="str">
        <f t="shared" si="5"/>
        <v>('3','Unidad','Unid','A'),</v>
      </c>
      <c r="F31" s="25"/>
      <c r="G31" s="25"/>
      <c r="H31" s="25"/>
      <c r="J31" s="27">
        <f t="shared" si="3"/>
        <v>40</v>
      </c>
      <c r="K31" s="25" t="s">
        <v>3246</v>
      </c>
      <c r="L31" s="25">
        <v>1</v>
      </c>
      <c r="M31" s="25" t="s">
        <v>3253</v>
      </c>
      <c r="N31" s="25" t="str">
        <f t="shared" si="4"/>
        <v>('40','1','Del Firme','A'),</v>
      </c>
    </row>
    <row r="32" spans="1:14" x14ac:dyDescent="0.25">
      <c r="A32" s="4">
        <v>4</v>
      </c>
      <c r="B32" s="39" t="s">
        <v>3498</v>
      </c>
      <c r="C32" s="7" t="s">
        <v>3499</v>
      </c>
      <c r="D32" s="39" t="str">
        <f t="shared" si="5"/>
        <v>('4','Media Docena','MD','A'),</v>
      </c>
      <c r="F32" s="25"/>
      <c r="G32" s="25"/>
      <c r="H32" s="25"/>
      <c r="J32" s="27">
        <f t="shared" si="3"/>
        <v>40</v>
      </c>
      <c r="K32" s="25" t="s">
        <v>3246</v>
      </c>
      <c r="L32" s="25">
        <v>2</v>
      </c>
      <c r="M32" s="25" t="s">
        <v>3254</v>
      </c>
      <c r="N32" s="25" t="str">
        <f t="shared" si="4"/>
        <v>('40','2','Sibarita Vinagre','A'),</v>
      </c>
    </row>
    <row r="33" spans="1:14" x14ac:dyDescent="0.25">
      <c r="A33" s="4">
        <v>5</v>
      </c>
      <c r="B33" s="39" t="s">
        <v>3500</v>
      </c>
      <c r="C33" s="7" t="s">
        <v>3505</v>
      </c>
      <c r="D33" s="39" t="str">
        <f t="shared" si="5"/>
        <v>('5','Kilogramos','Kg','A'),</v>
      </c>
      <c r="F33" s="25"/>
      <c r="G33" s="25"/>
      <c r="H33" s="25"/>
      <c r="J33" s="27">
        <f t="shared" si="3"/>
        <v>40</v>
      </c>
      <c r="K33" s="25" t="s">
        <v>3246</v>
      </c>
      <c r="L33" s="25">
        <v>3</v>
      </c>
      <c r="M33" s="25" t="s">
        <v>3255</v>
      </c>
      <c r="N33" s="25" t="str">
        <f t="shared" si="4"/>
        <v>('40','3','Valle Verde Vinagre','A'),</v>
      </c>
    </row>
    <row r="34" spans="1:14" x14ac:dyDescent="0.25">
      <c r="A34" s="4">
        <v>6</v>
      </c>
      <c r="B34" s="39" t="s">
        <v>3501</v>
      </c>
      <c r="C34" s="7" t="s">
        <v>3509</v>
      </c>
      <c r="D34" s="39" t="str">
        <f t="shared" si="5"/>
        <v>('6','Litros','l','A'),</v>
      </c>
      <c r="F34" s="25"/>
      <c r="G34" s="25"/>
      <c r="H34" s="25"/>
      <c r="J34" s="27">
        <f t="shared" si="3"/>
        <v>40</v>
      </c>
      <c r="K34" s="25" t="s">
        <v>3246</v>
      </c>
      <c r="L34" s="25">
        <v>4</v>
      </c>
      <c r="M34" s="25" t="s">
        <v>3256</v>
      </c>
      <c r="N34" s="25" t="str">
        <f t="shared" si="4"/>
        <v>('40','4','Buenaventura','A'),</v>
      </c>
    </row>
    <row r="35" spans="1:14" x14ac:dyDescent="0.25">
      <c r="A35" s="4">
        <v>7</v>
      </c>
      <c r="B35" s="39" t="s">
        <v>3502</v>
      </c>
      <c r="C35" s="7" t="s">
        <v>3506</v>
      </c>
      <c r="D35" s="39" t="str">
        <f t="shared" si="5"/>
        <v>('7','Metros','m','A'),</v>
      </c>
      <c r="F35" s="25"/>
      <c r="G35" s="25"/>
      <c r="H35" s="25"/>
      <c r="J35" s="27">
        <f t="shared" si="3"/>
        <v>40</v>
      </c>
      <c r="K35" s="25" t="s">
        <v>3246</v>
      </c>
      <c r="L35" s="25">
        <v>5</v>
      </c>
      <c r="M35" s="25" t="s">
        <v>3257</v>
      </c>
      <c r="N35" s="25" t="str">
        <f t="shared" si="4"/>
        <v>('40','5','Venturo Vinagre','A'),</v>
      </c>
    </row>
    <row r="36" spans="1:14" x14ac:dyDescent="0.25">
      <c r="A36" s="4">
        <v>8</v>
      </c>
      <c r="B36" s="39" t="s">
        <v>3503</v>
      </c>
      <c r="C36" s="7" t="s">
        <v>3507</v>
      </c>
      <c r="D36" s="6" t="str">
        <f t="shared" si="5"/>
        <v>('8','Cajas','Box','A'),</v>
      </c>
      <c r="F36" s="25"/>
      <c r="G36" s="25"/>
      <c r="H36" s="25"/>
      <c r="J36" s="27">
        <f t="shared" si="3"/>
        <v>50</v>
      </c>
      <c r="K36" s="25" t="s">
        <v>3249</v>
      </c>
      <c r="L36" s="25">
        <v>1</v>
      </c>
      <c r="M36" s="25" t="s">
        <v>3258</v>
      </c>
      <c r="N36" s="25" t="str">
        <f t="shared" si="4"/>
        <v>('50','1','Pomalca','A'),</v>
      </c>
    </row>
    <row r="37" spans="1:14" x14ac:dyDescent="0.25">
      <c r="A37" s="4">
        <v>9</v>
      </c>
      <c r="B37" s="39" t="s">
        <v>3504</v>
      </c>
      <c r="C37" s="7" t="s">
        <v>3508</v>
      </c>
      <c r="D37" s="6" t="str">
        <f t="shared" si="5"/>
        <v>('9','Bolsas','Bol','A'),</v>
      </c>
      <c r="F37" s="25"/>
      <c r="G37" s="25"/>
      <c r="H37" s="25"/>
      <c r="J37" s="27">
        <f t="shared" si="3"/>
        <v>50</v>
      </c>
      <c r="K37" s="25" t="s">
        <v>3249</v>
      </c>
      <c r="L37" s="25">
        <v>2</v>
      </c>
      <c r="M37" s="25" t="s">
        <v>3259</v>
      </c>
      <c r="N37" s="25" t="str">
        <f t="shared" si="4"/>
        <v>('50','2','Kan Kun','A'),</v>
      </c>
    </row>
    <row r="38" spans="1:14" x14ac:dyDescent="0.25">
      <c r="A38" s="4">
        <v>10</v>
      </c>
      <c r="B38" s="39"/>
      <c r="C38" s="6"/>
      <c r="D38" s="6"/>
      <c r="F38" s="25"/>
      <c r="G38" s="25"/>
      <c r="H38" s="25"/>
      <c r="J38" s="27">
        <f t="shared" si="3"/>
        <v>50</v>
      </c>
      <c r="K38" s="25" t="s">
        <v>3249</v>
      </c>
      <c r="L38" s="25">
        <v>3</v>
      </c>
      <c r="M38" s="25" t="s">
        <v>3260</v>
      </c>
      <c r="N38" s="25" t="str">
        <f t="shared" si="4"/>
        <v>('50','3','3X','A'),</v>
      </c>
    </row>
    <row r="39" spans="1:14" x14ac:dyDescent="0.25">
      <c r="A39" s="24"/>
      <c r="B39" s="24"/>
      <c r="F39" s="25"/>
      <c r="G39" s="25"/>
      <c r="H39" s="25"/>
      <c r="J39" s="27">
        <f t="shared" si="3"/>
        <v>50</v>
      </c>
      <c r="K39" s="25" t="s">
        <v>3249</v>
      </c>
      <c r="L39" s="25">
        <v>4</v>
      </c>
      <c r="M39" s="25" t="s">
        <v>3261</v>
      </c>
      <c r="N39" s="25" t="str">
        <f t="shared" si="4"/>
        <v>('50','4','Kiev','A'),</v>
      </c>
    </row>
    <row r="40" spans="1:14" x14ac:dyDescent="0.25">
      <c r="A40" s="24"/>
      <c r="B40" s="24"/>
      <c r="F40" s="25"/>
      <c r="G40" s="25"/>
      <c r="H40" s="25"/>
      <c r="J40" s="27" t="str">
        <f t="shared" si="3"/>
        <v>###</v>
      </c>
      <c r="K40" s="25"/>
      <c r="L40" s="25"/>
      <c r="M40" s="25"/>
      <c r="N40" s="25"/>
    </row>
    <row r="41" spans="1:14" x14ac:dyDescent="0.25">
      <c r="A41" s="24"/>
      <c r="B41" s="24"/>
      <c r="J41" s="27" t="str">
        <f t="shared" si="3"/>
        <v>###</v>
      </c>
      <c r="K41" s="25"/>
      <c r="L41" s="25"/>
      <c r="M41" s="25"/>
      <c r="N41" s="25"/>
    </row>
    <row r="42" spans="1:14" x14ac:dyDescent="0.25">
      <c r="A42" s="24"/>
      <c r="B42" s="24"/>
      <c r="J42" s="27" t="str">
        <f t="shared" si="3"/>
        <v>###</v>
      </c>
      <c r="K42" s="25"/>
      <c r="L42" s="25"/>
      <c r="M42" s="25"/>
      <c r="N42" s="25"/>
    </row>
    <row r="43" spans="1:14" x14ac:dyDescent="0.25">
      <c r="A43" s="24"/>
      <c r="B43" s="24"/>
      <c r="J43" s="27" t="str">
        <f t="shared" si="3"/>
        <v>###</v>
      </c>
      <c r="K43" s="25"/>
      <c r="L43" s="25"/>
      <c r="M43" s="25"/>
      <c r="N43" s="25"/>
    </row>
    <row r="44" spans="1:14" x14ac:dyDescent="0.25">
      <c r="A44" s="24"/>
      <c r="B44" s="24"/>
      <c r="J44" s="27" t="str">
        <f t="shared" si="3"/>
        <v>###</v>
      </c>
      <c r="K44" s="25"/>
      <c r="L44" s="25"/>
      <c r="M44" s="25"/>
      <c r="N44" s="25"/>
    </row>
    <row r="45" spans="1:14" x14ac:dyDescent="0.25">
      <c r="J45" s="27" t="str">
        <f t="shared" si="3"/>
        <v>###</v>
      </c>
      <c r="K45" s="25"/>
      <c r="L45" s="25"/>
      <c r="M45" s="25"/>
      <c r="N45" s="25"/>
    </row>
    <row r="46" spans="1:14" x14ac:dyDescent="0.25">
      <c r="J46" s="27" t="str">
        <f t="shared" si="3"/>
        <v>###</v>
      </c>
      <c r="K46" s="25"/>
      <c r="L46" s="25"/>
      <c r="M46" s="25"/>
      <c r="N46" s="25"/>
    </row>
    <row r="47" spans="1:14" x14ac:dyDescent="0.25">
      <c r="J47" s="27" t="str">
        <f t="shared" si="3"/>
        <v>###</v>
      </c>
      <c r="K47" s="25"/>
      <c r="L47" s="25"/>
      <c r="M47" s="25"/>
      <c r="N47" s="25"/>
    </row>
    <row r="48" spans="1:14" x14ac:dyDescent="0.25">
      <c r="J48" s="27" t="str">
        <f t="shared" si="3"/>
        <v>###</v>
      </c>
      <c r="K48" s="25"/>
      <c r="L48" s="25"/>
      <c r="M48" s="25"/>
      <c r="N48" s="25"/>
    </row>
    <row r="49" spans="10:14" x14ac:dyDescent="0.25">
      <c r="J49" s="27" t="str">
        <f t="shared" si="3"/>
        <v>###</v>
      </c>
      <c r="K49" s="25"/>
      <c r="L49" s="25"/>
      <c r="M49" s="25"/>
      <c r="N49" s="25"/>
    </row>
    <row r="50" spans="10:14" x14ac:dyDescent="0.25">
      <c r="J50" s="27" t="str">
        <f t="shared" si="3"/>
        <v>###</v>
      </c>
      <c r="K50" s="25"/>
      <c r="L50" s="25"/>
      <c r="M50" s="25"/>
      <c r="N50" s="25"/>
    </row>
  </sheetData>
  <mergeCells count="11">
    <mergeCell ref="A1:D1"/>
    <mergeCell ref="A27:D27"/>
    <mergeCell ref="L14:N14"/>
    <mergeCell ref="A14:D14"/>
    <mergeCell ref="F22:H22"/>
    <mergeCell ref="J22:N22"/>
    <mergeCell ref="P1:R1"/>
    <mergeCell ref="F1:G1"/>
    <mergeCell ref="I1:J1"/>
    <mergeCell ref="F9:G9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EMPRESA</vt:lpstr>
      <vt:lpstr>USUARIOS</vt:lpstr>
      <vt:lpstr>CLIENTES</vt:lpstr>
      <vt:lpstr>PRODUCTOS</vt:lpstr>
      <vt:lpstr>DATOS_GENERALES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2017-03-02T16:17:03Z</dcterms:created>
  <dcterms:modified xsi:type="dcterms:W3CDTF">2017-03-02T22:19:48Z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92794af1-b2f8-4243-bcf7-8650b59392e4</vt:lpwstr>
  </property>
</Properties>
</file>