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tinggao/Desktop/DA Boot Camp/Crowdfounding Analysis/"/>
    </mc:Choice>
  </mc:AlternateContent>
  <xr:revisionPtr revIDLastSave="0" documentId="13_ncr:1_{A96D5063-6035-504C-BED0-72BAE4ACB860}" xr6:coauthVersionLast="47" xr6:coauthVersionMax="47" xr10:uidLastSave="{00000000-0000-0000-0000-000000000000}"/>
  <bookViews>
    <workbookView xWindow="0" yWindow="500" windowWidth="28800" windowHeight="17500" firstSheet="2" activeTab="8" xr2:uid="{00000000-000D-0000-FFFF-FFFF00000000}"/>
  </bookViews>
  <sheets>
    <sheet name="Kickstarter" sheetId="1" r:id="rId1"/>
    <sheet name="Parent Category Outcomes" sheetId="2" r:id="rId2"/>
    <sheet name="Subcategories Outcomes" sheetId="3" r:id="rId3"/>
    <sheet name="Outcomes based on Launch Date" sheetId="10" r:id="rId4"/>
    <sheet name="GB Musicals Chart" sheetId="9" r:id="rId5"/>
    <sheet name="Edinburgh Research" sheetId="5" r:id="rId6"/>
    <sheet name="Successful US Kickstarter" sheetId="6" r:id="rId7"/>
    <sheet name="Failed US Kickstarter" sheetId="7" r:id="rId8"/>
    <sheet name="Descriptive Statistics" sheetId="8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7" r:id="rId10"/>
    <pivotCache cacheId="2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7" i="8"/>
  <c r="B7" i="8"/>
  <c r="C6" i="8"/>
  <c r="B6" i="8"/>
  <c r="C5" i="8"/>
  <c r="B5" i="8"/>
  <c r="C4" i="8"/>
  <c r="B4" i="8"/>
  <c r="C10" i="8"/>
  <c r="C9" i="8"/>
  <c r="B10" i="8"/>
  <c r="B9" i="8"/>
  <c r="C3" i="8"/>
  <c r="B3" i="8"/>
  <c r="C2" i="8"/>
  <c r="B2" i="8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3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<sst xmlns="http://schemas.openxmlformats.org/spreadsheetml/2006/main" count="38338" uniqueCount="8398">
  <si>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</si>
  <si>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</si>
  <si>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</si>
  <si>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</si>
  <si>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</si>
  <si>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</si>
  <si>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</si>
  <si>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</si>
  <si>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</si>
  <si>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</si>
  <si>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</si>
  <si>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</si>
  <si>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</si>
  <si>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</si>
  <si>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</si>
  <si>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</si>
  <si>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</si>
  <si>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</si>
  <si>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</si>
  <si>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</si>
  <si>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</si>
  <si>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</si>
  <si>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</si>
  <si>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</si>
  <si>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</si>
  <si>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</si>
  <si>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</si>
  <si>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</si>
  <si>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</si>
  <si>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</si>
  <si>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</si>
  <si>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</si>
  <si>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</si>
  <si>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</si>
  <si>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</si>
  <si>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</si>
  <si>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</si>
  <si>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</si>
  <si>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</si>
  <si>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</si>
  <si>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</si>
  <si>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</si>
  <si>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</si>
  <si>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</si>
  <si>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</si>
  <si>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</si>
  <si>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</si>
  <si>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</si>
  <si>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</si>
  <si>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</si>
  <si>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</si>
  <si>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</si>
  <si>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</si>
  <si>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</si>
  <si>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</si>
  <si>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</si>
  <si>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</si>
  <si>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</si>
  <si>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</si>
  <si>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</si>
  <si>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</si>
  <si>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</si>
  <si>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</si>
  <si>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</si>
  <si>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</si>
  <si>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</si>
  <si>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</si>
  <si>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</si>
  <si>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</si>
  <si>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</si>
  <si>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</si>
  <si>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</si>
  <si>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</si>
  <si>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</si>
  <si>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</si>
  <si>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</si>
  <si>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</si>
  <si>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</si>
  <si>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</si>
  <si>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</si>
  <si>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</si>
  <si>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</si>
  <si>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</si>
  <si>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</si>
  <si>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</si>
  <si>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</si>
  <si>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</si>
  <si>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</si>
  <si>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</si>
  <si>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</si>
  <si>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</si>
  <si>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</si>
  <si>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</si>
  <si>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</si>
  <si>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</si>
  <si>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</si>
  <si>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</si>
  <si>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</si>
  <si>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</si>
  <si>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</si>
  <si>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</si>
  <si>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</si>
  <si>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</si>
  <si>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</si>
  <si>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</si>
  <si>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</si>
  <si>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</si>
  <si>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</si>
  <si>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</si>
  <si>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</si>
  <si>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</si>
  <si>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</si>
  <si>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</si>
  <si>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</si>
  <si>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</si>
  <si>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</si>
  <si>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</si>
  <si>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</si>
  <si>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</si>
  <si>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</si>
  <si>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</si>
  <si>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</si>
  <si>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</si>
  <si>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</si>
  <si>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</si>
  <si>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</si>
  <si>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</si>
  <si>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</si>
  <si>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</si>
  <si>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</si>
  <si>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</si>
  <si>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</si>
  <si>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</si>
  <si>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</si>
  <si>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</si>
  <si>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</si>
  <si>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</si>
  <si>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</si>
  <si>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</si>
  <si>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</si>
  <si>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</si>
  <si>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</si>
  <si>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</si>
  <si>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</si>
  <si>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</si>
  <si>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</si>
  <si>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</si>
  <si>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</si>
  <si>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</si>
  <si>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</si>
  <si>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</si>
  <si>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</si>
  <si>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</si>
  <si>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</si>
  <si>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</si>
  <si>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</si>
  <si>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</si>
  <si>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</si>
  <si>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</si>
  <si>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</si>
  <si>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</si>
  <si>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</si>
  <si>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</si>
  <si>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</si>
  <si>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</si>
  <si>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</si>
  <si>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</si>
  <si>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</si>
  <si>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</si>
  <si>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</si>
  <si>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</si>
  <si>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</si>
  <si>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</si>
  <si>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</si>
  <si>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</si>
  <si>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</si>
  <si>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</si>
  <si>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</si>
  <si>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</si>
  <si>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</si>
  <si>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</si>
  <si>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</si>
  <si>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</si>
  <si>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</si>
  <si>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</si>
  <si>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</si>
  <si>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</si>
  <si>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</si>
  <si>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</si>
  <si>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</si>
  <si>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</si>
  <si>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</si>
  <si>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</si>
  <si>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</si>
  <si>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</si>
  <si>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</si>
  <si>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</si>
  <si>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</si>
  <si>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</si>
  <si>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</si>
  <si>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</si>
  <si>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</si>
  <si>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</si>
  <si>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</si>
  <si>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</si>
  <si>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</si>
  <si>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</si>
  <si>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</si>
  <si>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</si>
  <si>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</si>
  <si>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</si>
  <si>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</si>
  <si>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</si>
  <si>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</si>
  <si>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</si>
  <si>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</si>
  <si>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</si>
  <si>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</si>
  <si>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</si>
  <si>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</si>
  <si>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</si>
  <si>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</si>
  <si>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</si>
  <si>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</si>
  <si>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</si>
  <si>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</si>
  <si>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</si>
  <si>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</si>
  <si>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</si>
  <si>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</si>
  <si>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</si>
  <si>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</si>
  <si>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</si>
  <si>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</si>
  <si>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</si>
  <si>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</si>
  <si>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</si>
  <si>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</si>
  <si>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</si>
  <si>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</si>
  <si>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</si>
  <si>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</si>
  <si>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</si>
  <si>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</si>
  <si>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</si>
  <si>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</si>
  <si>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</si>
  <si>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</si>
  <si>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</si>
  <si>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</si>
  <si>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</si>
  <si>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</si>
  <si>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</si>
  <si>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</si>
  <si>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</si>
  <si>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</si>
  <si>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</si>
  <si>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</si>
  <si>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</si>
  <si>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</si>
  <si>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</si>
  <si>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</si>
  <si>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</si>
  <si>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</si>
  <si>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</si>
  <si>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</si>
  <si>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</si>
  <si>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</si>
  <si>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</si>
  <si>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</si>
  <si>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</si>
  <si>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</si>
  <si>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</si>
  <si>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</si>
  <si>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</si>
  <si>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</si>
  <si>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</si>
  <si>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</si>
  <si>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</si>
  <si>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</si>
  <si>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</si>
  <si>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</si>
  <si>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</si>
  <si>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</si>
  <si>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</si>
  <si>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</si>
  <si>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</si>
  <si>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</si>
  <si>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</si>
  <si>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</si>
  <si>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</si>
  <si>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</si>
  <si>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</si>
  <si>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</si>
  <si>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</si>
  <si>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</si>
  <si>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</si>
  <si>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</si>
  <si>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</si>
  <si>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</si>
  <si>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</si>
  <si>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</si>
  <si>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</si>
  <si>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</si>
  <si>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</si>
  <si>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</si>
  <si>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</si>
  <si>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</si>
  <si>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</si>
  <si>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</si>
  <si>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</si>
  <si>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</si>
  <si>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</si>
  <si>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</si>
  <si>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</si>
  <si>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</si>
  <si>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</si>
  <si>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</si>
  <si>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</si>
  <si>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</si>
  <si>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</si>
  <si>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</si>
  <si>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</si>
  <si>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</si>
  <si>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</si>
  <si>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</si>
  <si>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</si>
  <si>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</si>
  <si>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</si>
  <si>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</si>
  <si>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</si>
  <si>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</si>
  <si>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</si>
  <si>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</si>
  <si>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</si>
  <si>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</si>
  <si>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</si>
  <si>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</si>
  <si>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</si>
  <si>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</si>
  <si>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</si>
  <si>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</si>
  <si>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</si>
  <si>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</si>
  <si>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</si>
  <si>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</si>
  <si>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</si>
  <si>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</si>
  <si>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</si>
  <si>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</si>
  <si>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</si>
  <si>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</si>
  <si>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</si>
  <si>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</si>
  <si>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</si>
  <si>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</si>
  <si>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</si>
  <si>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</si>
  <si>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</si>
  <si>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</si>
  <si>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</si>
  <si>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</si>
  <si>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</si>
  <si>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</si>
  <si>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</si>
  <si>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</si>
  <si>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</si>
  <si>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</si>
  <si>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</si>
  <si>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</si>
  <si>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</si>
  <si>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</si>
  <si>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</si>
  <si>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</si>
  <si>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</si>
  <si>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</si>
  <si>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</si>
  <si>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</si>
  <si>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</si>
  <si>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</si>
  <si>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</si>
  <si>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</si>
  <si>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</si>
  <si>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</si>
  <si>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</si>
  <si>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</si>
  <si>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</si>
  <si>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</si>
  <si>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</si>
  <si>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</si>
  <si>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</si>
  <si>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</si>
  <si>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</si>
  <si>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</si>
  <si>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</si>
  <si>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</si>
  <si>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</si>
  <si>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</si>
  <si>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</si>
  <si>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</si>
  <si>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</si>
  <si>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</si>
  <si>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</si>
  <si>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</si>
  <si>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</si>
  <si>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</si>
  <si>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</si>
  <si>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</si>
  <si>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</si>
  <si>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</si>
  <si>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</si>
  <si>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</si>
  <si>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</si>
  <si>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</si>
  <si>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</si>
  <si>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</si>
  <si>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</si>
  <si>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</si>
  <si>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</si>
  <si>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</si>
  <si>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</si>
  <si>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</si>
  <si>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</si>
  <si>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</si>
  <si>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</si>
  <si>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</si>
  <si>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</si>
  <si>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</si>
  <si>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</si>
  <si>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</si>
  <si>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</si>
  <si>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</si>
  <si>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</si>
  <si>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</si>
  <si>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</si>
  <si>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</si>
  <si>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</si>
  <si>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</si>
  <si>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</si>
  <si>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</si>
  <si>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</si>
  <si>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</si>
  <si>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</si>
  <si>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</si>
  <si>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</si>
  <si>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</si>
  <si>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</si>
  <si>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</si>
  <si>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</si>
  <si>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</si>
  <si>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</si>
  <si>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</si>
  <si>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</si>
  <si>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</si>
  <si>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</si>
  <si>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</si>
  <si>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</si>
  <si>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</si>
  <si>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</si>
  <si>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</si>
  <si>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</si>
  <si>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</si>
  <si>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</si>
  <si>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</si>
  <si>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</si>
  <si>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</si>
  <si>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</si>
  <si>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</si>
  <si>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</si>
  <si>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</si>
  <si>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</si>
  <si>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</si>
  <si>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</si>
  <si>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</si>
  <si>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</si>
  <si>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</si>
  <si>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</si>
  <si>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</si>
  <si>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</si>
  <si>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</si>
  <si>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</si>
  <si>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</si>
  <si>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</si>
  <si>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</si>
  <si>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</si>
  <si>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</si>
  <si>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</si>
  <si>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</si>
  <si>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</si>
  <si>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</si>
  <si>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</si>
  <si>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</si>
  <si>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</si>
  <si>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</si>
  <si>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</si>
  <si>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</si>
  <si>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</si>
  <si>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</si>
  <si>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</si>
  <si>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</si>
  <si>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</si>
  <si>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</si>
  <si>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</si>
  <si>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</si>
  <si>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</si>
  <si>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</si>
  <si>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</si>
  <si>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</si>
  <si>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</si>
  <si>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</si>
  <si>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</si>
  <si>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</si>
  <si>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</si>
  <si>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</si>
  <si>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</si>
  <si>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</si>
  <si>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</si>
  <si>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</si>
  <si>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</si>
  <si>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</si>
  <si>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</si>
  <si>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</si>
  <si>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</si>
  <si>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</si>
  <si>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</si>
  <si>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</si>
  <si>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</si>
  <si>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</si>
  <si>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</si>
  <si>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</si>
  <si>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</si>
  <si>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</si>
  <si>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</si>
  <si>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</si>
  <si>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</si>
  <si>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</si>
  <si>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</si>
  <si>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</si>
  <si>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</si>
  <si>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</si>
  <si>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</si>
  <si>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</si>
  <si>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</si>
  <si>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</si>
  <si>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</si>
  <si>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</si>
  <si>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</si>
  <si>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</si>
  <si>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</si>
  <si>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</si>
  <si>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</si>
  <si>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</si>
  <si>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</si>
  <si>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</si>
  <si>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</si>
  <si>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</si>
  <si>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</si>
  <si>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</si>
  <si>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</si>
  <si>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</si>
  <si>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</si>
  <si>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</si>
  <si>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</si>
  <si>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</si>
  <si>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</si>
  <si>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</si>
  <si>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</si>
  <si>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</si>
  <si>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</si>
  <si>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</si>
  <si>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</si>
  <si>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</si>
  <si>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</si>
  <si>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</si>
  <si>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</si>
  <si>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</si>
  <si>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</si>
  <si>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</si>
  <si>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</si>
  <si>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</si>
  <si>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</si>
  <si>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</si>
  <si>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</si>
  <si>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</si>
  <si>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</si>
  <si>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</si>
  <si>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</si>
  <si>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</si>
  <si>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</si>
  <si>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</si>
  <si>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</si>
  <si>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</si>
  <si>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</si>
  <si>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</si>
  <si>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</si>
  <si>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</si>
  <si>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</si>
  <si>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</si>
  <si>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</si>
  <si>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</si>
  <si>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</si>
  <si>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</si>
  <si>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</si>
  <si>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</si>
  <si>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</si>
  <si>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</si>
  <si>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</si>
  <si>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</si>
  <si>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</si>
  <si>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</si>
  <si>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</si>
  <si>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</si>
  <si>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</si>
  <si>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</si>
  <si>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</si>
  <si>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</si>
  <si>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</si>
  <si>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</si>
  <si>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</si>
  <si>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</si>
  <si>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</si>
  <si>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</si>
  <si>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</si>
  <si>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</si>
  <si>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</si>
  <si>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</si>
  <si>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</si>
  <si>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</si>
  <si>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</si>
  <si>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</si>
  <si>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</si>
  <si>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</si>
  <si>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</si>
  <si>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</si>
  <si>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</si>
  <si>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</si>
  <si>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</si>
  <si>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</si>
  <si>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</si>
  <si>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</si>
  <si>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</si>
  <si>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</si>
  <si>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</si>
  <si>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</si>
  <si>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</si>
  <si>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</si>
  <si>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</si>
  <si>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</si>
  <si>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</si>
  <si>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</si>
  <si>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</si>
  <si>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</si>
  <si>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</si>
  <si>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</si>
  <si>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</si>
  <si>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</si>
  <si>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</si>
  <si>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</si>
  <si>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</si>
  <si>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</si>
  <si>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</si>
  <si>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</si>
  <si>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</si>
  <si>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</si>
  <si>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</si>
  <si>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</si>
  <si>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</si>
  <si>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</si>
  <si>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</si>
  <si>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</si>
  <si>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</si>
  <si>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</si>
  <si>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</si>
  <si>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</si>
  <si>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</si>
  <si>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</si>
  <si>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</si>
  <si>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</si>
  <si>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</si>
  <si>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</si>
  <si>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</si>
  <si>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</si>
  <si>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</si>
  <si>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</si>
  <si>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</si>
  <si>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</si>
  <si>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</si>
  <si>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</si>
  <si>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</si>
  <si>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</si>
  <si>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</si>
  <si>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</si>
  <si>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</si>
  <si>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</si>
  <si>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</si>
  <si>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</si>
  <si>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</si>
  <si>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</si>
  <si>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</si>
  <si>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</si>
  <si>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</si>
  <si>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</si>
  <si>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</si>
  <si>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</si>
  <si>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</si>
  <si>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</si>
  <si>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</si>
  <si>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</si>
  <si>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</si>
  <si>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</si>
  <si>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</si>
  <si>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</si>
  <si>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</si>
  <si>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</si>
  <si>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</si>
  <si>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</si>
  <si>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</si>
  <si>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</si>
  <si>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</si>
  <si>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</si>
  <si>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</si>
  <si>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</si>
  <si>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</si>
  <si>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</si>
  <si>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</si>
  <si>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</si>
  <si>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</si>
  <si>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</si>
  <si>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</si>
  <si>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</si>
  <si>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</si>
  <si>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</si>
  <si>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</si>
  <si>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</si>
  <si>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</si>
  <si>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</si>
  <si>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</si>
  <si>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</si>
  <si>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</si>
  <si>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</si>
  <si>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</si>
  <si>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</si>
  <si>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</si>
  <si>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</si>
  <si>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</si>
  <si>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</si>
  <si>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</si>
  <si>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</si>
  <si>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</si>
  <si>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</si>
  <si>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</si>
  <si>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</si>
  <si>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</si>
  <si>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</si>
  <si>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</si>
  <si>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</si>
  <si>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</si>
  <si>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</si>
  <si>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</si>
  <si>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</si>
  <si>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</si>
  <si>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</si>
  <si>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</si>
  <si>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</si>
  <si>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</si>
  <si>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</si>
  <si>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</si>
  <si>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</si>
  <si>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</si>
  <si>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</si>
  <si>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</si>
  <si>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</si>
  <si>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</si>
  <si>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</si>
  <si>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</si>
  <si>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</si>
  <si>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</si>
  <si>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</si>
  <si>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</si>
  <si>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</si>
  <si>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</si>
  <si>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</si>
  <si>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</si>
  <si>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</si>
  <si>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</si>
  <si>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</si>
  <si>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</si>
  <si>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</si>
  <si>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</si>
  <si>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</si>
  <si>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</si>
  <si>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</si>
  <si>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</si>
  <si>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</si>
  <si>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</si>
  <si>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</si>
  <si>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</si>
  <si>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</si>
  <si>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</si>
  <si>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</si>
  <si>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</si>
  <si>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</si>
  <si>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</si>
  <si>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</si>
  <si>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</si>
  <si>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</si>
  <si>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</si>
  <si>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</si>
  <si>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</si>
  <si>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</si>
  <si>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</si>
  <si>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</si>
  <si>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</si>
  <si>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</si>
  <si>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</si>
  <si>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</si>
  <si>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</si>
  <si>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</si>
  <si>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</si>
  <si>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</si>
  <si>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</si>
  <si>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</si>
  <si>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</si>
  <si>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</si>
  <si>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</si>
  <si>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</si>
  <si>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</si>
  <si>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</si>
  <si>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</si>
  <si>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</si>
  <si>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</si>
  <si>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</si>
  <si>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</si>
  <si>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</si>
  <si>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</si>
  <si>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</si>
  <si>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</si>
  <si>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</si>
  <si>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</si>
  <si>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</si>
  <si>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</si>
  <si>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</si>
  <si>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</si>
  <si>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</si>
  <si>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</si>
  <si>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</si>
  <si>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</si>
  <si>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</si>
  <si>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</si>
  <si>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</si>
  <si>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</si>
  <si>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</si>
  <si>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</si>
  <si>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</si>
  <si>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</si>
  <si>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</si>
  <si>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</si>
  <si>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</si>
  <si>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</si>
  <si>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</si>
  <si>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</si>
  <si>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</si>
  <si>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</si>
  <si>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</si>
  <si>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</si>
  <si>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</si>
  <si>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</si>
  <si>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</si>
  <si>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</si>
  <si>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</si>
  <si>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</si>
  <si>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</si>
  <si>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</si>
  <si>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</si>
  <si>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</si>
  <si>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</si>
  <si>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</si>
  <si>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</si>
  <si>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</si>
  <si>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</si>
  <si>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</si>
  <si>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</si>
  <si>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</si>
  <si>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</si>
  <si>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</si>
  <si>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</si>
  <si>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</si>
  <si>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</si>
  <si>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</si>
  <si>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</si>
  <si>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</si>
  <si>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</si>
  <si>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</si>
  <si>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</si>
  <si>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</si>
  <si>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</si>
  <si>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</si>
  <si>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</si>
  <si>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</si>
  <si>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</si>
  <si>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</si>
  <si>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</si>
  <si>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</si>
  <si>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</si>
  <si>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</si>
  <si>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</si>
  <si>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</si>
  <si>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</si>
  <si>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</si>
  <si>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</si>
  <si>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</si>
  <si>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</si>
  <si>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</si>
  <si>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</si>
  <si>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</si>
  <si>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</si>
  <si>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</si>
  <si>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</si>
  <si>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</si>
  <si>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</si>
  <si>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</si>
  <si>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</si>
  <si>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</si>
  <si>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</si>
  <si>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</si>
  <si>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</si>
  <si>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</si>
  <si>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</si>
  <si>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</si>
  <si>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</si>
  <si>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</si>
  <si>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</si>
  <si>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</si>
  <si>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</si>
  <si>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</si>
  <si>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</si>
  <si>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</si>
  <si>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</si>
  <si>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</si>
  <si>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</si>
  <si>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</si>
  <si>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</si>
  <si>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</si>
  <si>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</si>
  <si>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</si>
  <si>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</si>
  <si>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</si>
  <si>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</si>
  <si>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</si>
  <si>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</si>
  <si>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</si>
  <si>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</si>
  <si>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</si>
  <si>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</si>
  <si>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</si>
  <si>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</si>
  <si>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</si>
  <si>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</si>
  <si>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</si>
  <si>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</si>
  <si>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</si>
  <si>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</si>
  <si>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</si>
  <si>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</si>
  <si>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</si>
  <si>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</si>
  <si>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</si>
  <si>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</si>
  <si>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</si>
  <si>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</si>
  <si>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</si>
  <si>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</si>
  <si>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</si>
  <si>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</si>
  <si>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</si>
  <si>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</si>
  <si>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</si>
  <si>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</si>
  <si>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</si>
  <si>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</si>
  <si>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</si>
  <si>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</si>
  <si>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</si>
  <si>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</si>
  <si>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</si>
  <si>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</si>
  <si>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</si>
  <si>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</si>
  <si>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</si>
  <si>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</si>
  <si>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</si>
  <si>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</si>
  <si>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</si>
  <si>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</si>
  <si>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</si>
  <si>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</si>
  <si>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</si>
  <si>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</si>
  <si>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</si>
  <si>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</si>
  <si>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</si>
  <si>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</si>
  <si>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</si>
  <si>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</si>
  <si>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</si>
  <si>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</si>
  <si>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</si>
  <si>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</si>
  <si>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</si>
  <si>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</si>
  <si>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</si>
  <si>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</si>
  <si>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</si>
  <si>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</si>
  <si>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</si>
  <si>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</si>
  <si>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</si>
  <si>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</si>
  <si>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</si>
  <si>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</si>
  <si>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</si>
  <si>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</si>
  <si>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</si>
  <si>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</si>
  <si>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</si>
  <si>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</si>
  <si>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</si>
  <si>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</si>
  <si>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</si>
  <si>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</si>
  <si>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</si>
  <si>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</si>
  <si>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</si>
  <si>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</si>
  <si>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</si>
  <si>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</si>
  <si>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</si>
  <si>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</si>
  <si>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</si>
  <si>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</si>
  <si>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</si>
  <si>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</si>
  <si>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</si>
  <si>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</si>
  <si>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</si>
  <si>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</si>
  <si>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</si>
  <si>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</si>
  <si>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</si>
  <si>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</si>
  <si>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</si>
  <si>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</si>
  <si>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</si>
  <si>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</si>
  <si>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</si>
  <si>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</si>
  <si>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</si>
  <si>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</si>
  <si>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</si>
  <si>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</si>
  <si>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</si>
  <si>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</si>
  <si>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</si>
  <si>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</si>
  <si>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</si>
  <si>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</si>
  <si>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</si>
  <si>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</si>
  <si>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</si>
  <si>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</si>
  <si>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</si>
  <si>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</si>
  <si>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</si>
  <si>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</si>
  <si>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</si>
  <si>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</si>
  <si>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</si>
  <si>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</si>
  <si>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</si>
  <si>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</si>
  <si>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</si>
  <si>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</si>
  <si>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</si>
  <si>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</si>
  <si>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</si>
  <si>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</si>
  <si>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</si>
  <si>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</si>
  <si>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</si>
  <si>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</si>
  <si>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</si>
  <si>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</si>
  <si>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</si>
  <si>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</si>
  <si>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</si>
  <si>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</si>
  <si>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</si>
  <si>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</si>
  <si>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</si>
  <si>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</si>
  <si>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</si>
  <si>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</si>
  <si>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</si>
  <si>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</si>
  <si>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</si>
  <si>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</si>
  <si>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</si>
  <si>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</si>
  <si>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</si>
  <si>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</si>
  <si>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</si>
  <si>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</si>
  <si>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</si>
  <si>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</si>
  <si>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</si>
  <si>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</si>
  <si>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</si>
  <si>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</si>
  <si>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</si>
  <si>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</si>
  <si>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</si>
  <si>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</si>
  <si>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</si>
  <si>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</si>
  <si>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</si>
  <si>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</si>
  <si>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</si>
  <si>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</si>
  <si>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</si>
  <si>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</si>
  <si>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</si>
  <si>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</si>
  <si>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</si>
  <si>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</si>
  <si>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</si>
  <si>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</si>
  <si>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</si>
  <si>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</si>
  <si>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</si>
  <si>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</si>
  <si>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</si>
  <si>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</si>
  <si>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</si>
  <si>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</si>
  <si>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</si>
  <si>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</si>
  <si>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</si>
  <si>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</si>
  <si>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</si>
  <si>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</si>
  <si>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</si>
  <si>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</si>
  <si>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</si>
  <si>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</si>
  <si>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</si>
  <si>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</si>
  <si>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</si>
  <si>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</si>
  <si>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</si>
  <si>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</si>
  <si>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</si>
  <si>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</si>
  <si>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</si>
  <si>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</si>
  <si>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</si>
  <si>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</si>
  <si>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</si>
  <si>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</si>
  <si>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</si>
  <si>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</si>
  <si>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</si>
  <si>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</si>
  <si>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</si>
  <si>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</si>
  <si>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</si>
  <si>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</si>
  <si>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</si>
  <si>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</si>
  <si>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</si>
  <si>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</si>
  <si>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</si>
  <si>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</si>
  <si>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</si>
  <si>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</si>
  <si>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</si>
  <si>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</si>
  <si>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</si>
  <si>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</si>
  <si>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</si>
  <si>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</si>
  <si>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</si>
  <si>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</si>
  <si>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</si>
  <si>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</si>
  <si>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</si>
  <si>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</si>
  <si>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</si>
  <si>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</si>
  <si>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</si>
  <si>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</si>
  <si>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</si>
  <si>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</si>
  <si>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</si>
  <si>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</si>
  <si>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</si>
  <si>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</si>
  <si>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</si>
  <si>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</si>
  <si>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</si>
  <si>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</si>
  <si>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</si>
  <si>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</si>
  <si>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</si>
  <si>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</si>
  <si>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</si>
  <si>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</si>
  <si>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</si>
  <si>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</si>
  <si>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</si>
  <si>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</si>
  <si>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</si>
  <si>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</si>
  <si>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</si>
  <si>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</si>
  <si>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</si>
  <si>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</si>
  <si>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</si>
  <si>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</si>
  <si>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</si>
  <si>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</si>
  <si>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</si>
  <si>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</si>
  <si>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</si>
  <si>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</si>
  <si>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</si>
  <si>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</si>
  <si>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</si>
  <si>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</si>
  <si>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</si>
  <si>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</si>
  <si>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</si>
  <si>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</si>
  <si>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</si>
  <si>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</si>
  <si>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</si>
  <si>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</si>
  <si>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</si>
  <si>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</si>
  <si>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</si>
  <si>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</si>
  <si>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</si>
  <si>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</si>
  <si>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</si>
  <si>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</si>
  <si>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</si>
  <si>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</si>
  <si>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</si>
  <si>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</si>
  <si>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</si>
  <si>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</si>
  <si>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</si>
  <si>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</si>
  <si>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</si>
  <si>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</si>
  <si>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</si>
  <si>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</si>
  <si>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</si>
  <si>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</si>
  <si>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</si>
  <si>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</si>
  <si>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</si>
  <si>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</si>
  <si>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</si>
  <si>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</si>
  <si>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</si>
  <si>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</si>
  <si>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</si>
  <si>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</si>
  <si>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</si>
  <si>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</si>
  <si>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</si>
  <si>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</si>
  <si>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</si>
  <si>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</si>
  <si>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</si>
  <si>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</si>
  <si>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</si>
  <si>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</si>
  <si>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</si>
  <si>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</si>
  <si>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</si>
  <si>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</si>
  <si>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</si>
  <si>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</si>
  <si>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</si>
  <si>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</si>
  <si>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</si>
  <si>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</si>
  <si>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</si>
  <si>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</si>
  <si>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</si>
  <si>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</si>
  <si>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</si>
  <si>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</si>
  <si>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</si>
  <si>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</si>
  <si>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</si>
  <si>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</si>
  <si>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</si>
  <si>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</si>
  <si>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</si>
  <si>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</si>
  <si>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</si>
  <si>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</si>
  <si>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</si>
  <si>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</si>
  <si>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</si>
  <si>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</si>
  <si>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</si>
  <si>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</si>
  <si>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</si>
  <si>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</si>
  <si>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</si>
  <si>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</si>
  <si>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</si>
  <si>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</si>
  <si>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</si>
  <si>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</si>
  <si>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</si>
  <si>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</si>
  <si>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</si>
  <si>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</si>
  <si>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</si>
  <si>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</si>
  <si>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</si>
  <si>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</si>
  <si>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</si>
  <si>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</si>
  <si>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</si>
  <si>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</si>
  <si>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</si>
  <si>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</si>
  <si>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</si>
  <si>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</si>
  <si>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</si>
  <si>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</si>
  <si>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</si>
  <si>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</si>
  <si>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</si>
  <si>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</si>
  <si>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</si>
  <si>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</si>
  <si>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</si>
  <si>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</si>
  <si>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</si>
  <si>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</si>
  <si>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</si>
  <si>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</si>
  <si>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</si>
  <si>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</si>
  <si>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</si>
  <si>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</si>
  <si>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</si>
  <si>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</si>
  <si>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</si>
  <si>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</si>
  <si>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</si>
  <si>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</si>
  <si>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</si>
  <si>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</si>
  <si>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</si>
  <si>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</si>
  <si>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</si>
  <si>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</si>
  <si>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</si>
  <si>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</si>
  <si>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</si>
  <si>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</si>
  <si>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</si>
  <si>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</si>
  <si>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</si>
  <si>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</si>
  <si>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</si>
  <si>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</si>
  <si>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</si>
  <si>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</si>
  <si>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</si>
  <si>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</si>
  <si>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</si>
  <si>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</si>
  <si>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</si>
  <si>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</si>
  <si>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</si>
  <si>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</si>
  <si>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</si>
  <si>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</si>
  <si>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</si>
  <si>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</si>
  <si>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</si>
  <si>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</si>
  <si>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</si>
  <si>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</si>
  <si>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</si>
  <si>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</si>
  <si>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</si>
  <si>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</si>
  <si>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</si>
  <si>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</si>
  <si>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</si>
  <si>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</si>
  <si>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</si>
  <si>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</si>
  <si>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</si>
  <si>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</si>
  <si>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</si>
  <si>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</si>
  <si>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</si>
  <si>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</si>
  <si>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</si>
  <si>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</si>
  <si>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</si>
  <si>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</si>
  <si>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</si>
  <si>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</si>
  <si>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</si>
  <si>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</si>
  <si>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</si>
  <si>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</si>
  <si>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</si>
  <si>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</si>
  <si>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</si>
  <si>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</si>
  <si>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</si>
  <si>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</si>
  <si>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</si>
  <si>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</si>
  <si>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</si>
  <si>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</si>
  <si>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</si>
  <si>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</si>
  <si>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</si>
  <si>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</si>
  <si>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</si>
  <si>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</si>
  <si>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</si>
  <si>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</si>
  <si>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</si>
  <si>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</si>
  <si>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</si>
  <si>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</si>
  <si>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</si>
  <si>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</si>
  <si>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</si>
  <si>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</si>
  <si>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</si>
  <si>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</si>
  <si>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</si>
  <si>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</si>
  <si>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</si>
  <si>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</si>
  <si>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</si>
  <si>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</si>
  <si>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</si>
  <si>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</si>
  <si>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</si>
  <si>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</si>
  <si>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</si>
  <si>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</si>
  <si>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</si>
  <si>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</si>
  <si>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</si>
  <si>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</si>
  <si>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</si>
  <si>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</si>
  <si>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</si>
  <si>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</si>
  <si>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</si>
  <si>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</si>
  <si>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</si>
  <si>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</si>
  <si>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</si>
  <si>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</si>
  <si>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</si>
  <si>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</si>
  <si>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</si>
  <si>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</si>
  <si>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</si>
  <si>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</si>
  <si>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</si>
  <si>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</si>
  <si>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</si>
  <si>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</si>
  <si>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</si>
  <si>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</si>
  <si>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</si>
  <si>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</si>
  <si>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</si>
  <si>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</si>
  <si>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</si>
  <si>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</si>
  <si>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</si>
  <si>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</si>
  <si>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</si>
  <si>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</si>
  <si>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</si>
  <si>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</si>
  <si>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</si>
  <si>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</si>
  <si>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</si>
  <si>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</si>
  <si>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</si>
  <si>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</si>
  <si>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</si>
  <si>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</si>
  <si>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</si>
  <si>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</si>
  <si>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</si>
  <si>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</si>
  <si>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</si>
  <si>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</si>
  <si>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</si>
  <si>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</si>
  <si>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</si>
  <si>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</si>
  <si>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</si>
  <si>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</si>
  <si>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</si>
  <si>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</si>
  <si>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</si>
  <si>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</si>
  <si>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</si>
  <si>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</si>
  <si>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</si>
  <si>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</si>
  <si>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</si>
  <si>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</si>
  <si>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</si>
  <si>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</si>
  <si>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</si>
  <si>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</si>
  <si>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</si>
  <si>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</si>
  <si>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</si>
  <si>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</si>
  <si>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</si>
  <si>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</si>
  <si>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</si>
  <si>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</si>
  <si>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</si>
  <si>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</si>
  <si>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</si>
  <si>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</si>
  <si>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</si>
  <si>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</si>
  <si>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</si>
  <si>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</si>
  <si>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</si>
  <si>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</si>
  <si>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</si>
  <si>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</si>
  <si>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</si>
  <si>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</si>
  <si>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</si>
  <si>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</si>
  <si>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</si>
  <si>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</si>
  <si>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</si>
  <si>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</si>
  <si>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</si>
  <si>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</si>
  <si>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</si>
  <si>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</si>
  <si>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</si>
  <si>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</si>
  <si>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</si>
  <si>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</si>
  <si>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</si>
  <si>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</si>
  <si>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</si>
  <si>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</si>
  <si>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</si>
  <si>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</si>
  <si>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</si>
  <si>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</si>
  <si>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</si>
  <si>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</si>
  <si>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</si>
  <si>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</si>
  <si>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</si>
  <si>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</si>
  <si>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</si>
  <si>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</si>
  <si>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</si>
  <si>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</si>
  <si>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</si>
  <si>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</si>
  <si>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</si>
  <si>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</si>
  <si>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</si>
  <si>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</si>
  <si>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</si>
  <si>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</si>
  <si>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</si>
  <si>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</si>
  <si>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</si>
  <si>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</si>
  <si>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</si>
  <si>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</si>
  <si>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</si>
  <si>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</si>
  <si>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</si>
  <si>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</si>
  <si>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</si>
  <si>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</si>
  <si>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</si>
  <si>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</si>
  <si>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</si>
  <si>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</si>
  <si>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</si>
  <si>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</si>
  <si>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</si>
  <si>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</si>
  <si>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</si>
  <si>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</si>
  <si>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</si>
  <si>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</si>
  <si>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</si>
  <si>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</si>
  <si>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</si>
  <si>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</si>
  <si>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</si>
  <si>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</si>
  <si>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</si>
  <si>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</si>
  <si>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</si>
  <si>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</si>
  <si>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</si>
  <si>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</si>
  <si>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</si>
  <si>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</si>
  <si>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</si>
  <si>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</si>
  <si>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</si>
  <si>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</si>
  <si>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</si>
  <si>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</si>
  <si>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</si>
  <si>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</si>
  <si>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</si>
  <si>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</si>
  <si>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</si>
  <si>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</si>
  <si>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</si>
  <si>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</si>
  <si>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</si>
  <si>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</si>
  <si>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</si>
  <si>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</si>
  <si>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</si>
  <si>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</si>
  <si>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</si>
  <si>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</si>
  <si>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</si>
  <si>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</si>
  <si>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</si>
  <si>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</si>
  <si>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</si>
  <si>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</si>
  <si>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</si>
  <si>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</si>
  <si>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</si>
  <si>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</si>
  <si>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</si>
  <si>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</si>
  <si>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</si>
  <si>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</si>
  <si>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</si>
  <si>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</si>
  <si>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</si>
  <si>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</si>
  <si>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</si>
  <si>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</si>
  <si>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</si>
  <si>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</si>
  <si>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</si>
  <si>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</si>
  <si>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</si>
  <si>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</si>
  <si>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</si>
  <si>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</si>
  <si>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</si>
  <si>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</si>
  <si>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</si>
  <si>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</si>
  <si>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</si>
  <si>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</si>
  <si>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</si>
  <si>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</si>
  <si>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</si>
  <si>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</si>
  <si>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</si>
  <si>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</si>
  <si>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</si>
  <si>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</si>
  <si>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</si>
  <si>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</si>
  <si>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</si>
  <si>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</si>
  <si>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</si>
  <si>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</si>
  <si>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</si>
  <si>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</si>
  <si>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</si>
  <si>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</si>
  <si>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</si>
  <si>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</si>
  <si>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</si>
  <si>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</si>
  <si>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</si>
  <si>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</si>
  <si>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</si>
  <si>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</si>
  <si>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</si>
  <si>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</si>
  <si>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</si>
  <si>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</si>
  <si>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</si>
  <si>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</si>
  <si>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</si>
  <si>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</si>
  <si>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</si>
  <si>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</si>
  <si>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</si>
  <si>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</si>
  <si>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</si>
  <si>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</si>
  <si>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</si>
  <si>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</si>
  <si>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</si>
  <si>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</si>
  <si>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</si>
  <si>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</si>
  <si>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</si>
  <si>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</si>
  <si>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</si>
  <si>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</si>
  <si>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</si>
  <si>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</si>
  <si>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</si>
  <si>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</si>
  <si>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</si>
  <si>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</si>
  <si>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</si>
  <si>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</si>
  <si>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</si>
  <si>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</si>
  <si>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</si>
  <si>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</si>
  <si>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</si>
  <si>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</si>
  <si>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</si>
  <si>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</si>
  <si>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</si>
  <si>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</si>
  <si>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</si>
  <si>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</si>
  <si>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</si>
  <si>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</si>
  <si>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</si>
  <si>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</si>
  <si>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</si>
  <si>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</si>
  <si>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</si>
  <si>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</si>
  <si>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</si>
  <si>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</si>
  <si>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</si>
  <si>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</si>
  <si>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</si>
  <si>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</si>
  <si>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</si>
  <si>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</si>
  <si>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</si>
  <si>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</si>
  <si>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</si>
  <si>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</si>
  <si>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</si>
  <si>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</si>
  <si>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</si>
  <si>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</si>
  <si>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</si>
  <si>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</si>
  <si>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</si>
  <si>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</si>
  <si>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</si>
  <si>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</si>
  <si>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</si>
  <si>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</si>
  <si>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</si>
  <si>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</si>
  <si>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</si>
  <si>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</si>
  <si>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</si>
  <si>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</si>
  <si>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</si>
  <si>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</si>
  <si>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</si>
  <si>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</si>
  <si>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</si>
  <si>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</si>
  <si>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</si>
  <si>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</si>
  <si>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</si>
  <si>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</si>
  <si>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</si>
  <si>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</si>
  <si>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</si>
  <si>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</si>
  <si>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</si>
  <si>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</si>
  <si>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</si>
  <si>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</si>
  <si>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</si>
  <si>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</si>
  <si>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</si>
  <si>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</si>
  <si>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</si>
  <si>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</si>
  <si>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</si>
  <si>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</si>
  <si>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</si>
  <si>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</si>
  <si>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</si>
  <si>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</si>
  <si>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</si>
  <si>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</si>
  <si>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</si>
  <si>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</si>
  <si>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</si>
  <si>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</si>
  <si>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</si>
  <si>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</si>
  <si>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</si>
  <si>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</si>
  <si>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</si>
  <si>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</si>
  <si>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</si>
  <si>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</si>
  <si>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</si>
  <si>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</si>
  <si>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</si>
  <si>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</si>
  <si>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</si>
  <si>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</si>
  <si>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</si>
  <si>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</si>
  <si>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</si>
  <si>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</si>
  <si>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</si>
  <si>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</si>
  <si>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</si>
  <si>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</si>
  <si>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</si>
  <si>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</si>
  <si>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</si>
  <si>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</si>
  <si>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</si>
  <si>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</si>
  <si>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</si>
  <si>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</si>
  <si>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</si>
  <si>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</si>
  <si>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</si>
  <si>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</si>
  <si>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</si>
  <si>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</si>
  <si>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</si>
  <si>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</si>
  <si>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</si>
  <si>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</si>
  <si>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</si>
  <si>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</si>
  <si>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</si>
  <si>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</si>
  <si>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</si>
  <si>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</si>
  <si>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</si>
  <si>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</si>
  <si>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</si>
  <si>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</si>
  <si>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</si>
  <si>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</si>
  <si>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</si>
  <si>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</si>
  <si>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</si>
  <si>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</si>
  <si>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</si>
  <si>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</si>
  <si>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</si>
  <si>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</si>
  <si>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</si>
  <si>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</si>
  <si>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</si>
  <si>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</si>
  <si>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</si>
  <si>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</si>
  <si>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</si>
  <si>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</si>
  <si>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</si>
  <si>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</si>
  <si>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</si>
  <si>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</si>
  <si>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</si>
  <si>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</si>
  <si>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</si>
  <si>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</si>
  <si>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</si>
  <si>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</si>
  <si>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</si>
  <si>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</si>
  <si>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</si>
  <si>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</si>
  <si>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</si>
  <si>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</si>
  <si>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</si>
  <si>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</si>
  <si>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</si>
  <si>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</si>
  <si>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</si>
  <si>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</si>
  <si>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</si>
  <si>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</si>
  <si>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</si>
  <si>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</si>
  <si>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</si>
  <si>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</si>
  <si>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</si>
  <si>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</si>
  <si>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</si>
  <si>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</si>
  <si>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</si>
  <si>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</si>
  <si>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</si>
  <si>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</si>
  <si>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</si>
  <si>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</si>
  <si>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</si>
  <si>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</si>
  <si>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</si>
  <si>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</si>
  <si>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</si>
  <si>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</si>
  <si>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</si>
  <si>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</si>
  <si>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</si>
  <si>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</si>
  <si>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</si>
  <si>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</si>
  <si>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</si>
  <si>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</si>
  <si>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</si>
  <si>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</si>
  <si>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</si>
  <si>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</si>
  <si>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</si>
  <si>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</si>
  <si>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</si>
  <si>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</si>
  <si>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</si>
  <si>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</si>
  <si>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</si>
  <si>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</si>
  <si>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</si>
  <si>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</si>
  <si>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</si>
  <si>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</si>
  <si>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</si>
  <si>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</si>
  <si>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</si>
  <si>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</si>
  <si>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</si>
  <si>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</si>
  <si>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</si>
  <si>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</si>
  <si>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</si>
  <si>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</si>
  <si>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</si>
  <si>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</si>
  <si>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</si>
  <si>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</si>
  <si>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</si>
  <si>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</si>
  <si>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</si>
  <si>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</si>
  <si>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</si>
  <si>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</si>
  <si>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</si>
  <si>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</si>
  <si>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</si>
  <si>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</si>
  <si>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</si>
  <si>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</si>
  <si>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</si>
  <si>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</si>
  <si>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</si>
  <si>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</si>
  <si>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</si>
  <si>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</si>
  <si>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</si>
  <si>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</si>
  <si>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</si>
  <si>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</si>
  <si>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</si>
  <si>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</si>
  <si>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</si>
  <si>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</si>
  <si>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</si>
  <si>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</si>
  <si>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</si>
  <si>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</si>
  <si>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</si>
  <si>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</si>
  <si>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</si>
  <si>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</si>
  <si>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</si>
  <si>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</si>
  <si>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</si>
  <si>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</si>
  <si>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</si>
  <si>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</si>
  <si>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</si>
  <si>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</si>
  <si>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</si>
  <si>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</si>
  <si>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</si>
  <si>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</si>
  <si>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</si>
  <si>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</si>
  <si>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</si>
  <si>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</si>
  <si>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</si>
  <si>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</si>
  <si>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</si>
  <si>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</si>
  <si>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</si>
  <si>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</si>
  <si>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</si>
  <si>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</si>
  <si>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</si>
  <si>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</si>
  <si>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</si>
  <si>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</si>
  <si>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</si>
  <si>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</si>
  <si>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</si>
  <si>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</si>
  <si>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</si>
  <si>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</si>
  <si>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</si>
  <si>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</si>
  <si>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</si>
  <si>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</si>
  <si>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</si>
  <si>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</si>
  <si>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</si>
  <si>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</si>
  <si>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</si>
  <si>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</si>
  <si>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</si>
  <si>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</si>
  <si>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</si>
  <si>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</si>
  <si>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</si>
  <si>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</si>
  <si>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</si>
  <si>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</si>
  <si>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</si>
  <si>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</si>
  <si>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</si>
  <si>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</si>
  <si>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</si>
  <si>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</si>
  <si>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</si>
  <si>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</si>
  <si>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</si>
  <si>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</si>
  <si>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</si>
  <si>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</si>
  <si>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</si>
  <si>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</si>
  <si>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</si>
  <si>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</si>
  <si>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</si>
  <si>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</si>
  <si>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</si>
  <si>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</si>
  <si>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</si>
  <si>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</si>
  <si>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</si>
  <si>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</si>
  <si>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</si>
  <si>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</si>
  <si>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</si>
  <si>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</si>
  <si>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</si>
  <si>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</si>
  <si>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</si>
  <si>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</si>
  <si>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</si>
  <si>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</si>
  <si>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</si>
  <si>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</si>
  <si>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</si>
  <si>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</si>
  <si>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</si>
  <si>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</si>
  <si>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</si>
  <si>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</si>
  <si>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</si>
  <si>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</si>
  <si>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</si>
  <si>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</si>
  <si>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</si>
  <si>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</si>
  <si>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</si>
  <si>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</si>
  <si>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</si>
  <si>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</si>
  <si>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</si>
  <si>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</si>
  <si>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</si>
  <si>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</si>
  <si>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</si>
  <si>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</si>
  <si>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</si>
  <si>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</si>
  <si>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</si>
  <si>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</si>
  <si>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</si>
  <si>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</si>
  <si>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</si>
  <si>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</si>
  <si>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</si>
  <si>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</si>
  <si>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</si>
  <si>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</si>
  <si>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</si>
  <si>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</si>
  <si>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</si>
  <si>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</si>
  <si>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</si>
  <si>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</si>
  <si>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</si>
  <si>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</si>
  <si>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</si>
  <si>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</si>
  <si>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</si>
  <si>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</si>
  <si>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</si>
  <si>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</si>
  <si>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</si>
  <si>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</si>
  <si>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</si>
  <si>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</si>
  <si>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</si>
  <si>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</si>
  <si>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</si>
  <si>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</si>
  <si>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</si>
  <si>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</si>
  <si>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</si>
  <si>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</si>
  <si>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</si>
  <si>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</si>
  <si>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</si>
  <si>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</si>
  <si>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</si>
  <si>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</si>
  <si>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</si>
  <si>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</si>
  <si>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</si>
  <si>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</si>
  <si>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</si>
  <si>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</si>
  <si>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</si>
  <si>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</si>
  <si>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</si>
  <si>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</si>
  <si>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</si>
  <si>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</si>
  <si>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</si>
  <si>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</si>
  <si>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</si>
  <si>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</si>
  <si>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</si>
  <si>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</si>
  <si>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</si>
  <si>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</si>
  <si>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</si>
  <si>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</si>
  <si>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</si>
  <si>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</si>
  <si>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</si>
  <si>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</si>
  <si>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</si>
  <si>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</si>
  <si>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</si>
  <si>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</si>
  <si>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</si>
  <si>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</si>
  <si>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</si>
  <si>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</si>
  <si>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</si>
  <si>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</si>
  <si>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</si>
  <si>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</si>
  <si>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</si>
  <si>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</si>
  <si>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</si>
  <si>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</si>
  <si>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</si>
  <si>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</si>
  <si>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</si>
  <si>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</si>
  <si>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</si>
  <si>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</si>
  <si>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</si>
  <si>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</si>
  <si>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</si>
  <si>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</si>
  <si>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</si>
  <si>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</si>
  <si>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</si>
  <si>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</si>
  <si>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</si>
  <si>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</si>
  <si>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</si>
  <si>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</si>
  <si>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</si>
  <si>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</si>
  <si>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</si>
  <si>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</si>
  <si>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</si>
  <si>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</si>
  <si>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</si>
  <si>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</si>
  <si>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</si>
  <si>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</si>
  <si>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</si>
  <si>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</si>
  <si>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</si>
  <si>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</si>
  <si>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</si>
  <si>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</si>
  <si>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</si>
  <si>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</si>
  <si>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</si>
  <si>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</si>
  <si>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</si>
  <si>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</si>
  <si>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</si>
  <si>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</si>
  <si>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</si>
  <si>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</si>
  <si>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</si>
  <si>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</si>
  <si>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</si>
  <si>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</si>
  <si>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</si>
  <si>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</si>
  <si>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</si>
  <si>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</si>
  <si>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</si>
  <si>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</si>
  <si>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</si>
  <si>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</si>
  <si>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</si>
  <si>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</si>
  <si>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</si>
  <si>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</si>
  <si>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</si>
  <si>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</si>
  <si>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</si>
  <si>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</si>
  <si>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</si>
  <si>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</si>
  <si>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</si>
  <si>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</si>
  <si>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</si>
  <si>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</si>
  <si>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</si>
  <si>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</si>
  <si>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</si>
  <si>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</si>
  <si>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</si>
  <si>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</si>
  <si>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</si>
  <si>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</si>
  <si>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</si>
  <si>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</si>
  <si>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</si>
  <si>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</si>
  <si>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</si>
  <si>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</si>
  <si>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</si>
  <si>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</si>
  <si>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</si>
  <si>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</si>
  <si>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</si>
  <si>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</si>
  <si>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</si>
  <si>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</si>
  <si>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</si>
  <si>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</si>
  <si>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</si>
  <si>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</si>
  <si>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</si>
  <si>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</si>
  <si>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</si>
  <si>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</si>
  <si>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</si>
  <si>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</si>
  <si>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</si>
  <si>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</si>
  <si>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</si>
  <si>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</si>
  <si>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</si>
  <si>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</si>
  <si>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</si>
  <si>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</si>
  <si>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</si>
  <si>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</si>
  <si>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</si>
  <si>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</si>
  <si>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</si>
  <si>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</si>
  <si>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</si>
  <si>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</si>
  <si>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</si>
  <si>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</si>
  <si>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</si>
  <si>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</si>
  <si>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</si>
  <si>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</si>
  <si>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</si>
  <si>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</si>
  <si>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</si>
  <si>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</si>
  <si>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</si>
  <si>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</si>
  <si>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</si>
  <si>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</si>
  <si>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</si>
  <si>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</si>
  <si>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</si>
  <si>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</si>
  <si>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</si>
  <si>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</si>
  <si>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</si>
  <si>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</si>
  <si>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</si>
  <si>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</si>
  <si>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</si>
  <si>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</si>
  <si>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</si>
  <si>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</si>
  <si>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</si>
  <si>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</si>
  <si>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</si>
  <si>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</si>
  <si>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</si>
  <si>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</si>
  <si>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</si>
  <si>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</si>
  <si>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</si>
  <si>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</si>
  <si>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</si>
  <si>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</si>
  <si>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</si>
  <si>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</si>
  <si>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</si>
  <si>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</si>
  <si>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</si>
  <si>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</si>
  <si>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</si>
  <si>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</si>
  <si>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</si>
  <si>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</si>
  <si>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</si>
  <si>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</si>
  <si>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</si>
  <si>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</si>
  <si>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</si>
  <si>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</si>
  <si>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</si>
  <si>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</si>
  <si>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</si>
  <si>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</si>
  <si>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</si>
  <si>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</si>
  <si>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</si>
  <si>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</si>
  <si>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</si>
  <si>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</si>
  <si>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</si>
  <si>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</si>
  <si>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</si>
  <si>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</si>
  <si>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</si>
  <si>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</si>
  <si>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</si>
  <si>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</si>
  <si>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</si>
  <si>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</si>
  <si>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</si>
  <si>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</si>
  <si>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</si>
  <si>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</si>
  <si>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</si>
  <si>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</si>
  <si>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</si>
  <si>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</si>
  <si>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</si>
  <si>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</si>
  <si>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</si>
  <si>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</si>
  <si>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</si>
  <si>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</si>
  <si>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</si>
  <si>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</si>
  <si>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</si>
  <si>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</si>
  <si>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</si>
  <si>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</si>
  <si>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</si>
  <si>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</si>
  <si>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</si>
  <si>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</si>
  <si>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</si>
  <si>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</si>
  <si>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</si>
  <si>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</si>
  <si>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</si>
  <si>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</si>
  <si>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</si>
  <si>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</si>
  <si>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</si>
  <si>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</si>
  <si>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</si>
  <si>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</si>
  <si>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</si>
  <si>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</si>
  <si>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</si>
  <si>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</si>
  <si>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</si>
  <si>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</si>
  <si>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</si>
  <si>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</si>
  <si>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</si>
  <si>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</si>
  <si>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</si>
  <si>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</si>
  <si>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</si>
  <si>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</si>
  <si>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</si>
  <si>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</si>
  <si>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</si>
  <si>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</si>
  <si>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</si>
  <si>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</si>
  <si>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</si>
  <si>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</si>
  <si>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</si>
  <si>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</si>
  <si>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</si>
  <si>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</si>
  <si>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</si>
  <si>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</si>
  <si>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</si>
  <si>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</si>
  <si>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</si>
  <si>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</si>
  <si>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</si>
  <si>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</si>
  <si>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</si>
  <si>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</si>
  <si>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</si>
  <si>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</si>
  <si>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</si>
  <si>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</si>
  <si>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</si>
  <si>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</si>
  <si>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</si>
  <si>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</si>
  <si>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</si>
  <si>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</si>
  <si>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</si>
  <si>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</si>
  <si>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</si>
  <si>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</si>
  <si>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</si>
  <si>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</si>
  <si>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</si>
  <si>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</si>
  <si>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</si>
  <si>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</si>
  <si>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</si>
  <si>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</si>
  <si>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</si>
  <si>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</si>
  <si>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</si>
  <si>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</si>
  <si>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</si>
  <si>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</si>
  <si>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</si>
  <si>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</si>
  <si>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</si>
  <si>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</si>
  <si>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</si>
  <si>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</si>
  <si>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</si>
  <si>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</si>
  <si>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</si>
  <si>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</si>
  <si>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</si>
  <si>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</si>
  <si>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</si>
  <si>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</si>
  <si>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</si>
  <si>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</si>
  <si>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</si>
  <si>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</si>
  <si>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</si>
  <si>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</si>
  <si>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</si>
  <si>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</si>
  <si>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</si>
  <si>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</si>
  <si>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</si>
  <si>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</si>
  <si>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</si>
  <si>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</si>
  <si>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</si>
  <si>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</si>
  <si>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</si>
  <si>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</si>
  <si>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</si>
  <si>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</si>
  <si>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</si>
  <si>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</si>
  <si>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</si>
  <si>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</si>
  <si>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</si>
  <si>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</si>
  <si>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</si>
  <si>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</si>
  <si>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</si>
  <si>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</si>
  <si>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</si>
  <si>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</si>
  <si>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</si>
  <si>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</si>
  <si>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</si>
  <si>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</si>
  <si>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</si>
  <si>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</si>
  <si>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</si>
  <si>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</si>
  <si>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</si>
  <si>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</si>
  <si>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</si>
  <si>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</si>
  <si>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</si>
  <si>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</si>
  <si>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</si>
  <si>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</si>
  <si>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</si>
  <si>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</si>
  <si>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</si>
  <si>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</si>
  <si>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</si>
  <si>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</si>
  <si>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</si>
  <si>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</si>
  <si>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</si>
  <si>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</si>
  <si>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</si>
  <si>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</si>
  <si>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</si>
  <si>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</si>
  <si>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</si>
  <si>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</si>
  <si>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</si>
  <si>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</si>
  <si>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</si>
  <si>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</si>
  <si>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</si>
  <si>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</si>
  <si>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</si>
  <si>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</si>
  <si>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</si>
  <si>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</si>
  <si>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</si>
  <si>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</si>
  <si>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</si>
  <si>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</si>
  <si>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</si>
  <si>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</si>
  <si>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</si>
  <si>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</si>
  <si>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</si>
  <si>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</si>
  <si>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</si>
  <si>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</si>
  <si>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</si>
  <si>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</si>
  <si>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</si>
  <si>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</si>
  <si>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</si>
  <si>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</si>
  <si>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</si>
  <si>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</si>
  <si>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</si>
  <si>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</si>
  <si>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</si>
  <si>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</si>
  <si>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</si>
  <si>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</si>
  <si>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</si>
  <si>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</si>
  <si>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</si>
  <si>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</si>
  <si>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</si>
  <si>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</si>
  <si>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</si>
  <si>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</si>
  <si>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</si>
  <si>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</si>
  <si>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</si>
  <si>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</si>
  <si>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</si>
  <si>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</si>
  <si>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</si>
  <si>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</si>
  <si>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</si>
  <si>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</si>
  <si>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</si>
  <si>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</si>
  <si>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</si>
  <si>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</si>
  <si>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</si>
  <si>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</si>
  <si>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</si>
  <si>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</si>
  <si>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</si>
  <si>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</si>
  <si>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</si>
  <si>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</si>
  <si>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</si>
  <si>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</si>
  <si>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</si>
  <si>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</si>
  <si>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</si>
  <si>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</si>
  <si>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</si>
  <si>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</si>
  <si>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</si>
  <si>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</si>
  <si>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</si>
  <si>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</si>
  <si>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</si>
  <si>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</si>
  <si>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</si>
  <si>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</si>
  <si>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</si>
  <si>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</si>
  <si>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</si>
  <si>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</si>
  <si>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</si>
  <si>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</si>
  <si>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</si>
  <si>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</si>
  <si>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</si>
  <si>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</si>
  <si>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</si>
  <si>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</si>
  <si>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</si>
  <si>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</si>
  <si>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</si>
  <si>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</si>
  <si>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</si>
  <si>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</si>
  <si>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</si>
  <si>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</si>
  <si>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</si>
  <si>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</si>
  <si>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</si>
  <si>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</si>
  <si>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</si>
  <si>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</si>
  <si>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</si>
  <si>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</si>
  <si>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</si>
  <si>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</si>
  <si>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</si>
  <si>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</si>
  <si>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</si>
  <si>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</si>
  <si>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</si>
  <si>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</si>
  <si>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</si>
  <si>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</si>
  <si>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</si>
  <si>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</si>
  <si>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</si>
  <si>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</si>
  <si>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</si>
  <si>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</si>
  <si>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</si>
  <si>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</si>
  <si>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</si>
  <si>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</si>
  <si>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</si>
  <si>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</si>
  <si>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</si>
  <si>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</si>
  <si>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</si>
  <si>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</si>
  <si>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</si>
  <si>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</si>
  <si>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</si>
  <si>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</si>
  <si>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</si>
  <si>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</si>
  <si>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</si>
  <si>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</si>
  <si>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</si>
  <si>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</si>
  <si>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</si>
  <si>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</si>
  <si>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</si>
  <si>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</si>
  <si>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</si>
  <si>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</si>
  <si>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</si>
  <si>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</si>
  <si>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</si>
  <si>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</si>
  <si>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</si>
  <si>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</si>
  <si>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</si>
  <si>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</si>
  <si>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</si>
  <si>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</si>
  <si>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</si>
  <si>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</si>
  <si>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</si>
  <si>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</si>
  <si>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</si>
  <si>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</si>
  <si>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</si>
  <si>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</si>
  <si>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</si>
  <si>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</si>
  <si>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</si>
  <si>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</si>
  <si>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</si>
  <si>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</si>
  <si>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</si>
  <si>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</si>
  <si>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</si>
  <si>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</si>
  <si>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</si>
  <si>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</si>
  <si>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</si>
  <si>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</si>
  <si>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</si>
  <si>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</si>
  <si>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</si>
  <si>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</si>
  <si>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</si>
  <si>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</si>
  <si>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</si>
  <si>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</si>
  <si>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</si>
  <si>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</si>
  <si>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</si>
  <si>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</si>
  <si>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</si>
  <si>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</si>
  <si>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</si>
  <si>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</si>
  <si>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</si>
  <si>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</si>
  <si>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</si>
  <si>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</si>
  <si>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</si>
  <si>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</si>
  <si>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</si>
  <si>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</si>
  <si>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</si>
  <si>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</si>
  <si>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</si>
  <si>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</si>
  <si>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</si>
  <si>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</si>
  <si>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</si>
  <si>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</si>
  <si>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</si>
  <si>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</si>
  <si>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</si>
  <si>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</si>
  <si>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</si>
  <si>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</si>
  <si>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</si>
  <si>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</si>
  <si>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</si>
  <si>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</si>
  <si>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</si>
  <si>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</si>
  <si>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</si>
  <si>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</si>
  <si>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</si>
  <si>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</si>
  <si>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</si>
  <si>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</si>
  <si>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</si>
  <si>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</si>
  <si>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</si>
  <si>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</si>
  <si>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</si>
  <si>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</si>
  <si>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</si>
  <si>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</si>
  <si>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</si>
  <si>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</si>
  <si>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</si>
  <si>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</si>
  <si>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</si>
  <si>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</si>
  <si>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</si>
  <si>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</si>
  <si>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</si>
  <si>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</si>
  <si>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</si>
  <si>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</si>
  <si>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</si>
  <si>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</si>
  <si>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</si>
  <si>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</si>
  <si>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</si>
  <si>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</si>
  <si>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</si>
  <si>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</si>
  <si>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</si>
  <si>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</si>
  <si>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</si>
  <si>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</si>
  <si>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</si>
  <si>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</si>
  <si>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</si>
  <si>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</si>
  <si>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</si>
  <si>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</si>
  <si>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</si>
  <si>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</si>
  <si>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</si>
  <si>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</si>
  <si>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</si>
  <si>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</si>
  <si>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</si>
  <si>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</si>
  <si>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</si>
  <si>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</si>
  <si>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</si>
  <si>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</si>
  <si>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</si>
  <si>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</si>
  <si>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</si>
  <si>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</si>
  <si>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</si>
  <si>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</si>
  <si>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</si>
  <si>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</si>
  <si>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</si>
  <si>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</si>
  <si>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</si>
  <si>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</si>
  <si>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</si>
  <si>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</si>
  <si>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</si>
  <si>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</si>
  <si>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</si>
  <si>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</si>
  <si>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</si>
  <si>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</si>
  <si>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</si>
  <si>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</si>
  <si>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</si>
  <si>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</si>
  <si>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</si>
  <si>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</si>
  <si>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</si>
  <si>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</si>
  <si>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</si>
  <si>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</si>
  <si>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</si>
  <si>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</si>
  <si>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</si>
  <si>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</si>
  <si>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</si>
  <si>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</si>
  <si>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</si>
  <si>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</si>
  <si>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</si>
  <si>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</si>
  <si>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</si>
  <si>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</si>
  <si>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</si>
  <si>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</si>
  <si>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</si>
  <si>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</si>
  <si>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</si>
  <si>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</si>
  <si>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</si>
  <si>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</si>
  <si>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</si>
  <si>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</si>
  <si>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</si>
  <si>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</si>
  <si>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</si>
  <si>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</si>
  <si>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</si>
  <si>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</si>
  <si>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</si>
  <si>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</si>
  <si>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</si>
  <si>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</si>
  <si>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</si>
  <si>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</si>
  <si>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</si>
  <si>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</si>
  <si>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</si>
  <si>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</si>
  <si>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</si>
  <si>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</si>
  <si>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</si>
  <si>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</si>
  <si>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</si>
  <si>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</si>
  <si>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</si>
  <si>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</si>
  <si>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</si>
  <si>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</si>
  <si>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</si>
  <si>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</si>
  <si>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</si>
  <si>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</si>
  <si>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</si>
  <si>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</si>
  <si>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</si>
  <si>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</si>
  <si>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</si>
  <si>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</si>
  <si>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</si>
  <si>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</si>
  <si>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</si>
  <si>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</si>
  <si>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</si>
  <si>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</si>
  <si>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</si>
  <si>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</si>
  <si>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</si>
  <si>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</si>
  <si>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</si>
  <si>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</si>
  <si>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</si>
  <si>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</si>
  <si>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</si>
  <si>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</si>
  <si>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</si>
  <si>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</si>
  <si>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</si>
  <si>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</si>
  <si>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</si>
  <si>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</si>
  <si>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</si>
  <si>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</si>
  <si>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</si>
  <si>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</si>
  <si>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</si>
  <si>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</si>
  <si>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</si>
  <si>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</si>
  <si>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</si>
  <si>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</si>
  <si>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</si>
  <si>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</si>
  <si>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</si>
  <si>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</si>
  <si>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</si>
  <si>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</si>
  <si>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</si>
  <si>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</si>
  <si>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</si>
  <si>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</si>
  <si>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</si>
  <si>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</si>
  <si>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</si>
  <si>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</si>
  <si>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</si>
  <si>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</si>
  <si>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</si>
  <si>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</si>
  <si>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</si>
  <si>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</si>
  <si>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</si>
  <si>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</si>
  <si>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</si>
  <si>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</si>
  <si>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</si>
  <si>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</si>
  <si>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</si>
  <si>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</si>
  <si>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</si>
  <si>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</si>
  <si>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</si>
  <si>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</si>
  <si>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</si>
  <si>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</si>
  <si>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</si>
  <si>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</si>
  <si>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</si>
  <si>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</si>
  <si>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</si>
  <si>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</si>
  <si>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</si>
  <si>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</si>
  <si>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</si>
  <si>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</si>
  <si>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</si>
  <si>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</si>
  <si>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</si>
  <si>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</si>
  <si>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</si>
  <si>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</si>
  <si>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</si>
  <si>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</si>
  <si>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</si>
  <si>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</si>
  <si>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</si>
  <si>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</si>
  <si>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</si>
  <si>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</si>
  <si>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</si>
  <si>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</si>
  <si>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</si>
  <si>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</si>
  <si>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</si>
  <si>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</si>
  <si>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</si>
  <si>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</si>
  <si>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</si>
  <si>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</si>
  <si>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</si>
  <si>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</si>
  <si>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</si>
  <si>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</si>
  <si>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</si>
  <si>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</si>
  <si>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</si>
  <si>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</si>
  <si>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</si>
  <si>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</si>
  <si>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</si>
  <si>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</si>
  <si>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</si>
  <si>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</si>
  <si>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</si>
  <si>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</si>
  <si>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</si>
  <si>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</si>
  <si>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</si>
  <si>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</si>
  <si>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</si>
  <si>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</si>
  <si>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</si>
  <si>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</si>
  <si>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</si>
  <si>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</si>
  <si>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</si>
  <si>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</si>
  <si>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</si>
  <si>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</si>
  <si>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</si>
  <si>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</si>
  <si>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</si>
  <si>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</si>
  <si>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</si>
  <si>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</si>
  <si>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</si>
  <si>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</si>
  <si>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</si>
  <si>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</si>
  <si>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</si>
  <si>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</si>
  <si>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</si>
  <si>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</si>
  <si>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</si>
  <si>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</si>
  <si>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</si>
  <si>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</si>
  <si>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</si>
  <si>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</si>
  <si>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</si>
  <si>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</si>
  <si>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</si>
  <si>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</si>
  <si>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</si>
  <si>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</si>
  <si>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</si>
  <si>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</si>
  <si>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</si>
  <si>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</si>
  <si>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</si>
  <si>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</si>
  <si>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</si>
  <si>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</si>
  <si>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</si>
  <si>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</si>
  <si>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</si>
  <si>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</si>
  <si>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</si>
  <si>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</si>
  <si>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</si>
  <si>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</si>
  <si>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</si>
  <si>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</si>
  <si>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</si>
  <si>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</si>
  <si>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</si>
  <si>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</si>
  <si>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</si>
  <si>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</si>
  <si>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</si>
  <si>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</si>
  <si>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</si>
  <si>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</si>
  <si>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</si>
  <si>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</si>
  <si>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</si>
  <si>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</si>
  <si>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</si>
  <si>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</si>
  <si>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</si>
  <si>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</si>
  <si>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</si>
  <si>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</si>
  <si>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</si>
  <si>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</si>
  <si>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</si>
  <si>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</si>
  <si>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</si>
  <si>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</si>
  <si>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</si>
  <si>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</si>
  <si>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</si>
  <si>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</si>
  <si>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</si>
  <si>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</si>
  <si>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</si>
  <si>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</si>
  <si>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</si>
  <si>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</si>
  <si>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</si>
  <si>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</si>
  <si>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</si>
  <si>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</si>
  <si>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</si>
  <si>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</si>
  <si>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</si>
  <si>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</si>
  <si>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</si>
  <si>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</si>
  <si>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</si>
  <si>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</si>
  <si>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</si>
  <si>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</si>
  <si>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</si>
  <si>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</si>
  <si>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</si>
  <si>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</si>
  <si>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</si>
  <si>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</si>
  <si>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</si>
  <si>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</si>
  <si>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</si>
  <si>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</si>
  <si>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</si>
  <si>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</si>
  <si>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</si>
  <si>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</si>
  <si>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</si>
  <si>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</si>
  <si>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</si>
  <si>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</si>
  <si>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</si>
  <si>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</si>
  <si>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</si>
  <si>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</si>
  <si>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</si>
  <si>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</si>
  <si>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</si>
  <si>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</si>
  <si>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</si>
  <si>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</si>
  <si>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</si>
  <si>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</si>
  <si>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</si>
  <si>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</si>
  <si>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</si>
  <si>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</si>
  <si>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</si>
  <si>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</si>
  <si>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</si>
  <si>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</si>
  <si>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</si>
  <si>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</si>
  <si>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</si>
  <si>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</si>
  <si>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</si>
  <si>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</si>
  <si>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</si>
  <si>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</si>
  <si>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</si>
  <si>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</si>
  <si>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</si>
  <si>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</si>
  <si>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</si>
  <si>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</si>
  <si>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</si>
  <si>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</si>
  <si>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</si>
  <si>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</si>
  <si>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</si>
  <si>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</si>
  <si>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</si>
  <si>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</si>
  <si>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</si>
  <si>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</si>
  <si>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</si>
  <si>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</si>
  <si>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</si>
  <si>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</si>
  <si>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</si>
  <si>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</si>
  <si>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</si>
  <si>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</si>
  <si>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</si>
  <si>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</si>
  <si>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</si>
  <si>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</si>
  <si>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</si>
  <si>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</si>
  <si>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</si>
  <si>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</si>
  <si>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</si>
  <si>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</si>
  <si>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</si>
  <si>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</si>
  <si>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</si>
  <si>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</si>
  <si>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</si>
  <si>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</si>
  <si>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</si>
  <si>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</si>
  <si>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</si>
  <si>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</si>
  <si>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</si>
  <si>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</si>
  <si>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</si>
  <si>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</si>
  <si>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</si>
  <si>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</si>
  <si>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</si>
  <si>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</si>
  <si>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</si>
  <si>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</si>
  <si>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</si>
  <si>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</si>
  <si>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</si>
  <si>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</si>
  <si>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</si>
  <si>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</si>
  <si>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</si>
  <si>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</si>
  <si>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</si>
  <si>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</si>
  <si>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</si>
  <si>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</si>
  <si>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</si>
  <si>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</si>
  <si>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</si>
  <si>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</si>
  <si>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</si>
  <si>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</si>
  <si>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</si>
  <si>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</si>
  <si>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</si>
  <si>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</si>
  <si>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</si>
  <si>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</si>
  <si>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</si>
  <si>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</si>
  <si>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</si>
  <si>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</si>
  <si>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</si>
  <si>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</si>
  <si>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</si>
  <si>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</si>
  <si>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</si>
  <si>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</si>
  <si>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</si>
  <si>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</si>
  <si>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</si>
  <si>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</si>
  <si>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</si>
  <si>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</si>
  <si>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</si>
  <si>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</si>
  <si>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</si>
  <si>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</si>
  <si>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</si>
  <si>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</si>
  <si>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</si>
  <si>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</si>
  <si>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</si>
  <si>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</si>
  <si>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</si>
  <si>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</si>
  <si>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</si>
  <si>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</si>
  <si>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</si>
  <si>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</si>
  <si>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</si>
  <si>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</si>
  <si>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</si>
  <si>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</si>
  <si>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</si>
  <si>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</si>
  <si>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</si>
  <si>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</si>
  <si>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</si>
  <si>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</si>
  <si>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</si>
  <si>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</si>
  <si>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</si>
  <si>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</si>
  <si>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</si>
  <si>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</si>
  <si>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</si>
  <si>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</si>
  <si>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</si>
  <si>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</si>
  <si>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</si>
  <si>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</si>
  <si>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</si>
  <si>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</si>
  <si>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</si>
  <si>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</si>
  <si>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</si>
  <si>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</si>
  <si>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</si>
  <si>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</si>
  <si>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</si>
  <si>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</si>
  <si>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</si>
  <si>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</si>
  <si>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</si>
  <si>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</si>
  <si>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</si>
  <si>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</si>
  <si>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</si>
  <si>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</si>
  <si>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</si>
  <si>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</si>
  <si>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</si>
  <si>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</si>
  <si>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</si>
  <si>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</si>
  <si>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</si>
  <si>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</si>
  <si>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</si>
  <si>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</si>
  <si>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</si>
  <si>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</si>
  <si>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</si>
  <si>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</si>
  <si>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</si>
  <si>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</si>
  <si>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</si>
  <si>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</si>
  <si>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</si>
  <si>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</si>
  <si>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</si>
  <si>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</si>
  <si>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</si>
  <si>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</si>
  <si>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</si>
  <si>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</si>
  <si>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</si>
  <si>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</si>
  <si>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</si>
  <si>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</si>
  <si>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</si>
  <si>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</si>
  <si>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</si>
  <si>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</si>
  <si>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</si>
  <si>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</si>
  <si>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</si>
  <si>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</si>
  <si>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</si>
  <si>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</si>
  <si>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</si>
  <si>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</si>
  <si>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</si>
  <si>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</si>
  <si>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</si>
  <si>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</si>
  <si>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</si>
  <si>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</si>
  <si>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</si>
  <si>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</si>
  <si>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</si>
  <si>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</si>
  <si>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</si>
  <si>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</si>
  <si>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</si>
  <si>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</si>
  <si>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</si>
  <si>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</si>
  <si>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</si>
  <si>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</si>
  <si>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</si>
  <si>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</si>
  <si>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</si>
  <si>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</si>
  <si>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</si>
  <si>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</si>
  <si>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</si>
  <si>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</si>
  <si>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</si>
  <si>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</si>
  <si>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</si>
  <si>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</si>
  <si>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</si>
  <si>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</si>
  <si>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</si>
  <si>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</si>
  <si>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</si>
  <si>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</si>
  <si>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</si>
  <si>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</si>
  <si>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</si>
  <si>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</si>
  <si>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</si>
  <si>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</si>
  <si>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</si>
  <si>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</si>
  <si>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</si>
  <si>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</si>
  <si>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</si>
  <si>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</si>
  <si>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</si>
  <si>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</si>
  <si>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</si>
  <si>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</si>
  <si>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</si>
  <si>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</si>
  <si>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</si>
  <si>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</si>
  <si>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</si>
  <si>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</si>
  <si>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</si>
  <si>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</si>
  <si>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</si>
  <si>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</si>
  <si>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</si>
  <si>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</si>
  <si>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</si>
  <si>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</si>
  <si>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</si>
  <si>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</si>
  <si>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</si>
  <si>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</si>
  <si>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</si>
  <si>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</si>
  <si>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</si>
  <si>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</si>
  <si>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</si>
  <si>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</si>
  <si>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</si>
  <si>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</si>
  <si>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</si>
  <si>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</si>
  <si>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</si>
  <si>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</si>
  <si>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</si>
  <si>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</si>
  <si>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</si>
  <si>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</si>
  <si>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</si>
  <si>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</si>
  <si>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</si>
  <si>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</si>
  <si>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</si>
  <si>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</si>
  <si>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</si>
  <si>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</si>
  <si>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</si>
  <si>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</si>
  <si>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</si>
  <si>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</si>
  <si>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</si>
  <si>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</si>
  <si>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</si>
  <si>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</si>
  <si>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</si>
  <si>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</si>
  <si>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</si>
  <si>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</si>
  <si>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</si>
  <si>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</si>
  <si>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</si>
  <si>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</si>
  <si>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</si>
  <si>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</si>
  <si>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</si>
  <si>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</si>
  <si>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</si>
  <si>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</si>
  <si>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</si>
  <si>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</si>
  <si>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</si>
  <si>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</si>
  <si>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</si>
  <si>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</si>
  <si>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</si>
  <si>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</si>
  <si>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</si>
  <si>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</si>
  <si>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</si>
  <si>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</si>
  <si>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</si>
  <si>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</si>
  <si>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</si>
  <si>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</si>
  <si>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</si>
  <si>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</si>
  <si>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</si>
  <si>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</si>
  <si>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</si>
  <si>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</si>
  <si>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</si>
  <si>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</si>
  <si>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</si>
  <si>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</si>
  <si>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</si>
  <si>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</si>
  <si>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</si>
  <si>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</si>
  <si>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</si>
  <si>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</si>
  <si>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</si>
  <si>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</si>
  <si>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</si>
  <si>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</si>
  <si>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</si>
  <si>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</si>
  <si>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</si>
  <si>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</si>
  <si>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</si>
  <si>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</si>
  <si>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</si>
  <si>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</si>
  <si>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</si>
  <si>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</si>
  <si>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</si>
  <si>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</si>
  <si>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</si>
  <si>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</si>
  <si>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</si>
  <si>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</si>
  <si>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</si>
  <si>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</si>
  <si>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</si>
  <si>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</si>
  <si>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</si>
  <si>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</si>
  <si>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</si>
  <si>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</si>
  <si>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</si>
  <si>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</si>
  <si>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</si>
  <si>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</si>
  <si>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</si>
  <si>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</si>
  <si>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</si>
  <si>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</si>
  <si>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</si>
  <si>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</si>
  <si>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</si>
  <si>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</si>
  <si>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</si>
  <si>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</si>
  <si>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</si>
  <si>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</si>
  <si>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</si>
  <si>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</si>
  <si>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</si>
  <si>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</si>
  <si>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</si>
  <si>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</si>
  <si>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</si>
  <si>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</si>
  <si>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</si>
  <si>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</si>
  <si>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</si>
  <si>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</si>
  <si>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</si>
  <si>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</si>
  <si>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</si>
  <si>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</si>
  <si>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</si>
  <si>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</si>
  <si>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</si>
  <si>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</si>
  <si>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</si>
  <si>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</si>
  <si>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</si>
  <si>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</si>
  <si>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</si>
  <si>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</si>
  <si>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</si>
  <si>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</si>
  <si>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</si>
  <si>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</si>
  <si>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</si>
  <si>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</si>
  <si>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</si>
  <si>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</si>
  <si>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</si>
  <si>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</si>
  <si>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</si>
  <si>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</si>
  <si>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</si>
  <si>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</si>
  <si>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</si>
  <si>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</si>
  <si>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</si>
  <si>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</si>
  <si>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</si>
  <si>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</si>
  <si>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</si>
  <si>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</si>
  <si>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</si>
  <si>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</si>
  <si>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</si>
  <si>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</si>
  <si>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</si>
  <si>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</si>
  <si>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</si>
  <si>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</si>
  <si>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</si>
  <si>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</si>
  <si>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</si>
  <si>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</si>
  <si>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</si>
  <si>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</si>
  <si>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</si>
  <si>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</si>
  <si>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</si>
  <si>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</si>
  <si>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</si>
  <si>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</si>
  <si>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</si>
  <si>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</si>
  <si>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</si>
  <si>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</si>
  <si>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</si>
  <si>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</si>
  <si>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</si>
  <si>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</si>
  <si>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</si>
  <si>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</si>
  <si>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</si>
  <si>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</si>
  <si>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</si>
  <si>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</si>
  <si>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</si>
  <si>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</si>
  <si>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</si>
  <si>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</si>
  <si>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</si>
  <si>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</si>
  <si>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</si>
  <si>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</si>
  <si>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</si>
  <si>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</si>
  <si>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</si>
  <si>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</si>
  <si>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</si>
  <si>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</si>
  <si>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</si>
  <si>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</si>
  <si>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</si>
  <si>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</si>
  <si>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</si>
  <si>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</si>
  <si>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</si>
  <si>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</si>
  <si>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</si>
  <si>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</si>
  <si>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</si>
  <si>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</si>
  <si>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</si>
  <si>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</si>
  <si>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</si>
  <si>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</si>
  <si>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</si>
  <si>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</si>
  <si>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</si>
  <si>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</si>
  <si>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</si>
  <si>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</si>
  <si>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</si>
  <si>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</si>
  <si>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</si>
  <si>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</si>
  <si>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</si>
  <si>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</si>
  <si>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</si>
  <si>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</si>
  <si>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</si>
  <si>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</si>
  <si>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</si>
  <si>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</si>
  <si>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</si>
  <si>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</si>
  <si>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</si>
  <si>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</si>
  <si>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</si>
  <si>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</si>
  <si>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</si>
  <si>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</si>
  <si>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</si>
  <si>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</si>
  <si>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</si>
  <si>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</si>
  <si>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</si>
  <si>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</si>
  <si>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</si>
  <si>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</si>
  <si>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</si>
  <si>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</si>
  <si>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</si>
  <si>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</si>
  <si>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</si>
  <si>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</si>
  <si>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</si>
  <si>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</si>
  <si>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</si>
  <si>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</si>
  <si>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</si>
  <si>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</si>
  <si>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</si>
  <si>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</si>
  <si>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</si>
  <si>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</si>
  <si>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</si>
  <si>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</si>
  <si>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</si>
  <si>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</si>
  <si>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</si>
  <si>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</si>
  <si>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</si>
  <si>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</si>
  <si>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</si>
  <si>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</si>
  <si>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</si>
  <si>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</si>
  <si>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</si>
  <si>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</si>
  <si>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</si>
  <si>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</si>
  <si>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</si>
  <si>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</si>
  <si>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</si>
  <si>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</si>
  <si>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</si>
  <si>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</si>
  <si>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</si>
  <si>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</si>
  <si>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</si>
  <si>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</si>
  <si>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</si>
  <si>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</si>
  <si>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</si>
  <si>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</si>
  <si>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</si>
  <si>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</si>
  <si>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</si>
  <si>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</si>
  <si>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</si>
  <si>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</si>
  <si>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</si>
  <si>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</si>
  <si>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</si>
  <si>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</si>
  <si>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</si>
  <si>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</si>
  <si>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</si>
  <si>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</si>
  <si>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</si>
  <si>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</si>
  <si>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</si>
  <si>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</si>
  <si>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</si>
  <si>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</si>
  <si>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</si>
  <si>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</si>
  <si>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</si>
  <si>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</si>
  <si>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</si>
  <si>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</si>
  <si>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</si>
  <si>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</si>
  <si>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</si>
  <si>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</si>
  <si>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</si>
  <si>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</si>
  <si>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</si>
  <si>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</si>
  <si>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</si>
  <si>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</si>
  <si>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</si>
  <si>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</si>
  <si>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</si>
  <si>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</si>
  <si>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</si>
  <si>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</si>
  <si>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</si>
  <si>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</si>
  <si>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</si>
  <si>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</si>
  <si>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</si>
  <si>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</si>
  <si>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</si>
  <si>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</si>
  <si>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</si>
  <si>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</si>
  <si>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</si>
  <si>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</si>
  <si>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</si>
  <si>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</si>
  <si>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</si>
  <si>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</si>
  <si>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</si>
  <si>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</si>
  <si>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</si>
  <si>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</si>
  <si>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</si>
  <si>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</si>
  <si>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</si>
  <si>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</si>
  <si>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</si>
  <si>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</si>
  <si>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</si>
  <si>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</si>
  <si>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</si>
  <si>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</si>
  <si>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</si>
  <si>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</si>
  <si>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</si>
  <si>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</si>
  <si>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</si>
  <si>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</si>
  <si>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</si>
  <si>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</si>
  <si>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</si>
  <si>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</si>
  <si>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</si>
  <si>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</si>
  <si>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</si>
  <si>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</si>
  <si>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</si>
  <si>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</si>
  <si>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</si>
  <si>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</si>
  <si>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</si>
  <si>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</si>
  <si>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</si>
  <si>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</si>
  <si>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</si>
  <si>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</si>
  <si>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</si>
  <si>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</si>
  <si>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</si>
  <si>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</si>
  <si>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</si>
  <si>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</si>
  <si>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</si>
  <si>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</si>
  <si>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</si>
  <si>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</si>
  <si>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</si>
  <si>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</si>
  <si>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</si>
  <si>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</si>
  <si>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</si>
  <si>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</si>
  <si>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</si>
  <si>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</si>
  <si>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</si>
  <si>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</si>
  <si>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</si>
  <si>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</si>
  <si>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</si>
  <si>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</si>
  <si>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</si>
  <si>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</si>
  <si>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</si>
  <si>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</si>
  <si>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</si>
  <si>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</si>
  <si>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</si>
  <si>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</si>
  <si>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</si>
  <si>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</si>
  <si>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</si>
  <si>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</si>
  <si>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</si>
  <si>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</si>
  <si>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</si>
  <si>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</si>
  <si>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</si>
  <si>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</si>
  <si>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</si>
  <si>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</si>
  <si>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</si>
  <si>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</si>
  <si>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</si>
  <si>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</si>
  <si>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</si>
  <si>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</si>
  <si>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</si>
  <si>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</si>
  <si>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</si>
  <si>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</si>
  <si>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</si>
  <si>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</si>
  <si>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</si>
  <si>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</si>
  <si>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</si>
  <si>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</si>
  <si>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</si>
  <si>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</si>
  <si>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</si>
  <si>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</si>
  <si>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</si>
  <si>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</si>
  <si>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</si>
  <si>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</si>
  <si>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</si>
  <si>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</si>
  <si>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</si>
  <si>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</si>
  <si>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</si>
  <si>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</si>
  <si>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</si>
  <si>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</si>
  <si>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</si>
  <si>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</si>
  <si>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</si>
  <si>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</si>
  <si>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</si>
  <si>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</si>
  <si>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</si>
  <si>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</si>
  <si>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</si>
  <si>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</si>
  <si>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</si>
  <si>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</si>
  <si>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</si>
  <si>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</si>
  <si>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</si>
  <si>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</si>
  <si>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</si>
  <si>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</si>
  <si>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</si>
  <si>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</si>
  <si>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</si>
  <si>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</si>
  <si>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</si>
  <si>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</si>
  <si>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</si>
  <si>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</si>
  <si>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</si>
  <si>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</si>
  <si>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</si>
  <si>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</si>
  <si>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</si>
  <si>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</si>
  <si>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</si>
  <si>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</si>
  <si>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</si>
  <si>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</si>
  <si>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</si>
  <si>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</si>
  <si>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</si>
  <si>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</si>
  <si>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</si>
  <si>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</si>
  <si>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</si>
  <si>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</si>
  <si>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</si>
  <si>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</si>
  <si>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</si>
  <si>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</si>
  <si>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</si>
  <si>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</si>
  <si>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</si>
  <si>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</si>
  <si>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</si>
  <si>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</si>
  <si>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</si>
  <si>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</si>
  <si>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</si>
  <si>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</si>
  <si>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</si>
  <si>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</si>
  <si>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</si>
  <si>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</si>
  <si>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</si>
  <si>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</si>
  <si>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</si>
  <si>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</si>
  <si>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</si>
  <si>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</si>
  <si>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</si>
  <si>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</si>
  <si>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</si>
  <si>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</si>
  <si>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</si>
  <si>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</si>
  <si>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</si>
  <si>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</si>
  <si>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</si>
  <si>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</si>
  <si>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</si>
  <si>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</si>
  <si>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</si>
  <si>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</si>
  <si>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</si>
  <si>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</si>
  <si>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</si>
  <si>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</si>
  <si>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</si>
  <si>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</si>
  <si>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</si>
  <si>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</si>
  <si>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</si>
  <si>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</si>
  <si>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</si>
  <si>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</si>
  <si>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</si>
  <si>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</si>
  <si>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</si>
  <si>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</si>
  <si>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</si>
  <si>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</si>
  <si>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</si>
  <si>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</si>
  <si>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</si>
  <si>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</si>
  <si>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</si>
  <si>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</si>
  <si>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</si>
  <si>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</si>
  <si>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</si>
  <si>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</si>
  <si>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</si>
  <si>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</si>
  <si>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</si>
  <si>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</si>
  <si>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</si>
  <si>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</si>
  <si>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</si>
  <si>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</si>
  <si>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</si>
  <si>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</si>
  <si>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</si>
  <si>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</si>
  <si>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</si>
  <si>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</si>
  <si>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</si>
  <si>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</si>
  <si>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</si>
  <si>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</si>
  <si>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</si>
  <si>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</si>
  <si>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</si>
  <si>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</si>
  <si>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</si>
  <si>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</si>
  <si>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</si>
  <si>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</si>
  <si>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</si>
  <si>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</si>
  <si>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</si>
  <si>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</si>
  <si>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</si>
  <si>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</si>
  <si>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</si>
  <si>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</si>
  <si>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</si>
  <si>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</si>
  <si>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</si>
  <si>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</si>
  <si>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</si>
  <si>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</si>
  <si>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</si>
  <si>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</si>
  <si>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</si>
  <si>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</si>
  <si>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</si>
  <si>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</si>
  <si>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</si>
  <si>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</si>
  <si>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</si>
  <si>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</si>
  <si>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</si>
  <si>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</si>
  <si>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</si>
  <si>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</si>
  <si>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</si>
  <si>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</si>
  <si>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</si>
  <si>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</si>
  <si>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</si>
  <si>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</si>
  <si>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</si>
  <si>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</si>
  <si>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</si>
  <si>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</si>
  <si>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</si>
  <si>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</si>
  <si>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</si>
  <si>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</si>
  <si>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</si>
  <si>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</si>
  <si>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</si>
  <si>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</si>
  <si>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</si>
  <si>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</si>
  <si>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</si>
  <si>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</si>
  <si>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</si>
  <si>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</si>
  <si>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</si>
  <si>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</si>
  <si>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</si>
  <si>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</si>
  <si>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</si>
  <si>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</si>
  <si>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</si>
  <si>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</si>
  <si>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</si>
  <si>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</si>
  <si>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</si>
  <si>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</si>
  <si>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</si>
  <si>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</si>
  <si>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</si>
  <si>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</si>
  <si>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</si>
  <si>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</si>
  <si>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</si>
  <si>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</si>
  <si>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</si>
  <si>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</si>
  <si>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</si>
  <si>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</si>
  <si>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</si>
  <si>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</si>
  <si>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</si>
  <si>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</si>
  <si>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</si>
  <si>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</si>
  <si>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</si>
  <si>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</si>
  <si>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</si>
  <si>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</si>
  <si>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</si>
  <si>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</si>
  <si>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</si>
  <si>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</si>
  <si>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</si>
  <si>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</si>
  <si>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</si>
  <si>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</si>
  <si>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</si>
  <si>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</si>
  <si>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</si>
  <si>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</si>
  <si>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</si>
  <si>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</si>
  <si>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</si>
  <si>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</si>
  <si>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</si>
  <si>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</si>
  <si>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</si>
  <si>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</si>
  <si>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</si>
  <si>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</si>
  <si>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</si>
  <si>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</si>
  <si>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</si>
  <si>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</si>
  <si>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</si>
  <si>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</si>
  <si>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</si>
  <si>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</si>
  <si>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</si>
  <si>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</si>
  <si>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</si>
  <si>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</si>
  <si>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</si>
  <si>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</si>
  <si>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</si>
  <si>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</si>
  <si>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</si>
  <si>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</si>
  <si>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</si>
  <si>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</si>
  <si>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</si>
  <si>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</si>
  <si>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</si>
  <si>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</si>
  <si>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</si>
  <si>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</si>
  <si>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</si>
  <si>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</si>
  <si>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</si>
  <si>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</si>
  <si>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</si>
  <si>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</si>
  <si>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</si>
  <si>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</si>
  <si>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</si>
  <si>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</si>
  <si>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</si>
  <si>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</si>
  <si>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</si>
  <si>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</si>
  <si>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</si>
  <si>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</si>
  <si>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</si>
  <si>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</si>
  <si>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</si>
  <si>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</si>
  <si>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</si>
  <si>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</si>
  <si>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</si>
  <si>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</si>
  <si>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</si>
  <si>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</si>
  <si>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</si>
  <si>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</si>
  <si>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</si>
  <si>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</si>
  <si>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</si>
  <si>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</si>
  <si>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</si>
  <si>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</si>
  <si>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</si>
  <si>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</si>
  <si>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</si>
  <si>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</si>
  <si>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</si>
  <si>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</si>
  <si>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</si>
  <si>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</si>
  <si>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</si>
  <si>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</si>
  <si>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</si>
  <si>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</si>
  <si>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</si>
  <si>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</si>
  <si>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</si>
  <si>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</si>
  <si>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</si>
  <si>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</si>
  <si>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</si>
  <si>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</si>
  <si>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</si>
  <si>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</si>
  <si>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</si>
  <si>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</si>
  <si>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</si>
  <si>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</si>
  <si>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</si>
  <si>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</si>
  <si>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</si>
  <si>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</si>
  <si>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</si>
  <si>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</si>
  <si>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</si>
  <si>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</si>
  <si>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</si>
  <si>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</si>
  <si>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</si>
  <si>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</si>
  <si>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</si>
  <si>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</si>
  <si>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</si>
  <si>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</si>
  <si>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</si>
  <si>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</si>
  <si>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</si>
  <si>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</si>
  <si>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</si>
  <si>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</si>
  <si>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</si>
  <si>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</si>
  <si>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</si>
  <si>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</si>
  <si>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</si>
  <si>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</si>
  <si>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</si>
  <si>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</si>
  <si>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</si>
  <si>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</si>
  <si>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</si>
  <si>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</si>
  <si>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</si>
  <si>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</si>
  <si>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</si>
  <si>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</si>
  <si>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</si>
  <si>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</si>
  <si>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</si>
  <si>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</si>
  <si>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</si>
  <si>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</si>
  <si>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</si>
  <si>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</si>
  <si>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</si>
  <si>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</si>
  <si>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</si>
  <si>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</si>
  <si>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</si>
  <si>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</si>
  <si>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</si>
  <si>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</si>
  <si>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</si>
  <si>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</si>
  <si>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</si>
  <si>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</si>
  <si>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</si>
  <si>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</si>
  <si>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</si>
  <si>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</si>
  <si>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</si>
  <si>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</si>
  <si>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</si>
  <si>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</si>
  <si>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</si>
  <si>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</si>
  <si>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</si>
  <si>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</si>
  <si>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</si>
  <si>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</si>
  <si>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</si>
  <si>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</si>
  <si>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</si>
  <si>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</si>
  <si>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</si>
  <si>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</si>
  <si>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</si>
  <si>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</si>
  <si>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</si>
  <si>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</si>
  <si>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</si>
  <si>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</si>
  <si>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</si>
  <si>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</si>
  <si>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</si>
  <si>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</si>
  <si>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</si>
  <si>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</si>
  <si>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</si>
  <si>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</si>
  <si>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</si>
  <si>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</si>
  <si>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</si>
  <si>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</si>
  <si>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</si>
  <si>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</si>
  <si>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</si>
  <si>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</si>
  <si>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</si>
  <si>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</si>
  <si>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</si>
  <si>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</si>
  <si>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</si>
  <si>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</si>
  <si>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</si>
  <si>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</si>
  <si>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</si>
  <si>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</si>
  <si>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</si>
  <si>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</si>
  <si>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</si>
  <si>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</si>
  <si>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</si>
  <si>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</si>
  <si>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</si>
  <si>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</si>
  <si>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</si>
  <si>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</si>
  <si>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</si>
  <si>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</si>
  <si>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</si>
  <si>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</si>
  <si>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</si>
  <si>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</si>
  <si>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</si>
  <si>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</si>
  <si>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</si>
  <si>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</si>
  <si>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</si>
  <si>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</si>
  <si>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</si>
  <si>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</si>
  <si>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</si>
  <si>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</si>
  <si>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</si>
  <si>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</si>
  <si>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</si>
  <si>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</si>
  <si>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</si>
  <si>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</si>
  <si>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</si>
  <si>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</si>
  <si>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</si>
  <si>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</si>
  <si>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</si>
  <si>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</si>
  <si>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</si>
  <si>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</si>
  <si>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</si>
  <si>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</si>
  <si>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</si>
  <si>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</si>
  <si>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</si>
  <si>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</si>
  <si>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</si>
  <si>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</si>
  <si>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</si>
  <si>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</si>
  <si>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</si>
  <si>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</si>
  <si>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</si>
  <si>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</si>
  <si>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</si>
  <si>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</si>
  <si>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</si>
  <si>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</si>
  <si>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</si>
  <si>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</si>
  <si>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</si>
  <si>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</si>
  <si>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</si>
  <si>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</si>
  <si>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</si>
  <si>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</si>
  <si>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</si>
  <si>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</si>
  <si>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</si>
  <si>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</si>
  <si>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</si>
  <si>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</si>
  <si>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</si>
  <si>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</si>
  <si>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</si>
  <si>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</si>
  <si>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</si>
  <si>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</si>
  <si>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</si>
  <si>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</si>
  <si>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</si>
  <si>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</si>
  <si>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</si>
  <si>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</si>
  <si>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</si>
  <si>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</si>
  <si>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</si>
  <si>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</si>
  <si>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</si>
  <si>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</si>
  <si>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</si>
  <si>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</si>
  <si>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</si>
  <si>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</si>
  <si>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</si>
  <si>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</si>
  <si>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</si>
  <si>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</si>
  <si>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</si>
  <si>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</si>
  <si>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</si>
  <si>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</si>
  <si>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</si>
  <si>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</si>
  <si>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</si>
  <si>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</si>
  <si>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</si>
  <si>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</si>
  <si>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</si>
  <si>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</si>
  <si>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</si>
  <si>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</si>
  <si>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</si>
  <si>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</si>
  <si>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</si>
  <si>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</si>
  <si>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</si>
  <si>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</si>
  <si>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</si>
  <si>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</si>
  <si>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</si>
  <si>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</si>
  <si>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</si>
  <si>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</si>
  <si>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</si>
  <si>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</si>
  <si>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</si>
  <si>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</si>
  <si>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</si>
  <si>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</si>
  <si>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</si>
  <si>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</si>
  <si>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</si>
  <si>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</si>
  <si>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</si>
  <si>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</si>
  <si>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</si>
  <si>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</si>
  <si>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</si>
  <si>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</si>
  <si>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</si>
  <si>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</si>
  <si>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</si>
  <si>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</si>
  <si>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</si>
  <si>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</si>
  <si>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</si>
  <si>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</si>
  <si>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</si>
  <si>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</si>
  <si>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</si>
  <si>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</si>
  <si>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</si>
  <si>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</si>
  <si>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</si>
  <si>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</si>
  <si>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</si>
  <si>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</si>
  <si>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</si>
  <si>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</si>
  <si>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</si>
  <si>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</si>
  <si>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</si>
  <si>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</si>
  <si>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</si>
  <si>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</si>
  <si>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</si>
  <si>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</si>
  <si>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</si>
  <si>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</si>
  <si>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</si>
  <si>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</si>
  <si>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</si>
  <si>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</si>
  <si>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</si>
  <si>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</si>
  <si>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</si>
  <si>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</si>
  <si>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</si>
  <si>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</si>
  <si>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</si>
  <si>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</si>
  <si>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</si>
  <si>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</si>
  <si>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</si>
  <si>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</si>
  <si>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</si>
  <si>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</si>
  <si>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</si>
  <si>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</si>
  <si>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</si>
  <si>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</si>
  <si>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</si>
  <si>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</si>
  <si>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</si>
  <si>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</si>
  <si>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</si>
  <si>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</si>
  <si>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</si>
  <si>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</si>
  <si>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</si>
  <si>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</si>
  <si>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</si>
  <si>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</si>
  <si>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</si>
  <si>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</si>
  <si>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</si>
  <si>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</si>
  <si>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</si>
  <si>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</si>
  <si>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</si>
  <si>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</si>
  <si>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</si>
  <si>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</si>
  <si>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</si>
  <si>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</si>
  <si>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</si>
  <si>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</si>
  <si>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</si>
  <si>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</si>
  <si>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</si>
  <si>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</si>
  <si>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</si>
  <si>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</si>
  <si>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</si>
  <si>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</si>
  <si>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</si>
  <si>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</si>
  <si>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</si>
  <si>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</si>
  <si>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</si>
  <si>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</si>
  <si>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</si>
  <si>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</si>
  <si>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</si>
  <si>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</si>
  <si>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</si>
  <si>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</si>
  <si>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</si>
  <si>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</si>
  <si>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</si>
  <si>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</si>
  <si>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</si>
  <si>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</si>
  <si>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</si>
  <si>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</si>
  <si>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</si>
  <si>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</si>
  <si>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</si>
  <si>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</si>
  <si>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</si>
  <si>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</si>
  <si>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</si>
  <si>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</si>
  <si>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</si>
  <si>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</si>
  <si>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</si>
  <si>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</si>
  <si>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</si>
  <si>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</si>
  <si>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</si>
  <si>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</si>
  <si>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</si>
  <si>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</si>
  <si>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</si>
  <si>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</si>
  <si>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</si>
  <si>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</si>
  <si>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</si>
  <si>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</si>
  <si>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</si>
  <si>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</si>
  <si>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</si>
  <si>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</si>
  <si>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</si>
  <si>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</si>
  <si>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</si>
  <si>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</si>
  <si>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</si>
  <si>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</si>
  <si>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</si>
  <si>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</si>
  <si>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</si>
  <si>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</si>
  <si>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</si>
  <si>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</si>
  <si>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</si>
  <si>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</si>
  <si>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</si>
  <si>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</si>
  <si>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</si>
  <si>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</si>
  <si>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</si>
  <si>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</si>
  <si>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</si>
  <si>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</si>
  <si>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</si>
  <si>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</si>
  <si>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</si>
  <si>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</si>
  <si>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</si>
  <si>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</si>
  <si>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</si>
  <si>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</si>
  <si>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</si>
  <si>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</si>
  <si>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</si>
  <si>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</si>
  <si>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</si>
  <si>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</si>
  <si>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</si>
  <si>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</si>
  <si>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</si>
  <si>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</si>
  <si>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</si>
  <si>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</si>
  <si>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</si>
  <si>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</si>
  <si>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</si>
  <si>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</si>
  <si>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</si>
  <si>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</si>
  <si>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</si>
  <si>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</si>
  <si>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</si>
  <si>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</si>
  <si>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</si>
  <si>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</si>
  <si>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</si>
  <si>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</si>
  <si>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</si>
  <si>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</si>
  <si>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</si>
  <si>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</si>
  <si>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</si>
  <si>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</si>
  <si>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</si>
  <si>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</si>
  <si>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</si>
  <si>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</si>
  <si>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</si>
  <si>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</si>
  <si>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</si>
  <si>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</si>
  <si>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</si>
  <si>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</si>
  <si>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</si>
  <si>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</si>
  <si>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</si>
  <si>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</si>
  <si>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</si>
  <si>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</si>
  <si>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</si>
  <si>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</si>
  <si>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</si>
  <si>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</si>
  <si>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</si>
  <si>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</si>
  <si>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</si>
  <si>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</si>
  <si>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</si>
  <si>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</si>
  <si>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</si>
  <si>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</si>
  <si>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</si>
  <si>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</si>
  <si>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</si>
  <si>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</si>
  <si>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</si>
  <si>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</si>
  <si>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</si>
  <si>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</si>
  <si>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</si>
  <si>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</si>
  <si>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</si>
  <si>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</si>
  <si>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</si>
  <si>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</si>
  <si>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</si>
  <si>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</si>
  <si>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</si>
  <si>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</si>
  <si>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</si>
  <si>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</si>
  <si>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</si>
  <si>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</si>
  <si>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</si>
  <si>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</si>
  <si>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</si>
  <si>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</si>
  <si>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</si>
  <si>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</si>
  <si>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</si>
  <si>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</si>
  <si>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</si>
  <si>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</si>
  <si>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</si>
  <si>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</si>
  <si>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</si>
  <si>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</si>
  <si>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</si>
  <si>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</si>
  <si>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</si>
  <si>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</si>
  <si>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</si>
  <si>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</si>
  <si>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</si>
  <si>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</si>
  <si>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</si>
  <si>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</si>
  <si>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</si>
  <si>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</si>
  <si>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</si>
  <si>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</si>
  <si>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</si>
  <si>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</si>
  <si>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</si>
  <si>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</si>
  <si>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</si>
  <si>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</si>
  <si>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</si>
  <si>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</si>
  <si>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</si>
  <si>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</si>
  <si>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</si>
  <si>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</si>
  <si>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</si>
  <si>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</si>
  <si>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</si>
  <si>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</si>
  <si>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</si>
  <si>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</si>
  <si>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</si>
  <si>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</si>
  <si>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</si>
  <si>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</si>
  <si>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</si>
  <si>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</si>
  <si>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</si>
  <si>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</si>
  <si>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</si>
  <si>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</si>
  <si>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</si>
  <si>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</si>
  <si>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</si>
  <si>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</si>
  <si>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</si>
  <si>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</si>
  <si>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</si>
  <si>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</si>
  <si>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</si>
  <si>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</si>
  <si>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</si>
  <si>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</si>
  <si>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</si>
  <si>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</si>
  <si>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</si>
  <si>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</si>
  <si>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</si>
  <si>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</si>
  <si>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</si>
  <si>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</si>
  <si>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</si>
  <si>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</si>
  <si>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</si>
  <si>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</si>
  <si>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</si>
  <si>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</si>
  <si>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</si>
  <si>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</si>
  <si>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</si>
  <si>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</si>
  <si>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</si>
  <si>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</si>
  <si>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</si>
  <si>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</si>
  <si>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</si>
  <si>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</si>
  <si>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</si>
  <si>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</si>
  <si>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</si>
  <si>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</si>
  <si>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</si>
  <si>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</si>
  <si>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</si>
  <si>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</si>
  <si>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</si>
  <si>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</si>
  <si>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</si>
  <si>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</si>
  <si>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</si>
  <si>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</si>
  <si>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</si>
  <si>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</si>
  <si>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</si>
  <si>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</si>
  <si>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</si>
  <si>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</si>
  <si>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</si>
  <si>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</si>
  <si>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</si>
  <si>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</si>
  <si>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</si>
  <si>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</si>
  <si>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</si>
  <si>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</si>
  <si>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</si>
  <si>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</si>
  <si>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</si>
  <si>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</si>
  <si>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</si>
  <si>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</si>
  <si>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</si>
  <si>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</si>
  <si>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</si>
  <si>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</si>
  <si>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</si>
  <si>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</si>
  <si>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</si>
  <si>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</si>
  <si>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</si>
  <si>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</si>
  <si>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</si>
  <si>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</si>
  <si>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</si>
  <si>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</si>
  <si>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</si>
  <si>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</si>
  <si>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</si>
  <si>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</si>
  <si>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</si>
  <si>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</si>
  <si>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</si>
  <si>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</si>
  <si>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</si>
  <si>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</si>
  <si>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</si>
  <si>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</si>
  <si>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</si>
  <si>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</si>
  <si>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</si>
  <si>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</si>
  <si>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</si>
  <si>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</si>
  <si>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</si>
  <si>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</si>
  <si>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</si>
  <si>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</si>
  <si>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</si>
  <si>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</si>
  <si>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</si>
  <si>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</si>
  <si>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</si>
  <si>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</si>
  <si>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</si>
  <si>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</si>
  <si>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</si>
  <si>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</si>
  <si>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</si>
  <si>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</si>
  <si>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</si>
  <si>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</si>
  <si>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</si>
  <si>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</si>
  <si>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</si>
  <si>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</si>
  <si>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</si>
  <si>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</si>
  <si>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</si>
  <si>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</si>
  <si>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</si>
  <si>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</si>
  <si>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</si>
  <si>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</si>
  <si>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</si>
  <si>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</si>
  <si>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</si>
  <si>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</si>
  <si>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</si>
  <si>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</si>
  <si>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</si>
  <si>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</si>
  <si>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</si>
  <si>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</si>
  <si>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</si>
  <si>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</si>
  <si>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</si>
  <si>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</si>
  <si>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</si>
  <si>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</si>
  <si>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</si>
  <si>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</si>
  <si>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</si>
  <si>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</si>
  <si>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</si>
  <si>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</si>
  <si>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</si>
  <si>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</si>
  <si>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</si>
  <si>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</si>
  <si>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</si>
  <si>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</si>
  <si>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</si>
  <si>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</si>
  <si>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</si>
  <si>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</si>
  <si>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</si>
  <si>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</si>
  <si>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</si>
  <si>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</si>
  <si>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</si>
  <si>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</si>
  <si>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</si>
  <si>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</si>
  <si>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</si>
  <si>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</si>
  <si>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</si>
  <si>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</si>
  <si>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</si>
  <si>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</si>
  <si>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</si>
  <si>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</si>
  <si>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</si>
  <si>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</si>
  <si>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</si>
  <si>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</si>
  <si>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</si>
  <si>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</si>
  <si>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</si>
  <si>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</si>
  <si>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</si>
  <si>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</si>
  <si>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</si>
  <si>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</si>
  <si>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</si>
  <si>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</si>
  <si>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</si>
  <si>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</si>
  <si>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</si>
  <si>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</si>
  <si>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</si>
  <si>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</si>
  <si>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</si>
  <si>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</si>
  <si>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</si>
  <si>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</si>
  <si>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</si>
  <si>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</si>
  <si>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</si>
  <si>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</si>
  <si>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</si>
  <si>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</si>
  <si>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</si>
  <si>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</si>
  <si>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</si>
  <si>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</si>
  <si>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</si>
  <si>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</si>
  <si>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</si>
  <si>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</si>
  <si>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</si>
  <si>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</si>
  <si>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</si>
  <si>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</si>
  <si>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</si>
  <si>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</si>
  <si>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</si>
  <si>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</si>
  <si>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</si>
  <si>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</si>
  <si>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</si>
  <si>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</si>
  <si>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</si>
  <si>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</si>
  <si>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</si>
  <si>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</si>
  <si>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</si>
  <si>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</si>
  <si>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</si>
  <si>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</si>
  <si>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</si>
  <si>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</si>
  <si>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</si>
  <si>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</si>
  <si>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</si>
  <si>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</si>
  <si>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</si>
  <si>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</si>
  <si>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</si>
  <si>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</si>
  <si>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</si>
  <si>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</si>
  <si>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</si>
  <si>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</si>
  <si>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</si>
  <si>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</si>
  <si>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</si>
  <si>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</si>
  <si>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</si>
  <si>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</si>
  <si>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</si>
  <si>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</si>
  <si>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</si>
  <si>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</si>
  <si>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</si>
  <si>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</si>
  <si>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</si>
  <si>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</si>
  <si>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</si>
  <si>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</si>
  <si>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</si>
  <si>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</si>
  <si>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</si>
  <si>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</si>
  <si>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</si>
  <si>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</si>
  <si>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</si>
  <si>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</si>
  <si>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</si>
  <si>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</si>
  <si>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</si>
  <si>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</si>
  <si>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</si>
  <si>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</si>
  <si>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</si>
  <si>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</si>
  <si>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</si>
  <si>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</si>
  <si>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</si>
  <si>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</si>
  <si>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</si>
  <si>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</si>
  <si>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</si>
  <si>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</si>
  <si>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</si>
  <si>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</si>
  <si>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</si>
  <si>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</si>
  <si>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</si>
  <si>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</si>
  <si>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</si>
  <si>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</si>
  <si>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</si>
  <si>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</si>
  <si>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</si>
  <si>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</si>
  <si>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</si>
  <si>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</si>
  <si>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</si>
  <si>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</si>
  <si>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</si>
  <si>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</si>
  <si>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</si>
  <si>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</si>
  <si>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</si>
  <si>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</si>
  <si>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</si>
  <si>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</si>
  <si>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</si>
  <si>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</si>
  <si>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</si>
  <si>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</si>
  <si>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</si>
  <si>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</si>
  <si>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</si>
  <si>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</si>
  <si>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</si>
  <si>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</si>
  <si>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</si>
  <si>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</si>
  <si>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</si>
  <si>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</si>
  <si>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</si>
  <si>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</si>
  <si>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</si>
  <si>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</si>
  <si>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</si>
  <si>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</si>
  <si>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</si>
  <si>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</si>
  <si>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</si>
  <si>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</si>
  <si>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</si>
  <si>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</si>
  <si>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</si>
  <si>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</si>
  <si>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</si>
  <si>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</si>
  <si>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</si>
  <si>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</si>
  <si>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</si>
  <si>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</si>
  <si>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</si>
  <si>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</si>
  <si>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</si>
  <si>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</si>
  <si>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</si>
  <si>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</si>
  <si>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</si>
  <si>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</si>
  <si>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</si>
  <si>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</si>
  <si>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</si>
  <si>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</si>
  <si>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</si>
  <si>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</si>
  <si>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</si>
  <si>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</si>
  <si>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</si>
  <si>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</si>
  <si>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</si>
  <si>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</si>
  <si>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</si>
  <si>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</si>
  <si>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</si>
  <si>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</si>
  <si>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</si>
  <si>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</si>
  <si>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</si>
  <si>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</si>
  <si>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</si>
  <si>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</si>
  <si>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</si>
  <si>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</si>
  <si>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</si>
  <si>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</si>
  <si>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</si>
  <si>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</si>
  <si>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</si>
  <si>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</si>
  <si>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</si>
  <si>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</si>
  <si>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</si>
  <si>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</si>
  <si>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</si>
  <si>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</si>
  <si>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</si>
  <si>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</si>
  <si>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</si>
  <si>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</si>
  <si>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</si>
  <si>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</si>
  <si>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</si>
  <si>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</si>
  <si>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</si>
  <si>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</si>
  <si>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</si>
  <si>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</si>
  <si>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</si>
  <si>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</si>
  <si>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</si>
  <si>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</si>
  <si>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</si>
  <si>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</si>
  <si>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</si>
  <si>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</si>
  <si>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</si>
  <si>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</si>
  <si>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</si>
  <si>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</si>
  <si>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</si>
  <si>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</si>
  <si>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</si>
  <si>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</si>
  <si>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</si>
  <si>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</si>
  <si>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</si>
  <si>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</si>
  <si>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</si>
  <si>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</si>
  <si>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</si>
  <si>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</si>
  <si>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</si>
  <si>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</si>
  <si>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</si>
  <si>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</si>
  <si>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</si>
  <si>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</si>
  <si>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</si>
  <si>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</si>
  <si>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</si>
  <si>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</si>
  <si>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</si>
  <si>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</si>
  <si>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</si>
  <si>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</si>
  <si>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</si>
  <si>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</si>
  <si>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</si>
  <si>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</si>
  <si>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</si>
  <si>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</si>
  <si>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</si>
  <si>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</si>
  <si>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</si>
  <si>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</si>
  <si>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</si>
  <si>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</si>
  <si>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</si>
  <si>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</si>
  <si>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</si>
  <si>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</si>
  <si>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</si>
  <si>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</si>
  <si>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</si>
  <si>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</si>
  <si>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</si>
  <si>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</si>
  <si>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</si>
  <si>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</si>
  <si>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</si>
  <si>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</si>
  <si>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</si>
  <si>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</si>
  <si>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</si>
  <si>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</si>
  <si>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</si>
  <si>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</si>
  <si>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</si>
  <si>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</si>
  <si>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</si>
  <si>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</si>
  <si>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</si>
  <si>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</si>
  <si>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</si>
  <si>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</si>
  <si>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</si>
  <si>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</si>
  <si>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</si>
  <si>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</si>
  <si>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</si>
  <si>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</si>
  <si>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</si>
  <si>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</si>
  <si>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</si>
  <si>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</si>
  <si>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</si>
  <si>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</si>
  <si>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</si>
  <si>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</si>
  <si>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</si>
  <si>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</si>
  <si>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</si>
  <si>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</si>
  <si>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</si>
  <si>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</si>
  <si>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</si>
  <si>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</si>
  <si>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</si>
  <si>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</si>
  <si>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</si>
  <si>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</si>
  <si>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</si>
  <si>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</si>
  <si>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</si>
  <si>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</si>
  <si>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</si>
  <si>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</si>
  <si>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</si>
  <si>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</si>
  <si>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</si>
  <si>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</si>
  <si>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</si>
  <si>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</si>
  <si>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</si>
  <si>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</si>
  <si>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</si>
  <si>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</si>
  <si>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</si>
  <si>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</si>
  <si>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</si>
  <si>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</si>
  <si>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</si>
  <si>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</si>
  <si>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</si>
  <si>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</si>
  <si>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</si>
  <si>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</si>
  <si>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</si>
  <si>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</si>
  <si>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</si>
  <si>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</si>
  <si>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</si>
  <si>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</si>
  <si>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</si>
  <si>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</si>
  <si>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</si>
  <si>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</si>
  <si>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</si>
  <si>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</si>
  <si>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</si>
  <si>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</si>
  <si>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</si>
  <si>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</si>
  <si>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</si>
  <si>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</si>
  <si>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</si>
  <si>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</si>
  <si>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</si>
  <si>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</si>
  <si>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</si>
  <si>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</si>
  <si>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</si>
  <si>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</si>
  <si>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</si>
  <si>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</si>
  <si>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</si>
  <si>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</si>
  <si>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</si>
  <si>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</si>
  <si>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</si>
  <si>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</si>
  <si>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</si>
  <si>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</si>
  <si>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</si>
  <si>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</si>
  <si>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</si>
  <si>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</si>
  <si>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</si>
  <si>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</si>
  <si>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</si>
  <si>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</si>
  <si>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</si>
  <si>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</si>
  <si>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</si>
  <si>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</si>
  <si>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</si>
  <si>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</si>
  <si>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</si>
  <si>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</si>
  <si>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</si>
  <si>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</si>
  <si>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</si>
  <si>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</si>
  <si>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</si>
  <si>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</si>
  <si>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</si>
  <si>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</si>
  <si>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</si>
  <si>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</si>
  <si>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</si>
  <si>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</si>
  <si>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</si>
  <si>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</si>
  <si>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</si>
  <si>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</si>
  <si>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</si>
  <si>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</si>
  <si>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</si>
  <si>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</si>
  <si>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</si>
  <si>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</si>
  <si>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</si>
  <si>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</si>
  <si>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</si>
  <si>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</si>
  <si>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</si>
  <si>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</si>
  <si>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</si>
  <si>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</si>
  <si>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</si>
  <si>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</si>
  <si>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</si>
  <si>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</si>
  <si>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</si>
  <si>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</si>
  <si>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</si>
  <si>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</si>
  <si>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</si>
  <si>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</si>
  <si>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</si>
  <si>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</si>
  <si>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</si>
  <si>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</si>
  <si>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</si>
  <si>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</si>
  <si>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</si>
  <si>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</si>
  <si>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</si>
  <si>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</si>
  <si>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</si>
  <si>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</si>
  <si>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</si>
  <si>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</si>
  <si>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</si>
  <si>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</si>
  <si>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</si>
  <si>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</si>
  <si>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</si>
  <si>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</si>
  <si>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</si>
  <si>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</si>
  <si>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</si>
  <si>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</si>
  <si>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</si>
  <si>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</si>
  <si>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</si>
  <si>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</si>
  <si>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</si>
  <si>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</si>
  <si>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</si>
  <si>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</si>
  <si>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</si>
  <si>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</si>
  <si>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</si>
  <si>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</si>
  <si>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</si>
  <si>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</si>
  <si>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</si>
  <si>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</si>
  <si>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</si>
  <si>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</si>
  <si>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</si>
  <si>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</si>
  <si>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</si>
  <si>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</si>
  <si>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</si>
  <si>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</si>
  <si>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</si>
  <si>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</si>
  <si>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</si>
  <si>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</si>
  <si>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</si>
  <si>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</si>
  <si>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</si>
  <si>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</si>
  <si>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</si>
  <si>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</si>
  <si>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</si>
  <si>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</si>
  <si>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</si>
  <si>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</si>
  <si>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</si>
  <si>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</si>
  <si>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</si>
  <si>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</si>
  <si>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</si>
  <si>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</si>
  <si>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</si>
  <si>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</si>
  <si>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</si>
  <si>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</si>
  <si>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</si>
  <si>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</si>
  <si>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</si>
  <si>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</si>
  <si>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</si>
  <si>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</si>
  <si>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</si>
  <si>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</si>
  <si>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</si>
  <si>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</si>
  <si>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</si>
  <si>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</si>
  <si>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</si>
  <si>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</si>
  <si>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</si>
  <si>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</si>
  <si>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</si>
  <si>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</si>
  <si>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</si>
  <si>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</si>
  <si>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</si>
  <si>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</si>
  <si>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</si>
  <si>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</si>
  <si>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</si>
  <si>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</si>
  <si>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</si>
  <si>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</si>
  <si>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</si>
  <si>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</si>
  <si>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</si>
  <si>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</si>
  <si>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</si>
  <si>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</si>
  <si>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</si>
  <si>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</si>
  <si>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</si>
  <si>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</si>
  <si>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</si>
  <si>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</si>
  <si>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</si>
  <si>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</si>
  <si>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</si>
  <si>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</si>
  <si>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</si>
  <si>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</si>
  <si>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</si>
  <si>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</si>
  <si>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</si>
  <si>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</si>
  <si>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</si>
  <si>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</si>
  <si>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</si>
  <si>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</si>
  <si>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</si>
  <si>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</si>
  <si>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</si>
  <si>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</si>
  <si>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</si>
  <si>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</si>
  <si>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</si>
  <si>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</si>
  <si>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</si>
  <si>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</si>
  <si>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</si>
  <si>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</si>
  <si>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</si>
  <si>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</si>
  <si>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</si>
  <si>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</si>
  <si>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</si>
  <si>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</si>
  <si>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</si>
  <si>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</si>
  <si>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</si>
  <si>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</si>
  <si>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</si>
  <si>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</si>
  <si>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</si>
  <si>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</si>
  <si>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</si>
  <si>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</si>
  <si>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</si>
  <si>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</si>
  <si>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</si>
  <si>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</si>
  <si>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</si>
  <si>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</si>
  <si>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</si>
  <si>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</si>
  <si>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</si>
  <si>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</si>
  <si>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</si>
  <si>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</si>
  <si>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</si>
  <si>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</si>
  <si>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</si>
  <si>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</si>
  <si>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</si>
  <si>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</si>
  <si>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</si>
  <si>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</si>
  <si>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</si>
  <si>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</si>
  <si>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</si>
  <si>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</si>
  <si>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</si>
  <si>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</si>
  <si>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</si>
  <si>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</si>
  <si>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</si>
  <si>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</si>
  <si>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</si>
  <si>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</si>
  <si>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</si>
  <si>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</si>
  <si>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</si>
  <si>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</si>
  <si>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</si>
  <si>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</si>
  <si>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</si>
  <si>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</si>
  <si>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</si>
  <si>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</si>
  <si>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</si>
  <si>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</si>
  <si>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</si>
  <si>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</si>
  <si>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</si>
  <si>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</si>
  <si>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</si>
  <si>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</si>
  <si>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</si>
  <si>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</si>
  <si>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</si>
  <si>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</si>
  <si>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</si>
  <si>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</si>
  <si>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</si>
  <si>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</si>
  <si>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</si>
  <si>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</si>
  <si>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</si>
  <si>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</si>
  <si>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</si>
  <si>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</si>
  <si>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</si>
  <si>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</si>
  <si>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</si>
  <si>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</si>
  <si>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</si>
  <si>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</si>
  <si>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</si>
  <si>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</si>
  <si>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</si>
  <si>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</si>
  <si>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</si>
  <si>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</si>
  <si>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</si>
  <si>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</si>
  <si>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</si>
  <si>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</si>
  <si>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</si>
  <si>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</si>
  <si>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</si>
  <si>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</si>
  <si>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</si>
  <si>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</si>
  <si>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</si>
  <si>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</si>
  <si>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</si>
  <si>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</si>
  <si>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</si>
  <si>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</si>
  <si>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</si>
  <si>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</si>
  <si>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</si>
  <si>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</si>
  <si>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</si>
  <si>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</si>
  <si>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</si>
  <si>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</si>
  <si>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</si>
  <si>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</si>
  <si>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</si>
  <si>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</si>
  <si>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</si>
  <si>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</si>
  <si>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</si>
  <si>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</si>
  <si>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</si>
  <si>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</si>
  <si>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</si>
  <si>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</si>
  <si>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</si>
  <si>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</si>
  <si>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</si>
  <si>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</si>
  <si>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</si>
  <si>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</si>
  <si>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</si>
  <si>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</si>
  <si>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</si>
  <si>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</si>
  <si>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</si>
  <si>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</si>
  <si>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</si>
  <si>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</si>
  <si>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</si>
  <si>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</si>
  <si>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</si>
  <si>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</si>
  <si>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</si>
  <si>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</si>
  <si>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</si>
  <si>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</si>
  <si>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</si>
  <si>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</si>
  <si>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</si>
  <si>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</si>
  <si>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</si>
  <si>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</si>
  <si>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</si>
  <si>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</si>
  <si>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</si>
  <si>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</si>
  <si>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</si>
  <si>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</si>
  <si>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</si>
  <si>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</si>
  <si>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</si>
  <si>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</si>
  <si>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</si>
  <si>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</si>
  <si>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</si>
  <si>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</si>
  <si>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</si>
  <si>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</si>
  <si>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</si>
  <si>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</si>
  <si>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</si>
  <si>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</si>
  <si>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</si>
  <si>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</si>
  <si>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</si>
  <si>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</si>
  <si>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</si>
  <si>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</si>
  <si>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</si>
  <si>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</si>
  <si>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</si>
  <si>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</si>
  <si>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</si>
  <si>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</si>
  <si>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</si>
  <si>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</si>
  <si>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</si>
  <si>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</si>
  <si>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</si>
  <si>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</si>
  <si>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</si>
  <si>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</si>
  <si>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</si>
  <si>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</si>
  <si>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</si>
  <si>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</si>
  <si>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</si>
  <si>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</si>
  <si>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</si>
  <si>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</si>
  <si>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</si>
  <si>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</si>
  <si>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</si>
  <si>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</si>
  <si>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</si>
  <si>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</si>
  <si>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</si>
  <si>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</si>
  <si>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</si>
  <si>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</si>
  <si>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</si>
  <si>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</si>
  <si>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</si>
  <si>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</si>
  <si>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</si>
  <si>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</si>
  <si>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</si>
  <si>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</si>
  <si>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</si>
  <si>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</si>
  <si>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</si>
  <si>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</si>
  <si>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</si>
  <si>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</si>
  <si>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</si>
  <si>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</si>
  <si>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</si>
  <si>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</si>
  <si>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</si>
  <si>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</si>
  <si>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</si>
  <si>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</si>
  <si>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</si>
  <si>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</si>
  <si>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</si>
  <si>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</si>
  <si>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</si>
  <si>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</si>
  <si>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</si>
  <si>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</si>
  <si>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</si>
  <si>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</si>
  <si>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</si>
  <si>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</si>
  <si>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</si>
  <si>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</si>
  <si>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</si>
  <si>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</si>
  <si>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</si>
  <si>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</si>
  <si>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</si>
  <si>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</si>
  <si>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</si>
  <si>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</si>
  <si>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</si>
  <si>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</si>
  <si>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</si>
  <si>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</si>
  <si>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</si>
  <si>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</si>
  <si>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</si>
  <si>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</si>
  <si>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</si>
  <si>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</si>
  <si>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</si>
  <si>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</si>
  <si>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</si>
  <si>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</si>
  <si>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</si>
  <si>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</si>
  <si>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</si>
  <si>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</si>
  <si>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</si>
  <si>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</si>
  <si>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</si>
  <si>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</si>
  <si>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</si>
  <si>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</si>
  <si>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</si>
  <si>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</si>
  <si>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</si>
  <si>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</si>
  <si>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</si>
  <si>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</si>
  <si>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</si>
  <si>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</si>
  <si>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</si>
  <si>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</si>
  <si>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</si>
  <si>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</si>
  <si>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</si>
  <si>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</si>
  <si>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</si>
  <si>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</si>
  <si>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</si>
  <si>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</si>
  <si>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</si>
  <si>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</si>
  <si>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</si>
  <si>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</si>
  <si>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</si>
  <si>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</si>
  <si>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</si>
  <si>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</si>
  <si>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</si>
  <si>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</si>
  <si>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</si>
  <si>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</si>
  <si>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</si>
  <si>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</si>
  <si>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</si>
  <si>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</si>
  <si>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</si>
  <si>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</si>
  <si>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</si>
  <si>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</si>
  <si>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</si>
  <si>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</si>
  <si>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</si>
  <si>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</si>
  <si>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</si>
  <si>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</si>
  <si>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</si>
  <si>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</si>
  <si>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</si>
  <si>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</si>
  <si>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</si>
  <si>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</si>
  <si>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</si>
  <si>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</si>
  <si>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</si>
  <si>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</si>
  <si>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</si>
  <si>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</si>
  <si>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</si>
  <si>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</si>
  <si>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</si>
  <si>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</si>
  <si>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</si>
  <si>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</si>
  <si>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</si>
  <si>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</si>
  <si>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</si>
  <si>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</si>
  <si>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</si>
  <si>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</si>
  <si>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</si>
  <si>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</si>
  <si>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</si>
  <si>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</si>
  <si>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</si>
  <si>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</si>
  <si>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</si>
  <si>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</si>
  <si>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</si>
  <si>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</si>
  <si>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</si>
  <si>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</si>
  <si>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</si>
  <si>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</si>
  <si>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</si>
  <si>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</si>
  <si>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</si>
  <si>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</si>
  <si>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</si>
  <si>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</si>
  <si>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</si>
  <si>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</si>
  <si>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</si>
  <si>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</si>
  <si>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</si>
  <si>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</si>
  <si>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</si>
  <si>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</si>
  <si>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</si>
  <si>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</si>
  <si>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</si>
  <si>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</si>
  <si>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</si>
  <si>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</si>
  <si>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</si>
  <si>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</si>
  <si>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</si>
  <si>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</si>
  <si>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</si>
  <si>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</si>
  <si>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</si>
  <si>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</si>
  <si>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</si>
  <si>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</si>
  <si>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</si>
  <si>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</si>
  <si>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</si>
  <si>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</si>
  <si>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</si>
  <si>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</si>
  <si>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</si>
  <si>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</si>
  <si>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</si>
  <si>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</si>
  <si>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</si>
  <si>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</si>
  <si>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</si>
  <si>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</si>
  <si>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</si>
  <si>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</si>
  <si>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</si>
  <si>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</si>
  <si>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</si>
  <si>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</si>
  <si>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</si>
  <si>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</si>
  <si>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</si>
  <si>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</si>
  <si>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</si>
  <si>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</si>
  <si>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</si>
  <si>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</si>
  <si>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</si>
  <si>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</si>
  <si>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</si>
  <si>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</si>
  <si>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</si>
  <si>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</si>
  <si>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</si>
  <si>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</si>
  <si>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</si>
  <si>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</si>
  <si>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</si>
  <si>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</si>
  <si>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</si>
  <si>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</si>
  <si>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</si>
  <si>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</si>
  <si>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</si>
  <si>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</si>
  <si>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</si>
  <si>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</si>
  <si>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</si>
  <si>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</si>
  <si>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</si>
  <si>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</si>
  <si>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</si>
  <si>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</si>
  <si>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</si>
  <si>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</si>
  <si>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</si>
  <si>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</si>
  <si>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</si>
  <si>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</si>
  <si>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</si>
  <si>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</si>
  <si>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</si>
  <si>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</si>
  <si>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</si>
  <si>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</si>
  <si>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</si>
  <si>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</si>
  <si>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</si>
  <si>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</si>
  <si>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</si>
  <si>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</si>
  <si>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</si>
  <si>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</si>
  <si>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</si>
  <si>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</si>
  <si>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</si>
  <si>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</si>
  <si>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</si>
  <si>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</si>
  <si>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</si>
  <si>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</si>
  <si>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</si>
  <si>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</si>
  <si>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</si>
  <si>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</si>
  <si>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</si>
  <si>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</si>
  <si>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</si>
  <si>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</si>
  <si>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</si>
  <si>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</si>
  <si>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</si>
  <si>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</si>
  <si>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</si>
  <si>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</si>
  <si>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</si>
  <si>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</si>
  <si>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</si>
  <si>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</si>
  <si>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</si>
  <si>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</si>
  <si>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</si>
  <si>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</si>
  <si>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</si>
  <si>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</si>
  <si>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</si>
  <si>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</si>
  <si>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</si>
  <si>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</si>
  <si>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</si>
  <si>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</si>
  <si>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</si>
  <si>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</si>
  <si>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</si>
  <si>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</si>
  <si>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</si>
  <si>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</si>
  <si>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</si>
  <si>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</si>
  <si>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</si>
  <si>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</si>
  <si>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</si>
  <si>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</si>
  <si>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</si>
  <si>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</si>
  <si>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</si>
  <si>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</si>
  <si>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</si>
  <si>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</si>
  <si>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</si>
  <si>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</si>
  <si>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</si>
  <si>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</si>
  <si>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</si>
  <si>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</si>
  <si>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</si>
  <si>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</si>
  <si>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</si>
  <si>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</si>
  <si>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</si>
  <si>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</si>
  <si>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</si>
  <si>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</si>
  <si>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</si>
  <si>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</si>
  <si>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</si>
  <si>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</si>
  <si>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</si>
  <si>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</si>
  <si>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</si>
  <si>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</si>
  <si>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</si>
  <si>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</si>
  <si>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</si>
  <si>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</si>
  <si>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</si>
  <si>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</si>
  <si>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</si>
  <si>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</si>
  <si>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</si>
  <si>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</si>
  <si>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</si>
  <si>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</si>
  <si>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</si>
  <si>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</si>
  <si>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</si>
  <si>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</si>
  <si>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</si>
  <si>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</si>
  <si>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</si>
  <si>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</si>
  <si>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</si>
  <si>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</si>
  <si>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</si>
  <si>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</si>
  <si>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</si>
  <si>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</si>
  <si>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</si>
  <si>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</si>
  <si>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</si>
  <si>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</si>
  <si>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</si>
  <si>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</si>
  <si>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</si>
  <si>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</si>
  <si>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</si>
  <si>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</si>
  <si>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</si>
  <si>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</si>
  <si>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</si>
  <si>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</si>
  <si>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</si>
  <si>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</si>
  <si>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</si>
  <si>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</si>
  <si>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</si>
  <si>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</si>
  <si>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</si>
  <si>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</si>
  <si>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</si>
  <si>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</si>
  <si>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</si>
  <si>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</si>
  <si>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</si>
  <si>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</si>
  <si>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</si>
  <si>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</si>
  <si>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</si>
  <si>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</si>
  <si>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</si>
  <si>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</si>
  <si>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</si>
  <si>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</si>
  <si>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</si>
  <si>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</si>
  <si>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</si>
  <si>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</si>
  <si>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</si>
  <si>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</si>
  <si>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</si>
  <si>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</si>
  <si>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</si>
  <si>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</si>
  <si>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</si>
  <si>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</si>
  <si>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</si>
  <si>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</si>
  <si>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</si>
  <si>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</si>
  <si>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</si>
  <si>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</si>
  <si>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</si>
  <si>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</si>
  <si>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</si>
  <si>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</si>
  <si>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</si>
  <si>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</si>
  <si>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</si>
  <si>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</si>
  <si>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</si>
  <si>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</si>
  <si>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</si>
  <si>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</si>
  <si>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</si>
  <si>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</si>
  <si>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</si>
  <si>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</si>
  <si>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</si>
  <si>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</si>
  <si>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</si>
  <si>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</si>
  <si>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</si>
  <si>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</si>
  <si>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</si>
  <si>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</si>
  <si>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</si>
  <si>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</si>
  <si>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</si>
  <si>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</si>
  <si>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</si>
  <si>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</si>
  <si>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</si>
  <si>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</si>
  <si>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</si>
  <si>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</si>
  <si>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</si>
  <si>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</si>
  <si>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</si>
  <si>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</si>
  <si>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</si>
  <si>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</si>
  <si>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</si>
  <si>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</si>
  <si>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</si>
  <si>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</si>
  <si>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</si>
  <si>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</si>
  <si>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</si>
  <si>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</si>
  <si>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</si>
  <si>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</si>
  <si>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</si>
  <si>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</si>
  <si>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</si>
  <si>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</si>
  <si>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</si>
  <si>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</si>
  <si>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</si>
  <si>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</si>
  <si>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</si>
  <si>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</si>
  <si>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</si>
  <si>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</si>
  <si>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</si>
  <si>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</si>
  <si>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</si>
  <si>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</si>
  <si>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</si>
  <si>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</si>
  <si>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</si>
  <si>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</si>
  <si>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</si>
  <si>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</si>
  <si>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</si>
  <si>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</si>
  <si>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</si>
  <si>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</si>
  <si>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</si>
  <si>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</si>
  <si>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</si>
  <si>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</si>
  <si>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</si>
  <si>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</si>
  <si>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</si>
  <si>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</si>
  <si>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</si>
  <si>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</si>
  <si>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</si>
  <si>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</si>
  <si>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</si>
  <si>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</si>
  <si>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</si>
  <si>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</si>
  <si>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</si>
  <si>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</si>
  <si>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</si>
  <si>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</si>
  <si>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</si>
  <si>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</si>
  <si>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</si>
  <si>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</si>
  <si>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</si>
  <si>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</si>
  <si>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</si>
  <si>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</si>
  <si>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</si>
  <si>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</si>
  <si>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</si>
  <si>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</si>
  <si>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</si>
  <si>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</si>
  <si>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</si>
  <si>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</si>
  <si>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</si>
  <si>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</si>
  <si>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</si>
  <si>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</si>
  <si>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</si>
  <si>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</si>
  <si>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</si>
  <si>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</si>
  <si>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</si>
  <si>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</si>
  <si>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</si>
  <si>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</si>
  <si>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</si>
  <si>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</si>
  <si>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</si>
  <si>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</si>
  <si>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</si>
  <si>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</si>
  <si>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</si>
  <si>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</si>
  <si>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</si>
  <si>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</si>
  <si>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</si>
  <si>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</si>
  <si>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</si>
  <si>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</si>
  <si>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</si>
  <si>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</si>
  <si>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</si>
  <si>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</si>
  <si>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</si>
  <si>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</si>
  <si>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</si>
  <si>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</si>
  <si>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</si>
  <si>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</si>
  <si>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</si>
  <si>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</si>
  <si>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</si>
  <si>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</si>
  <si>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</si>
  <si>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</si>
  <si>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</si>
  <si>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</si>
  <si>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</si>
  <si>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</si>
  <si>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</si>
  <si>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</si>
  <si>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</si>
  <si>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</si>
  <si>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</si>
  <si>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</si>
  <si>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</si>
  <si>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</si>
  <si>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</si>
  <si>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</si>
  <si>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</si>
  <si>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</si>
  <si>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</si>
  <si>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</si>
  <si>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</si>
  <si>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</si>
  <si>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</si>
  <si>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</si>
  <si>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</si>
  <si>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</si>
  <si>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</si>
  <si>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</si>
  <si>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</si>
  <si>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</si>
  <si>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</si>
  <si>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</si>
  <si>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</si>
  <si>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</si>
  <si>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</si>
  <si>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</si>
  <si>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</si>
  <si>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</si>
  <si>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</si>
  <si>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</si>
  <si>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</si>
  <si>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</si>
  <si>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</si>
  <si>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</si>
  <si>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</si>
  <si>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</si>
  <si>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</si>
  <si>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</si>
  <si>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</si>
  <si>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</si>
  <si>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</si>
  <si>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</si>
  <si>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</si>
  <si>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</si>
  <si>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</si>
  <si>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</si>
  <si>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</si>
  <si>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</si>
  <si>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</si>
  <si>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</si>
  <si>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</si>
  <si>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</si>
  <si>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</si>
  <si>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</si>
  <si>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</si>
  <si>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</si>
  <si>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</si>
  <si>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</si>
  <si>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</si>
  <si>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</si>
  <si>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</si>
  <si>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</si>
  <si>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</si>
  <si>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</si>
  <si>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</si>
  <si>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</si>
  <si>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</si>
  <si>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</si>
  <si>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</si>
  <si>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</si>
  <si>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</si>
  <si>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</si>
  <si>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</si>
  <si>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</si>
  <si>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</si>
  <si>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</si>
  <si>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</si>
  <si>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</si>
  <si>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</si>
  <si>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</si>
  <si>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</si>
  <si>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</si>
  <si>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</si>
  <si>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</si>
  <si>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</si>
  <si>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</si>
  <si>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</si>
  <si>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</si>
  <si>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</si>
  <si>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</si>
  <si>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</si>
  <si>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</si>
  <si>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</si>
  <si>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</si>
  <si>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</si>
  <si>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</si>
  <si>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</si>
  <si>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</si>
  <si>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</si>
  <si>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</si>
  <si>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</si>
  <si>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</si>
  <si>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</si>
  <si>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</si>
  <si>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</si>
  <si>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</si>
  <si>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</si>
  <si>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</si>
  <si>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</si>
  <si>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</si>
  <si>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</si>
  <si>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</si>
  <si>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</si>
  <si>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</si>
  <si>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</si>
  <si>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</si>
  <si>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</si>
  <si>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</si>
  <si>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</si>
  <si>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</si>
  <si>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</si>
  <si>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</si>
  <si>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</si>
  <si>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</si>
  <si>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</si>
  <si>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</si>
  <si>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</si>
  <si>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</si>
  <si>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</si>
  <si>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</si>
  <si>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</si>
  <si>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</si>
  <si>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</si>
  <si>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</si>
  <si>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</si>
  <si>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</si>
  <si>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</si>
  <si>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</si>
  <si>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</si>
  <si>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</si>
  <si>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</si>
  <si>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</si>
  <si>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</si>
  <si>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</si>
  <si>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</si>
  <si>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</si>
  <si>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</si>
  <si>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</si>
  <si>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</si>
  <si>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</si>
  <si>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</si>
  <si>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</si>
  <si>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</si>
  <si>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</si>
  <si>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</si>
  <si>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</si>
  <si>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</si>
  <si>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</si>
  <si>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</si>
  <si>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</si>
  <si>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</si>
  <si>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</si>
  <si>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</si>
  <si>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</si>
  <si>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</si>
  <si>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</si>
  <si>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</si>
  <si>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</si>
  <si>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</si>
  <si>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</si>
  <si>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</si>
  <si>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</si>
  <si>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</si>
  <si>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</si>
  <si>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</si>
  <si>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</si>
  <si>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</si>
  <si>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</si>
  <si>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</si>
  <si>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</si>
  <si>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</si>
  <si>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</si>
  <si>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</si>
  <si>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</si>
  <si>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</si>
  <si>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</si>
  <si>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</si>
  <si>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</si>
  <si>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</si>
  <si>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</si>
  <si>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</si>
  <si>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</si>
  <si>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</si>
  <si>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</si>
  <si>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</si>
  <si>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</si>
  <si>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</si>
  <si>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</si>
  <si>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</si>
  <si>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</si>
  <si>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</si>
  <si>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</si>
  <si>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</si>
  <si>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</si>
  <si>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</si>
  <si>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</si>
  <si>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</si>
  <si>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</si>
  <si>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</si>
  <si>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</si>
  <si>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</si>
  <si>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</si>
  <si>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</si>
  <si>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</si>
  <si>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</si>
  <si>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</si>
  <si>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</si>
  <si>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</si>
  <si>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</si>
  <si>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</si>
  <si>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</si>
  <si>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</si>
  <si>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</si>
  <si>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</si>
  <si>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</si>
  <si>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</si>
  <si>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</si>
  <si>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</si>
  <si>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</si>
  <si>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</si>
  <si>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</si>
  <si>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</si>
  <si>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</si>
  <si>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</si>
  <si>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</si>
  <si>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</si>
  <si>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</si>
  <si>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</si>
  <si>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</si>
  <si>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</si>
  <si>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</si>
  <si>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</si>
  <si>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</si>
  <si>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</si>
  <si>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</si>
  <si>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</si>
  <si>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</si>
  <si>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</si>
  <si>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</si>
  <si>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</si>
  <si>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</si>
  <si>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</si>
  <si>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</si>
  <si>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</si>
  <si>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</si>
  <si>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</si>
  <si>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</si>
  <si>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</si>
  <si>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</si>
  <si>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</si>
  <si>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</si>
  <si>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</si>
  <si>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</si>
  <si>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</si>
  <si>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</si>
  <si>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</si>
  <si>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</si>
  <si>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</si>
  <si>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</si>
  <si>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</si>
  <si>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</si>
  <si>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</si>
  <si>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</si>
  <si>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</si>
  <si>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</si>
  <si>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</si>
  <si>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</si>
  <si>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</si>
  <si>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</si>
  <si>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</si>
  <si>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</si>
  <si>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</si>
  <si>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</si>
  <si>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</si>
  <si>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</si>
  <si>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</si>
  <si>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</si>
  <si>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</si>
  <si>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</si>
  <si>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</si>
  <si>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</si>
  <si>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</si>
  <si>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</si>
  <si>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</si>
  <si>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</si>
  <si>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</si>
  <si>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</si>
  <si>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</si>
  <si>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</si>
  <si>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</si>
  <si>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</si>
  <si>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</si>
  <si>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</si>
  <si>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</si>
  <si>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</si>
  <si>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</si>
  <si>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</si>
  <si>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</si>
  <si>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</si>
  <si>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</si>
  <si>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</si>
  <si>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</si>
  <si>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</si>
  <si>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</si>
  <si>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</si>
  <si>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</si>
  <si>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</si>
  <si>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</si>
  <si>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</si>
  <si>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</si>
  <si>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</si>
  <si>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</si>
  <si>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</si>
  <si>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</si>
  <si>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</si>
  <si>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</si>
  <si>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</si>
  <si>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</si>
  <si>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</si>
  <si>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</si>
  <si>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</si>
  <si>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</si>
  <si>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</si>
  <si>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</si>
  <si>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</si>
  <si>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</si>
  <si>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</si>
  <si>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</si>
  <si>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</si>
  <si>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</si>
  <si>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</si>
  <si>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</si>
  <si>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</si>
  <si>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</si>
  <si>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</si>
  <si>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</si>
  <si>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</si>
  <si>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</si>
  <si>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</si>
  <si>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</si>
  <si>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</si>
  <si>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</si>
  <si>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</si>
  <si>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</si>
  <si>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</si>
  <si>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</si>
  <si>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</si>
  <si>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</si>
  <si>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</si>
  <si>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</si>
  <si>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</si>
  <si>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</si>
  <si>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</si>
  <si>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</si>
  <si>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</si>
  <si>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</si>
  <si>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</si>
  <si>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</si>
  <si>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</si>
  <si>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</si>
  <si>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</si>
  <si>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</si>
  <si>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</si>
  <si>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</si>
  <si>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</si>
  <si>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</si>
  <si>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</si>
  <si>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</si>
  <si>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</si>
  <si>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</si>
  <si>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</si>
  <si>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</si>
  <si>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</si>
  <si>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</si>
  <si>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</si>
  <si>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</si>
  <si>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</si>
  <si>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</si>
  <si>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</si>
  <si>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</si>
  <si>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</si>
  <si>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</si>
  <si>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</si>
  <si>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</si>
  <si>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</si>
  <si>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</si>
  <si>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</si>
  <si>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</si>
  <si>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</si>
  <si>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</si>
  <si>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</si>
  <si>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</si>
  <si>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</si>
  <si>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</si>
  <si>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</si>
  <si>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</si>
  <si>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</si>
  <si>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</si>
  <si>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</si>
  <si>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</si>
  <si>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</si>
  <si>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</si>
  <si>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</si>
  <si>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</si>
  <si>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</si>
  <si>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</si>
  <si>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</si>
  <si>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</si>
  <si>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</si>
  <si>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</si>
  <si>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</si>
  <si>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</si>
  <si>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</si>
  <si>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</si>
  <si>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</si>
  <si>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</si>
  <si>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</si>
  <si>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</si>
  <si>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</si>
  <si>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</si>
  <si>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</si>
  <si>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</si>
  <si>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</si>
  <si>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</si>
  <si>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</si>
  <si>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</si>
  <si>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</si>
  <si>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</si>
  <si>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</si>
  <si>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</si>
  <si>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</si>
  <si>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</si>
  <si>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</si>
  <si>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</si>
  <si>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</si>
  <si>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</si>
  <si>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</si>
  <si>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</si>
  <si>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</si>
  <si>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</si>
  <si>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</si>
  <si>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</si>
  <si>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</si>
  <si>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</si>
  <si>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</si>
  <si>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</si>
  <si>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</si>
  <si>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</si>
  <si>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</si>
  <si>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</si>
  <si>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</si>
  <si>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</si>
  <si>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</si>
  <si>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</si>
  <si>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</si>
  <si>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</si>
  <si>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</si>
  <si>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</si>
  <si>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</si>
  <si>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</si>
  <si>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</si>
  <si>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</si>
  <si>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</si>
  <si>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</si>
  <si>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</si>
  <si>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</si>
  <si>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</si>
  <si>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</si>
  <si>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</si>
  <si>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</si>
  <si>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</si>
  <si>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</si>
  <si>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</si>
  <si>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</si>
  <si>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</si>
  <si>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</si>
  <si>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</si>
  <si>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</si>
  <si>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</si>
  <si>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</si>
  <si>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</si>
  <si>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</si>
  <si>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</si>
  <si>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</si>
  <si>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</si>
  <si>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</si>
  <si>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</si>
  <si>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</si>
  <si>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</si>
  <si>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</si>
  <si>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</si>
  <si>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</si>
  <si>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</si>
  <si>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</si>
  <si>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</si>
  <si>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</si>
  <si>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</si>
  <si>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</si>
  <si>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</si>
  <si>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</si>
  <si>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</si>
  <si>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</si>
  <si>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</si>
  <si>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</si>
  <si>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</si>
  <si>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</si>
  <si>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</si>
  <si>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</si>
  <si>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</si>
  <si>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</si>
  <si>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</si>
  <si>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</si>
  <si>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</si>
  <si>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</si>
  <si>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</si>
  <si>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</si>
  <si>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</si>
  <si>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</si>
  <si>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</si>
  <si>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</si>
  <si>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</si>
  <si>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</si>
  <si>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</si>
  <si>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</si>
  <si>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</si>
  <si>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</si>
  <si>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</si>
  <si>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</si>
  <si>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</si>
  <si>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</si>
  <si>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</si>
  <si>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</si>
  <si>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</si>
  <si>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</si>
  <si>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</si>
  <si>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</si>
  <si>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</si>
  <si>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</si>
  <si>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</si>
  <si>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</si>
  <si>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</si>
  <si>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</si>
  <si>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</si>
  <si>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</si>
  <si>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</si>
  <si>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</si>
  <si>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</si>
  <si>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</si>
  <si>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</si>
  <si>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</si>
  <si>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</si>
  <si>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</si>
  <si>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</si>
  <si>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</si>
  <si>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</si>
  <si>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</si>
  <si>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</si>
  <si>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</si>
  <si>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</si>
  <si>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</si>
  <si>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</si>
  <si>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</si>
  <si>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</si>
  <si>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</si>
  <si>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</si>
  <si>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</si>
  <si>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</si>
  <si>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</si>
  <si>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</si>
  <si>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</si>
  <si>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</si>
  <si>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</si>
  <si>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</si>
  <si>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</si>
  <si>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</si>
  <si>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</si>
  <si>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</si>
  <si>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</si>
  <si>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</si>
  <si>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</si>
  <si>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</si>
  <si>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</si>
  <si>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</si>
  <si>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</si>
  <si>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</si>
  <si>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</si>
  <si>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</si>
  <si>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</si>
  <si>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</si>
  <si>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</si>
  <si>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</si>
  <si>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</si>
  <si>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</si>
  <si>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</si>
  <si>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</si>
  <si>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</si>
  <si>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</si>
  <si>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</si>
  <si>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</si>
  <si>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</si>
  <si>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</si>
  <si>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</si>
  <si>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</si>
  <si>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</si>
  <si>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</si>
  <si>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</si>
  <si>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</si>
  <si>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</si>
  <si>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</si>
  <si>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</si>
  <si>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</si>
  <si>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</si>
  <si>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</si>
  <si>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</si>
  <si>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</si>
  <si>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</si>
  <si>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</si>
  <si>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</si>
  <si>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</si>
  <si>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</si>
  <si>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</si>
  <si>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</si>
  <si>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</si>
  <si>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</si>
  <si>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</si>
  <si>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</si>
  <si>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</si>
  <si>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</si>
  <si>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</si>
  <si>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</si>
  <si>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</si>
  <si>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</si>
  <si>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</si>
  <si>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</si>
  <si>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</si>
  <si>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</si>
  <si>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</si>
  <si>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</si>
  <si>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</si>
  <si>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</si>
  <si>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</si>
  <si>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</si>
  <si>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</si>
  <si>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</si>
  <si>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</si>
  <si>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</si>
  <si>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</si>
  <si>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</si>
  <si>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</si>
  <si>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</si>
  <si>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</si>
  <si>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</si>
  <si>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</si>
  <si>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</si>
  <si>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</si>
  <si>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</si>
  <si>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</si>
  <si>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</si>
  <si>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</si>
  <si>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</si>
  <si>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</si>
  <si>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</si>
  <si>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</si>
  <si>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</si>
  <si>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</si>
  <si>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</si>
  <si>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</si>
  <si>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</si>
  <si>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</si>
  <si>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</si>
  <si>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</si>
  <si>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</si>
  <si>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</si>
  <si>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</si>
  <si>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</si>
  <si>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</si>
  <si>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</si>
  <si>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</si>
  <si>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</si>
  <si>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</si>
  <si>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</si>
  <si>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</si>
  <si>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</si>
  <si>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</si>
  <si>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</si>
  <si>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</si>
  <si>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</si>
  <si>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</si>
  <si>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</si>
  <si>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</si>
  <si>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</si>
  <si>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</si>
  <si>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</si>
  <si>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</si>
  <si>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</si>
  <si>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</si>
  <si>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</si>
  <si>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</si>
  <si>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</si>
  <si>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</si>
  <si>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</si>
  <si>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</si>
  <si>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</si>
  <si>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</si>
  <si>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</si>
  <si>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</si>
  <si>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</si>
  <si>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</si>
  <si>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</si>
  <si>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</si>
  <si>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</si>
  <si>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</si>
  <si>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</si>
  <si>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</si>
  <si>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</si>
  <si>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</si>
  <si>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</si>
  <si>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</si>
  <si>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</si>
  <si>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</si>
  <si>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</si>
  <si>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</si>
  <si>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</si>
  <si>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</si>
  <si>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</si>
  <si>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</si>
  <si>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</si>
  <si>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</si>
  <si>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</si>
  <si>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</si>
  <si>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</si>
  <si>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</si>
  <si>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</si>
  <si>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</si>
  <si>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</si>
  <si>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</si>
  <si>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</si>
  <si>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</si>
  <si>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</si>
  <si>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</si>
  <si>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</si>
  <si>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</si>
  <si>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</si>
  <si>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</si>
  <si>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</si>
  <si>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</si>
  <si>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</si>
  <si>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</si>
  <si>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</si>
  <si>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</si>
  <si>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</si>
  <si>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</si>
  <si>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</si>
  <si>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</si>
  <si>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</si>
  <si>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</si>
  <si>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</si>
  <si>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</si>
  <si>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</si>
  <si>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</si>
  <si>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</si>
  <si>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</si>
  <si>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</si>
  <si>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</si>
  <si>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</si>
  <si>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</si>
  <si>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</si>
  <si>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</si>
  <si>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</si>
  <si>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</si>
  <si>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</si>
  <si>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</si>
  <si>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</si>
  <si>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</si>
  <si>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</si>
  <si>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</si>
  <si>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</si>
  <si>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</si>
  <si>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</si>
  <si>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</si>
  <si>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</si>
  <si>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</si>
  <si>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</si>
  <si>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</si>
  <si>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</si>
  <si>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</si>
  <si>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</si>
  <si>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</si>
  <si>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</si>
  <si>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</si>
  <si>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</si>
  <si>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</si>
  <si>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</si>
  <si>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</si>
  <si>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</si>
  <si>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</si>
  <si>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</si>
  <si>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</si>
  <si>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</si>
  <si>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</si>
  <si>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</si>
  <si>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</si>
  <si>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</si>
  <si>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</si>
  <si>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</si>
  <si>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</si>
  <si>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</si>
  <si>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</si>
  <si>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</si>
  <si>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</si>
  <si>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</si>
  <si>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</si>
  <si>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</si>
  <si>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</si>
  <si>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</si>
  <si>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</si>
  <si>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</si>
  <si>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</si>
  <si>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</si>
  <si>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</si>
  <si>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</si>
  <si>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</si>
  <si>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</si>
  <si>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</si>
  <si>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</si>
  <si>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</si>
  <si>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</si>
  <si>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</si>
  <si>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</si>
  <si>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</si>
  <si>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</si>
  <si>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</si>
  <si>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</si>
  <si>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</si>
  <si>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</si>
  <si>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</si>
  <si>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</si>
  <si>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</si>
  <si>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</si>
  <si>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</si>
  <si>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</si>
  <si>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</si>
  <si>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</si>
  <si>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</si>
  <si>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</si>
  <si>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</si>
  <si>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</si>
  <si>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</si>
  <si>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</si>
  <si>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</si>
  <si>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</si>
  <si>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</si>
  <si>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</si>
  <si>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</si>
  <si>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</si>
  <si>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</si>
  <si>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</si>
  <si>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</si>
  <si>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</si>
  <si>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</si>
  <si>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</si>
  <si>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</si>
  <si>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</si>
  <si>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</si>
  <si>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</si>
  <si>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</si>
  <si>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</si>
  <si>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</si>
  <si>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</si>
  <si>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</si>
  <si>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</si>
  <si>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</si>
  <si>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</si>
  <si>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</si>
  <si>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</si>
  <si>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</si>
  <si>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</si>
  <si>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</si>
  <si>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</si>
  <si>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</si>
  <si>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</si>
  <si>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</si>
  <si>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</si>
  <si>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</si>
  <si>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</si>
  <si>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</si>
  <si>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</si>
  <si>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</si>
  <si>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</si>
  <si>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</si>
  <si>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</si>
  <si>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</si>
  <si>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</si>
  <si>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</si>
  <si>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</si>
  <si>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</si>
  <si>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</si>
  <si>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</si>
  <si>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</si>
  <si>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</si>
  <si>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</si>
  <si>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</si>
  <si>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</si>
  <si>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</si>
  <si>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</si>
  <si>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</si>
  <si>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</si>
  <si>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</si>
  <si>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</si>
  <si>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</si>
  <si>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</si>
  <si>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</si>
  <si>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</si>
  <si>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</si>
  <si>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</si>
  <si>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</si>
  <si>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</si>
  <si>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</si>
  <si>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</si>
  <si>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</si>
  <si>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</si>
  <si>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</si>
  <si>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</si>
  <si>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</si>
  <si>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</si>
  <si>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</si>
  <si>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</si>
  <si>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</si>
  <si>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</si>
  <si>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</si>
  <si>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</si>
  <si>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</si>
  <si>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</si>
  <si>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</si>
  <si>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</si>
  <si>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</si>
  <si>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</si>
  <si>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</si>
  <si>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</si>
  <si>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</si>
  <si>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</si>
  <si>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</si>
  <si>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</si>
  <si>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</si>
  <si>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</si>
  <si>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</si>
  <si>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</si>
  <si>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</si>
  <si>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</si>
  <si>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</si>
  <si>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</si>
  <si>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</si>
  <si>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</si>
  <si>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</si>
  <si>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</si>
  <si>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</si>
  <si>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</si>
  <si>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</si>
  <si>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</si>
  <si>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</si>
  <si>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</si>
  <si>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</si>
  <si>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</si>
  <si>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</si>
  <si>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</si>
  <si>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</si>
  <si>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</si>
  <si>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</si>
  <si>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</si>
  <si>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</si>
  <si>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</si>
  <si>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</si>
  <si>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</si>
  <si>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</si>
  <si>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</si>
  <si>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</si>
  <si>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</si>
  <si>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</si>
  <si>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</si>
  <si>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</si>
  <si>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</si>
  <si>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</si>
  <si>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</si>
  <si>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</si>
  <si>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</si>
  <si>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</si>
  <si>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</si>
  <si>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</si>
  <si>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</si>
  <si>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</si>
  <si>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</si>
  <si>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</si>
  <si>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</si>
  <si>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</si>
  <si>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</si>
  <si>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</si>
  <si>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</si>
  <si>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</si>
  <si>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</si>
  <si>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</si>
  <si>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</si>
  <si>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</si>
  <si>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</si>
  <si>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</si>
  <si>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</si>
  <si>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</si>
  <si>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</si>
  <si>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</si>
  <si>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</si>
  <si>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</si>
  <si>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</si>
  <si>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</si>
  <si>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</si>
  <si>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</si>
  <si>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</si>
  <si>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</si>
  <si>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</si>
  <si>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</si>
  <si>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</si>
  <si>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</si>
  <si>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</si>
  <si>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</si>
  <si>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</si>
  <si>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</si>
  <si>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</si>
  <si>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</si>
  <si>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</si>
  <si>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</si>
  <si>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</si>
  <si>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</si>
  <si>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</si>
  <si>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</si>
  <si>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</si>
  <si>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</si>
  <si>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</si>
  <si>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</si>
  <si>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</si>
  <si>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</si>
  <si>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</si>
  <si>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</si>
  <si>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</si>
  <si>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</si>
  <si>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</si>
  <si>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</si>
  <si>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</si>
  <si>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</si>
  <si>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</si>
  <si>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</si>
  <si>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</si>
  <si>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</si>
  <si>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</si>
  <si>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</si>
  <si>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</si>
  <si>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</si>
  <si>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</si>
  <si>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</si>
  <si>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</si>
  <si>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</si>
  <si>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</si>
  <si>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</si>
  <si>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</si>
  <si>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</si>
  <si>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</si>
  <si>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</si>
  <si>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</si>
  <si>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</si>
  <si>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</si>
  <si>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</si>
  <si>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</si>
  <si>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</si>
  <si>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</si>
  <si>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</si>
  <si>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</si>
  <si>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</si>
  <si>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</si>
  <si>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</si>
  <si>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</si>
  <si>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</si>
  <si>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</si>
  <si>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</si>
  <si>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</si>
  <si>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</si>
  <si>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</si>
  <si>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</si>
  <si>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</si>
  <si>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</si>
  <si>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</si>
  <si>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</si>
  <si>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</si>
  <si>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</si>
  <si>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</si>
  <si>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</si>
  <si>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</si>
  <si>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</si>
  <si>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</si>
  <si>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</si>
  <si>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</si>
  <si>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</si>
  <si>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</si>
  <si>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</si>
  <si>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</si>
  <si>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</si>
  <si>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</si>
  <si>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</si>
  <si>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</si>
  <si>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</si>
  <si>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</si>
  <si>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</si>
  <si>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</si>
  <si>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</si>
  <si>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</si>
  <si>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</si>
  <si>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</si>
  <si>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</si>
  <si>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</si>
  <si>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</si>
  <si>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</si>
  <si>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</si>
  <si>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</si>
  <si>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</si>
  <si>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</si>
  <si>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</si>
  <si>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</si>
  <si>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</si>
  <si>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</si>
  <si>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</si>
  <si>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</si>
  <si>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</si>
  <si>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</si>
  <si>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</si>
  <si>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</si>
  <si>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</si>
  <si>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</si>
  <si>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</si>
  <si>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</si>
  <si>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</si>
  <si>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</si>
  <si>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</si>
  <si>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</si>
  <si>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</si>
  <si>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</si>
  <si>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</si>
  <si>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</si>
  <si>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</si>
  <si>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</si>
  <si>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</si>
  <si>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</si>
  <si>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</si>
  <si>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</si>
  <si>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</si>
  <si>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</si>
  <si>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</si>
  <si>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</si>
  <si>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</si>
  <si>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</si>
  <si>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</si>
  <si>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</si>
  <si>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</si>
  <si>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</si>
  <si>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</si>
  <si>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</si>
  <si>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</si>
  <si>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</si>
  <si>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</si>
  <si>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</si>
  <si>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</si>
  <si>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</si>
  <si>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</si>
  <si>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</si>
  <si>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</si>
  <si>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</si>
  <si>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</si>
  <si>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</si>
  <si>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</si>
  <si>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</si>
  <si>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</si>
  <si>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</si>
  <si>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</si>
  <si>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</si>
  <si>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</si>
  <si>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</si>
  <si>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</si>
  <si>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</si>
  <si>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</si>
  <si>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</si>
  <si>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</si>
  <si>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</si>
  <si>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</si>
  <si>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</si>
  <si>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</si>
  <si>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</si>
  <si>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</si>
  <si>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</si>
  <si>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</si>
  <si>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</si>
  <si>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</si>
  <si>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</si>
  <si>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</si>
  <si>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</si>
  <si>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</si>
  <si>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</si>
  <si>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</si>
  <si>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</si>
  <si>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</si>
  <si>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</si>
  <si>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</si>
  <si>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</si>
  <si>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</si>
  <si>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</si>
  <si>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</si>
  <si>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</si>
  <si>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</si>
  <si>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</si>
  <si>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</si>
  <si>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</si>
  <si>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</si>
  <si>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</si>
  <si>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</si>
  <si>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</si>
  <si>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</si>
  <si>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</si>
  <si>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</si>
  <si>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</si>
  <si>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</si>
  <si>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</si>
  <si>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</si>
  <si>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</si>
  <si>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</si>
  <si>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</si>
  <si>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</si>
  <si>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</si>
  <si>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</si>
  <si>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</si>
  <si>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</si>
  <si>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</si>
  <si>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</si>
  <si>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</si>
  <si>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</si>
  <si>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</si>
  <si>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</si>
  <si>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</si>
  <si>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</si>
  <si>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</si>
  <si>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</si>
  <si>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</si>
  <si>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</si>
  <si>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</si>
  <si>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</si>
  <si>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</si>
  <si>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</si>
  <si>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</si>
  <si>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</si>
  <si>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</si>
  <si>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</si>
  <si>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</si>
  <si>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</si>
  <si>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</si>
  <si>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</si>
  <si>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</si>
  <si>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</si>
  <si>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</si>
  <si>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</si>
  <si>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</si>
  <si>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</si>
  <si>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</si>
  <si>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</si>
  <si>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</si>
  <si>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</si>
  <si>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</si>
  <si>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</si>
  <si>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</si>
  <si>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</si>
  <si>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</si>
  <si>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</si>
  <si>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</si>
  <si>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</si>
  <si>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</si>
  <si>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</si>
  <si>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</si>
  <si>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</si>
  <si>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</si>
  <si>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</si>
  <si>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</si>
  <si>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</si>
  <si>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</si>
  <si>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</si>
  <si>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</si>
  <si>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</si>
  <si>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</si>
  <si>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</si>
  <si>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</si>
  <si>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</si>
  <si>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</si>
  <si>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</si>
  <si>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</si>
  <si>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</si>
  <si>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</si>
  <si>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</si>
  <si>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</si>
  <si>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</si>
  <si>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</si>
  <si>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</si>
  <si>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</si>
  <si>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</si>
  <si>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</si>
  <si>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</si>
  <si>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</si>
  <si>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</si>
  <si>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</si>
  <si>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</si>
  <si>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</si>
  <si>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</si>
  <si>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</si>
  <si>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</si>
  <si>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</si>
  <si>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</si>
  <si>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</si>
  <si>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</si>
  <si>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</si>
  <si>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</si>
  <si>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</si>
  <si>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</si>
  <si>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</si>
  <si>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</si>
  <si>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</si>
  <si>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</si>
  <si>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</si>
  <si>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</si>
  <si>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</si>
  <si>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</si>
  <si>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</si>
  <si>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</si>
  <si>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</si>
  <si>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</si>
  <si>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</si>
  <si>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</si>
  <si>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</si>
  <si>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</si>
  <si>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</si>
  <si>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</si>
  <si>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</si>
  <si>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</si>
  <si>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</si>
  <si>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</si>
  <si>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</si>
  <si>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</si>
  <si>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</si>
  <si>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</si>
  <si>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</si>
  <si>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</si>
  <si>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</si>
  <si>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</si>
  <si>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</si>
  <si>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</si>
  <si>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</si>
  <si>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</si>
  <si>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</si>
  <si>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</si>
  <si>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</si>
  <si>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</si>
  <si>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</si>
  <si>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</si>
  <si>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</si>
  <si>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</si>
  <si>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</si>
  <si>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</si>
  <si>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</si>
  <si>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</si>
  <si>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</si>
  <si>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</si>
  <si>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</si>
  <si>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</si>
  <si>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</si>
  <si>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</si>
  <si>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</si>
  <si>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</si>
  <si>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</si>
  <si>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</si>
  <si>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</si>
  <si>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</si>
  <si>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</si>
  <si>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</si>
  <si>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</si>
  <si>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</si>
  <si>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</si>
  <si>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</si>
  <si>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</si>
  <si>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</si>
  <si>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</si>
  <si>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</si>
  <si>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</si>
  <si>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</si>
  <si>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</si>
  <si>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</si>
  <si>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</si>
  <si>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</si>
  <si>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</si>
  <si>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</si>
  <si>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</si>
  <si>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</si>
  <si>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</si>
  <si>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</si>
  <si>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</si>
  <si>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</si>
  <si>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</si>
  <si>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</si>
  <si>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</si>
  <si>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</si>
  <si>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</si>
  <si>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</si>
  <si>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</si>
  <si>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</si>
  <si>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</si>
  <si>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</si>
  <si>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</si>
  <si>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</si>
  <si>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</si>
  <si>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</si>
  <si>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</si>
  <si>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</si>
  <si>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</si>
  <si>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</si>
  <si>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</si>
  <si>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</si>
  <si>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</si>
  <si>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</si>
  <si>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</si>
  <si>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</si>
  <si>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</si>
  <si>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</si>
  <si>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</si>
  <si>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</si>
  <si>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</si>
  <si>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</si>
  <si>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</si>
  <si>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</si>
  <si>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</si>
  <si>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</si>
  <si>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</si>
  <si>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</si>
  <si>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</si>
  <si>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</si>
  <si>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</si>
  <si>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</si>
  <si>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</si>
  <si>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</si>
  <si>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</si>
  <si>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</si>
  <si>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</si>
  <si>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</si>
  <si>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</si>
  <si>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</si>
  <si>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</si>
  <si>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</si>
  <si>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</si>
  <si>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</si>
  <si>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</si>
  <si>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</si>
  <si>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</si>
  <si>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</si>
  <si>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</si>
  <si>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</si>
  <si>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</si>
  <si>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</si>
  <si>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</si>
  <si>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</si>
  <si>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</si>
  <si>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</si>
  <si>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</si>
  <si>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</si>
  <si>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</si>
  <si>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</si>
  <si>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</si>
  <si>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</si>
  <si>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</si>
  <si>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</si>
  <si>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</si>
  <si>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</si>
  <si>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</si>
  <si>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</si>
  <si>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</si>
  <si>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</si>
  <si>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</si>
  <si>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</si>
  <si>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</si>
  <si>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</si>
  <si>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</si>
  <si>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</si>
  <si>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</si>
  <si>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</si>
  <si>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</si>
  <si>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</si>
  <si>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</si>
  <si>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</si>
  <si>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</si>
  <si>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</si>
  <si>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</si>
  <si>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</si>
  <si>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</si>
  <si>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</si>
  <si>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</si>
  <si>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</si>
  <si>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</si>
  <si>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</si>
  <si>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</si>
  <si>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</si>
  <si>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</si>
  <si>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</si>
  <si>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</si>
  <si>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</si>
  <si>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</si>
  <si>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</si>
  <si>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</si>
  <si>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</si>
  <si>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</si>
  <si>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</si>
  <si>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</si>
  <si>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</si>
  <si>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</si>
  <si>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</si>
  <si>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</si>
  <si>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</si>
  <si>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</si>
  <si>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</si>
  <si>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</si>
  <si>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</si>
  <si>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</si>
  <si>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</si>
  <si>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</si>
  <si>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</si>
  <si>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</si>
  <si>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</si>
  <si>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</si>
  <si>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</si>
  <si>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</si>
  <si>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</si>
  <si>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</si>
  <si>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</si>
  <si>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</si>
  <si>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</si>
  <si>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</si>
  <si>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</si>
  <si>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</si>
  <si>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</si>
  <si>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</si>
  <si>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</si>
  <si>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</si>
  <si>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</si>
  <si>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</si>
  <si>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</si>
  <si>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</si>
  <si>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</si>
  <si>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</si>
  <si>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</si>
  <si>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</si>
  <si>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</si>
  <si>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</si>
  <si>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</si>
  <si>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</si>
  <si>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</si>
  <si>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</si>
  <si>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</si>
  <si>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</si>
  <si>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</si>
  <si>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</si>
  <si>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</si>
  <si>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</si>
  <si>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</si>
  <si>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</si>
  <si>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</si>
  <si>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</si>
  <si>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</si>
  <si>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</si>
  <si>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</si>
  <si>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</si>
  <si>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</si>
  <si>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</si>
  <si>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</si>
  <si>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</si>
  <si>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</si>
  <si>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</si>
  <si>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</si>
  <si>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</si>
  <si>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</si>
  <si>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</si>
  <si>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</si>
  <si>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</si>
  <si>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</si>
  <si>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</si>
  <si>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</si>
  <si>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</si>
  <si>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</si>
  <si>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</si>
  <si>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</si>
  <si>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</si>
  <si>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</si>
  <si>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</si>
  <si>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</si>
  <si>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</si>
  <si>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</si>
  <si>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</si>
  <si>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</si>
  <si>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</si>
  <si>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</si>
  <si>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</si>
  <si>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</si>
  <si>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</si>
  <si>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</si>
  <si>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</si>
  <si>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</si>
  <si>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</si>
  <si>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</si>
  <si>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</si>
  <si>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</si>
  <si>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</si>
  <si>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</si>
  <si>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</si>
  <si>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</si>
  <si>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</si>
  <si>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</si>
  <si>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</si>
  <si>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</si>
  <si>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</si>
  <si>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</si>
  <si>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</si>
  <si>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</si>
  <si>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</si>
  <si>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</si>
  <si>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</si>
  <si>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</si>
  <si>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</si>
  <si>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</si>
  <si>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</si>
  <si>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</si>
  <si>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</si>
  <si>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</si>
  <si>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</si>
  <si>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</si>
  <si>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</si>
  <si>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</si>
  <si>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</si>
  <si>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</si>
  <si>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</si>
  <si>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</si>
  <si>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</si>
  <si>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</si>
  <si>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</si>
  <si>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</si>
  <si>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</si>
  <si>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</si>
  <si>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</si>
  <si>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</si>
  <si>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</si>
  <si>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</si>
  <si>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</si>
  <si>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</si>
  <si>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</si>
  <si>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</si>
  <si>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</si>
  <si>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</si>
  <si>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</si>
  <si>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</si>
  <si>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</si>
  <si>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</si>
  <si>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</si>
  <si>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</si>
  <si>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</si>
  <si>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</si>
  <si>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</si>
  <si>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</si>
  <si>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</si>
  <si>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</si>
  <si>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</si>
  <si>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</si>
  <si>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</si>
  <si>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</si>
  <si>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</si>
  <si>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</si>
  <si>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</si>
  <si>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</si>
  <si>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</si>
  <si>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</si>
  <si>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</si>
  <si>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</si>
  <si>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</si>
  <si>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</si>
  <si>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</si>
  <si>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</si>
  <si>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</si>
  <si>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</si>
  <si>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</si>
  <si>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</si>
  <si>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</si>
  <si>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</si>
  <si>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</si>
  <si>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</si>
  <si>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</si>
  <si>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</si>
  <si>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</si>
  <si>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</si>
  <si>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</si>
  <si>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</si>
  <si>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</si>
  <si>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</si>
  <si>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</si>
  <si>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</si>
  <si>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</si>
  <si>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</si>
  <si>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</si>
  <si>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</si>
  <si>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</si>
  <si>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</si>
  <si>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</si>
  <si>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</si>
  <si>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</si>
  <si>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</si>
  <si>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</si>
  <si>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</si>
  <si>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</si>
  <si>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</si>
  <si>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</si>
  <si>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</si>
  <si>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</si>
  <si>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</si>
  <si>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</si>
  <si>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</si>
  <si>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</si>
  <si>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</si>
  <si>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</si>
  <si>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</si>
  <si>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</si>
  <si>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</si>
  <si>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</si>
  <si>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</si>
  <si>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</si>
  <si>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</si>
  <si>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</si>
  <si>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</si>
  <si>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</si>
  <si>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</si>
  <si>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</si>
  <si>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</si>
  <si>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</si>
  <si>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</si>
  <si>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</si>
  <si>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</si>
  <si>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</si>
  <si>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</si>
  <si>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</si>
  <si>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</si>
  <si>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</si>
  <si>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</si>
  <si>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</si>
  <si>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</si>
  <si>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</si>
  <si>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</si>
  <si>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</si>
  <si>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</si>
  <si>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</si>
  <si>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</si>
  <si>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</si>
  <si>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</si>
  <si>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</si>
  <si>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</si>
  <si>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</si>
  <si>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</si>
  <si>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</si>
  <si>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</si>
  <si>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</si>
  <si>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</si>
  <si>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</si>
  <si>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</si>
  <si>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</si>
  <si>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</si>
  <si>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</si>
  <si>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</si>
  <si>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</si>
  <si>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</si>
  <si>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</si>
  <si>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</si>
  <si>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</si>
  <si>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</si>
  <si>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</si>
  <si>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</si>
  <si>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</si>
  <si>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</si>
  <si>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</si>
  <si>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</si>
  <si>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</si>
  <si>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</si>
  <si>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</si>
  <si>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</si>
  <si>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</si>
  <si>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</si>
  <si>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</si>
  <si>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</si>
  <si>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</si>
  <si>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</si>
  <si>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</si>
  <si>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</si>
  <si>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</si>
  <si>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</si>
  <si>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</si>
  <si>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</si>
  <si>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</si>
  <si>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</si>
  <si>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</si>
  <si>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</si>
  <si>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</si>
  <si>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</si>
  <si>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</si>
  <si>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</si>
  <si>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</si>
  <si>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</si>
  <si>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</si>
  <si>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</si>
  <si>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</si>
  <si>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</si>
  <si>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</si>
  <si>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</si>
  <si>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</si>
  <si>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</si>
  <si>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</si>
  <si>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</si>
  <si>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</si>
  <si>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</si>
  <si>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</si>
  <si>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</si>
  <si>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</si>
  <si>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</si>
  <si>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</si>
  <si>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</si>
  <si>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</si>
  <si>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</si>
  <si>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</si>
  <si>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</si>
  <si>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</si>
  <si>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</si>
  <si>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</si>
  <si>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</si>
  <si>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</si>
  <si>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</si>
  <si>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</si>
  <si>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</si>
  <si>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</si>
  <si>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</si>
  <si>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</si>
  <si>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</si>
  <si>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</si>
  <si>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</si>
  <si>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</si>
  <si>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</si>
  <si>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</si>
  <si>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</si>
  <si>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</si>
  <si>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</si>
  <si>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</si>
  <si>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</si>
  <si>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</si>
  <si>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</si>
  <si>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</si>
  <si>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</si>
  <si>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</si>
  <si>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</si>
  <si>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</si>
  <si>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</si>
  <si>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</si>
  <si>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</si>
  <si>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</si>
  <si>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</si>
  <si>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</si>
  <si>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</si>
  <si>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</si>
  <si>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</si>
  <si>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</si>
  <si>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</si>
  <si>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</si>
  <si>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</si>
  <si>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 (%)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</si>
  <si>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</si>
  <si>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</si>
  <si>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</si>
  <si>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</si>
  <si>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</si>
  <si>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</si>
  <si>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</si>
  <si>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</si>
  <si>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</si>
  <si>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</si>
  <si>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</si>
  <si>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</si>
  <si>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</si>
  <si>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</si>
  <si>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</si>
  <si>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</si>
  <si>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</si>
  <si>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</si>
  <si>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</si>
  <si>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</si>
  <si>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</si>
  <si>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</si>
  <si>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</si>
  <si>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</si>
  <si>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</si>
  <si>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</si>
  <si>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</si>
  <si>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</si>
  <si>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</si>
  <si>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</si>
  <si>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</si>
  <si>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</si>
  <si>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</si>
  <si>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</si>
  <si>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</si>
  <si>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</si>
  <si>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</si>
  <si>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</si>
  <si>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</si>
  <si>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</si>
  <si>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</si>
  <si>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</si>
  <si>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</si>
  <si>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</si>
  <si>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</si>
  <si>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</si>
  <si>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</si>
  <si>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</si>
  <si>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</si>
  <si>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</si>
  <si>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</si>
  <si>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</si>
  <si>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</si>
  <si>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</si>
  <si>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</si>
  <si>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</si>
  <si>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</si>
  <si>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</si>
  <si>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</si>
  <si>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</si>
  <si>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Name</t>
  </si>
  <si>
    <t>Blurb</t>
  </si>
  <si>
    <t>The Hitchhiker's guide to the Family</t>
  </si>
  <si>
    <t>Goal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</si>
  <si>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</si>
  <si>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</si>
  <si>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</si>
  <si>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</si>
  <si>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</si>
  <si>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</si>
  <si>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</si>
  <si>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</si>
  <si>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</si>
  <si>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</si>
  <si>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</si>
  <si>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</si>
  <si>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Pledgd</t>
  </si>
  <si>
    <t>IQR of Pledged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</si>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</sst>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1" applyNumberFormat="1" applyFont="1"/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44" fontId="0" fillId="0" borderId="0" xfId="2" applyFont="1"/>
  </cellXfs>
  <cellStyles count="3">
    <cellStyle name="Currency" xfId="2" builtinId="4"/>
    <cellStyle name="Normal" xfId="0" builtinId="0"/>
    <cellStyle name="Percent" xfId="1" builtinId="5"/>
  </cellStyles>
  <dxfs count="6">
    <dxf>
      <fill>
        <patternFill>
          <bgColor theme="3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3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3" tint="0.59996337778862885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[Kickstarter_Module.xlsx]Parent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8-0248-B896-272FE6D1929F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49-A343-955E-2859356BA66B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49-A343-955E-2859356BA66B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49-A343-955E-2859356BA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8113024"/>
        <c:axId val="836291088"/>
      </c:barChart>
      <c:catAx>
        <c:axId val="77811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291088"/>
        <c:crosses val="autoZero"/>
        <c:auto val="1"/>
        <c:lblAlgn val="ctr"/>
        <c:lblOffset val="100"/>
        <c:noMultiLvlLbl val="0"/>
      </c:catAx>
      <c:valAx>
        <c:axId val="83629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1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[Kickstarter_Module.xlsx]Subcategories Outcomes!PivotTable2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'Subcategories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Outcomes'!$B$6:$B$7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68-6D4A-A49B-5211A49918FB}"/>
            </c:ext>
          </c:extLst>
        </c:ser>
        <c:ser>
          <c:idx val="1"/>
          <c:order val="1"/>
          <c:tx>
            <c:strRef>
              <c:f>'Subcategories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'Subcategories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Outcomes'!$C$6:$C$7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83-B04F-A872-567EE50006FC}"/>
            </c:ext>
          </c:extLst>
        </c:ser>
        <c:ser>
          <c:idx val="2"/>
          <c:order val="2"/>
          <c:tx>
            <c:strRef>
              <c:f>'Subcategories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'Subcategories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Outcomes'!$D$6:$D$7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3-B04F-A872-567EE5000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4910864"/>
        <c:axId val="369574800"/>
      </c:barChart>
      <c:catAx>
        <c:axId val="374910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574800"/>
        <c:crosses val="autoZero"/>
        <c:auto val="1"/>
        <c:lblAlgn val="ctr"/>
        <c:lblOffset val="100"/>
        <c:noMultiLvlLbl val="0"/>
      </c:catAx>
      <c:valAx>
        <c:axId val="36957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91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[Kickstarter_Module.xlsx]Outcomes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30-254F-9EE9-A1429BD5208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30-254F-9EE9-A1429BD5208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30-254F-9EE9-A1429BD5208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30-254F-9EE9-A1429BD52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6489760"/>
        <c:axId val="1425046496"/>
      </c:lineChart>
      <c:catAx>
        <c:axId val="144648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046496"/>
        <c:crosses val="autoZero"/>
        <c:auto val="1"/>
        <c:lblAlgn val="ctr"/>
        <c:lblOffset val="100"/>
        <c:noMultiLvlLbl val="0"/>
      </c:catAx>
      <c:valAx>
        <c:axId val="142504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48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Goal and Pledged Campaign Fund Distribution for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Goal and Pledged Campaign Fund Distribution for Musicals</a:t>
          </a:r>
        </a:p>
      </cx:txPr>
    </cx:title>
    <cx:plotArea>
      <cx:plotAreaRegion>
        <cx:series layoutId="boxWhisker" uniqueId="{06CCE3F3-60F3-AB4C-AD00-AAFACB73FDA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B932465-6CCE-0B43-9982-65B696E7899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1602740-789D-C84D-8396-A05036F16A59}">
  <sheetPr/>
  <sheetViews>
    <sheetView zoomScale="13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2</xdr:row>
      <xdr:rowOff>50800</xdr:rowOff>
    </xdr:from>
    <xdr:to>
      <xdr:col>14</xdr:col>
      <xdr:colOff>673100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5437ED-292A-2A4C-B726-3C75DEA95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5</xdr:row>
      <xdr:rowOff>139700</xdr:rowOff>
    </xdr:from>
    <xdr:to>
      <xdr:col>18</xdr:col>
      <xdr:colOff>685800</xdr:colOff>
      <xdr:row>37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1BCFA6-7DE5-0C48-A61B-AC512EBA7A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4</xdr:row>
      <xdr:rowOff>165100</xdr:rowOff>
    </xdr:from>
    <xdr:to>
      <xdr:col>16</xdr:col>
      <xdr:colOff>241300</xdr:colOff>
      <xdr:row>27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FE22D2-B57A-A848-845E-8D56D1314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6718" cy="629183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5C9BB1E-0144-C347-8B47-01C129819DA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AE9732E-B197-224A-8E3A-5AB0B1A8002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718" cy="629183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6.766120486114" createdVersion="7" refreshedVersion="7" minRefreshableVersion="3" recordCount="4114" xr:uid="{28E1DBBE-CE41-C241-B1C5-52A2291ED16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(%)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3.526456944448" createdVersion="7" refreshedVersion="7" minRefreshableVersion="3" recordCount="4115" xr:uid="{97423FE4-9823-034A-A506-F5EDAD28C267}">
  <cacheSource type="worksheet">
    <worksheetSource ref="A1:T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(%)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B6412-761F-7F4A-AFE5-9E7E3A55EE1A}" name="PivotTable1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164D51-BD1D-0845-A4B4-B0D622483457}" name="PivotTable2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34D007-6106-4342-A231-BD7C105EBED6}" name="PivotTable2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3" zoomScaleNormal="100" workbookViewId="0">
      <selection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" style="11" bestFit="1" customWidth="1"/>
    <col min="16" max="16" width="15.6640625" bestFit="1" customWidth="1"/>
    <col min="17" max="17" width="41.1640625" customWidth="1"/>
    <col min="18" max="18" width="14.5" bestFit="1" customWidth="1"/>
    <col min="19" max="19" width="20.5" style="18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9" t="s">
        <v>8307</v>
      </c>
      <c r="Q1" s="12" t="s">
        <v>8358</v>
      </c>
      <c r="R1" s="9" t="s">
        <v>8359</v>
      </c>
      <c r="S1" s="17" t="s">
        <v>8365</v>
      </c>
      <c r="T1" s="9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IFERROR(ROUND(E2/L2,2),0)</f>
        <v>63.92</v>
      </c>
      <c r="Q2" s="13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>
        <f t="shared" si="5"/>
        <v>311.17</v>
      </c>
      <c r="Q130" s="13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ROUND(E131/D131*100,0)</f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>ROUND(E135/D135*100,0)</f>
        <v>0</v>
      </c>
      <c r="P135">
        <f t="shared" si="9"/>
        <v>0</v>
      </c>
      <c r="Q135" s="13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>
        <f t="shared" si="9"/>
        <v>5.67</v>
      </c>
      <c r="Q194" s="13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ROUND(E195/D195*100,0)</f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>
        <f t="shared" si="13"/>
        <v>65.760000000000005</v>
      </c>
      <c r="Q258" s="13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ROUND(E259/D259*100,0)</f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>
        <f t="shared" si="17"/>
        <v>134.91</v>
      </c>
      <c r="Q322" s="13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ROUND(E323/D323*100,0)</f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>
        <f t="shared" si="21"/>
        <v>58.54</v>
      </c>
      <c r="Q386" s="13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ROUND(E387/D387*100,0)</f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>
        <f t="shared" si="25"/>
        <v>20.5</v>
      </c>
      <c r="Q450" s="13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ROUND(E451/D451*100,0)</f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>
        <f t="shared" si="29"/>
        <v>5.5</v>
      </c>
      <c r="Q514" s="13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ROUND(E515/D515*100,0)</f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>
        <f t="shared" si="33"/>
        <v>1</v>
      </c>
      <c r="Q578" s="13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ROUND(E579/D579*100,0)</f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144</v>
      </c>
      <c r="P642">
        <f t="shared" si="37"/>
        <v>50.5</v>
      </c>
      <c r="Q642" s="13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ROUND(E643/D643*100,0)</f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1</v>
      </c>
      <c r="P706">
        <f t="shared" si="41"/>
        <v>120.25</v>
      </c>
      <c r="Q706" s="13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ROUND(E707/D707*100,0)</f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0</v>
      </c>
      <c r="P770">
        <f t="shared" si="45"/>
        <v>0</v>
      </c>
      <c r="Q770" s="13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ROUND(E771/D771*100,0)</f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101</v>
      </c>
      <c r="P834">
        <f t="shared" si="49"/>
        <v>97.99</v>
      </c>
      <c r="Q834" s="13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ROUND(E835/D835*100,0)</f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40</v>
      </c>
      <c r="P898">
        <f t="shared" si="53"/>
        <v>44.44</v>
      </c>
      <c r="Q898" s="13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ROUND(E899/D899*100,0)</f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46</v>
      </c>
      <c r="P962">
        <f t="shared" si="57"/>
        <v>136.46</v>
      </c>
      <c r="Q962" s="13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ROUND(E963/D963*100,0)</f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119</v>
      </c>
      <c r="P1026">
        <f t="shared" si="61"/>
        <v>388.98</v>
      </c>
      <c r="Q1026" s="13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14</v>
      </c>
      <c r="P1090">
        <f t="shared" si="65"/>
        <v>43.42</v>
      </c>
      <c r="Q1090" s="13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ROUND(E1091/D1091*100,0)</f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6</v>
      </c>
      <c r="P1154">
        <f t="shared" si="69"/>
        <v>60.73</v>
      </c>
      <c r="Q1154" s="13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ROUND(E1155/D1155*100,0)</f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146</v>
      </c>
      <c r="P1218">
        <f t="shared" si="73"/>
        <v>91.88</v>
      </c>
      <c r="Q1218" s="13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ROUND(E1219/D1219*100,0)</f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111</v>
      </c>
      <c r="P1282">
        <f t="shared" si="77"/>
        <v>127.98</v>
      </c>
      <c r="Q1282" s="13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ROUND(E1283/D1283*100,0)</f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378</v>
      </c>
      <c r="P1346">
        <f t="shared" si="81"/>
        <v>40.76</v>
      </c>
      <c r="Q1346" s="13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ROUND(E1347/D1347*100,0)</f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7</v>
      </c>
      <c r="P1410">
        <f t="shared" si="85"/>
        <v>12</v>
      </c>
      <c r="Q1410" s="13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ROUND(E1411/D1411*100,0)</f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139</v>
      </c>
      <c r="P1474">
        <f t="shared" si="89"/>
        <v>103.2</v>
      </c>
      <c r="Q1474" s="13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ROUND(E1475/D1475*100,0)</f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250</v>
      </c>
      <c r="P1538">
        <f t="shared" si="93"/>
        <v>66.02</v>
      </c>
      <c r="Q1538" s="13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ROUND(E1539/D1539*100,0)</f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7</v>
      </c>
      <c r="P1602">
        <f t="shared" si="97"/>
        <v>40.78</v>
      </c>
      <c r="Q1602" s="13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ROUND(E1603/D1603*100,0)</f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122</v>
      </c>
      <c r="P1666">
        <f t="shared" si="101"/>
        <v>34.380000000000003</v>
      </c>
      <c r="Q1666" s="13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ROUND(E1667/D1667*100,0)</f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68</v>
      </c>
      <c r="P1730">
        <f t="shared" si="105"/>
        <v>122.14</v>
      </c>
      <c r="Q1730" s="13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ROUND(E1731/D1731*100,0)</f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61</v>
      </c>
      <c r="P1794">
        <f t="shared" si="109"/>
        <v>109.94</v>
      </c>
      <c r="Q1794" s="13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ROUND(E1795/D1795*100,0)</f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101</v>
      </c>
      <c r="P1858">
        <f t="shared" si="113"/>
        <v>53.29</v>
      </c>
      <c r="Q1858" s="13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43</v>
      </c>
      <c r="P1922">
        <f t="shared" si="117"/>
        <v>40.98</v>
      </c>
      <c r="Q1922" s="13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ROUND(E1923/D1923*100,0)</f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21</v>
      </c>
      <c r="P1986">
        <f t="shared" si="121"/>
        <v>453.14</v>
      </c>
      <c r="Q1986" s="13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ROUND(E1987/D1987*100,0)</f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148</v>
      </c>
      <c r="P2050">
        <f t="shared" si="125"/>
        <v>91.83</v>
      </c>
      <c r="Q2050" s="13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100</v>
      </c>
      <c r="P2114">
        <f t="shared" si="129"/>
        <v>27.27</v>
      </c>
      <c r="Q2114" s="13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126</v>
      </c>
      <c r="P2178">
        <f t="shared" si="133"/>
        <v>88.75</v>
      </c>
      <c r="Q2178" s="13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271</v>
      </c>
      <c r="P2242">
        <f t="shared" si="137"/>
        <v>140.97999999999999</v>
      </c>
      <c r="Q2242" s="13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ROUND(E2243/D2243*100,0)</f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101</v>
      </c>
      <c r="P2306">
        <f t="shared" si="141"/>
        <v>53.47</v>
      </c>
      <c r="Q2306" s="13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ROUND(E2307/D2307*100,0)</f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0</v>
      </c>
      <c r="P2370">
        <f t="shared" si="145"/>
        <v>50</v>
      </c>
      <c r="Q2370" s="13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ROUND(E2371/D2371*100,0)</f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0</v>
      </c>
      <c r="P2434">
        <f t="shared" si="149"/>
        <v>1</v>
      </c>
      <c r="Q2434" s="13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ROUND(E2435/D2435*100,0)</f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100</v>
      </c>
      <c r="P2498">
        <f t="shared" si="153"/>
        <v>600</v>
      </c>
      <c r="Q2498" s="13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ROUND(E2499/D2499*100,0)</f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100</v>
      </c>
      <c r="P2562">
        <f t="shared" si="157"/>
        <v>143</v>
      </c>
      <c r="Q2562" s="13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ROUND(E2563/D2563*100,0)</f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1379</v>
      </c>
      <c r="P2626">
        <f t="shared" si="161"/>
        <v>31.82</v>
      </c>
      <c r="Q2626" s="13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ROUND(E2627/D2627*100,0)</f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0</v>
      </c>
      <c r="P2690">
        <f t="shared" si="165"/>
        <v>5.29</v>
      </c>
      <c r="Q2690" s="13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ROUND(E2691/D2691*100,0)</f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11</v>
      </c>
      <c r="P2754">
        <f t="shared" si="169"/>
        <v>39.29</v>
      </c>
      <c r="Q2754" s="13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ROUND(E2755/D2755*100,0)</f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142</v>
      </c>
      <c r="P2818">
        <f t="shared" si="173"/>
        <v>25.13</v>
      </c>
      <c r="Q2818" s="13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ROUND(E2819/D2819*100,0)</f>
        <v>130</v>
      </c>
      <c r="P2819">
        <f t="shared" ref="P2819:P2882" si="177">IFERROR(ROUND(E2819/L2819,2),0)</f>
        <v>23.64</v>
      </c>
      <c r="Q2819" s="13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23</v>
      </c>
      <c r="P2882">
        <f t="shared" si="177"/>
        <v>96.55</v>
      </c>
      <c r="Q2882" s="13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ROUND(E2883/D2883*100,0)</f>
        <v>0</v>
      </c>
      <c r="P2883">
        <f t="shared" ref="P2883:P2946" si="181">IFERROR(ROUND(E2883/L2883,2),0)</f>
        <v>0</v>
      </c>
      <c r="Q2883" s="13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1</v>
      </c>
      <c r="P2946">
        <f t="shared" si="181"/>
        <v>100</v>
      </c>
      <c r="Q2946" s="13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ROUND(E2947/D2947*100,0)</f>
        <v>0</v>
      </c>
      <c r="P2947">
        <f t="shared" ref="P2947:P3010" si="185">IFERROR(ROUND(E2947/L2947,2),0)</f>
        <v>0</v>
      </c>
      <c r="Q2947" s="13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101</v>
      </c>
      <c r="P3010">
        <f t="shared" si="185"/>
        <v>116.73</v>
      </c>
      <c r="Q3010" s="13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ROUND(E3011/D3011*100,0)</f>
        <v>120</v>
      </c>
      <c r="P3011">
        <f t="shared" ref="P3011:P3074" si="189">IFERROR(ROUND(E3011/L3011,2),0)</f>
        <v>233.9</v>
      </c>
      <c r="Q3011" s="13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0</v>
      </c>
      <c r="P3074">
        <f t="shared" si="189"/>
        <v>1</v>
      </c>
      <c r="Q3074" s="13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ROUND(E3075/D3075*100,0)</f>
        <v>0</v>
      </c>
      <c r="P3075">
        <f t="shared" ref="P3075:P3138" si="193">IFERROR(ROUND(E3075/L3075,2),0)</f>
        <v>92.14</v>
      </c>
      <c r="Q3075" s="13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128</v>
      </c>
      <c r="P3138">
        <f t="shared" si="193"/>
        <v>29.05</v>
      </c>
      <c r="Q3138" s="13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ROUND(E3139/D3139*100,0)</f>
        <v>3</v>
      </c>
      <c r="P3139">
        <f t="shared" ref="P3139:P3202" si="197">IFERROR(ROUND(E3139/L3139,2),0)</f>
        <v>50</v>
      </c>
      <c r="Q3139" s="13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>
        <f t="shared" si="197"/>
        <v>1</v>
      </c>
      <c r="Q3202" s="13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0">ROUND(E3203/D3203*100,0)</f>
        <v>1</v>
      </c>
      <c r="P3203">
        <f t="shared" ref="P3203:P3266" si="201">IFERROR(ROUND(E3203/L3203,2),0)</f>
        <v>12.5</v>
      </c>
      <c r="Q3203" s="13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0"/>
        <v>103</v>
      </c>
      <c r="P3266">
        <f t="shared" si="201"/>
        <v>52.55</v>
      </c>
      <c r="Q3266" s="13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3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4"/>
        <v>146</v>
      </c>
      <c r="P3330">
        <f t="shared" si="205"/>
        <v>292.77999999999997</v>
      </c>
      <c r="Q3330" s="13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8">ROUND(E3331/D3331*100,0)</f>
        <v>117</v>
      </c>
      <c r="P3331">
        <f t="shared" ref="P3331:P3394" si="209">IFERROR(ROUND(E3331/L3331,2),0)</f>
        <v>44.92</v>
      </c>
      <c r="Q3331" s="13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8"/>
        <v>100</v>
      </c>
      <c r="P3394">
        <f t="shared" si="209"/>
        <v>41.67</v>
      </c>
      <c r="Q3394" s="13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2">ROUND(E3395/D3395*100,0)</f>
        <v>106</v>
      </c>
      <c r="P3395">
        <f t="shared" ref="P3395:P3458" si="213">IFERROR(ROUND(E3395/L3395,2),0)</f>
        <v>36.07</v>
      </c>
      <c r="Q3395" s="13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2"/>
        <v>191</v>
      </c>
      <c r="P3458">
        <f t="shared" si="213"/>
        <v>358.69</v>
      </c>
      <c r="Q3458" s="13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6">ROUND(E3459/D3459*100,0)</f>
        <v>140</v>
      </c>
      <c r="P3459">
        <f t="shared" ref="P3459:P3522" si="217">IFERROR(ROUND(E3459/L3459,2),0)</f>
        <v>50.98</v>
      </c>
      <c r="Q3459" s="13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6"/>
        <v>101</v>
      </c>
      <c r="P3522">
        <f t="shared" si="217"/>
        <v>95.95</v>
      </c>
      <c r="Q3522" s="13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0">ROUND(E3523/D3523*100,0)</f>
        <v>169</v>
      </c>
      <c r="P3523">
        <f t="shared" ref="P3523:P3586" si="221">IFERROR(ROUND(E3523/L3523,2),0)</f>
        <v>45.62</v>
      </c>
      <c r="Q3523" s="13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0"/>
        <v>116</v>
      </c>
      <c r="P3586">
        <f t="shared" si="221"/>
        <v>30.94</v>
      </c>
      <c r="Q3586" s="13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4">ROUND(E3587/D3587*100,0)</f>
        <v>119</v>
      </c>
      <c r="P3587">
        <f t="shared" ref="P3587:P3650" si="225">IFERROR(ROUND(E3587/L3587,2),0)</f>
        <v>176.09</v>
      </c>
      <c r="Q3587" s="13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4"/>
        <v>100</v>
      </c>
      <c r="P3650">
        <f t="shared" si="225"/>
        <v>550.04</v>
      </c>
      <c r="Q3650" s="13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8">ROUND(E3651/D3651*100,0)</f>
        <v>104</v>
      </c>
      <c r="P3651">
        <f t="shared" ref="P3651:P3714" si="229">IFERROR(ROUND(E3651/L3651,2),0)</f>
        <v>97.5</v>
      </c>
      <c r="Q3651" s="13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8"/>
        <v>154</v>
      </c>
      <c r="P3714">
        <f t="shared" si="229"/>
        <v>110.87</v>
      </c>
      <c r="Q3714" s="13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2">ROUND(E3715/D3715*100,0)</f>
        <v>102</v>
      </c>
      <c r="P3715">
        <f t="shared" ref="P3715:P3778" si="233">IFERROR(ROUND(E3715/L3715,2),0)</f>
        <v>106.84</v>
      </c>
      <c r="Q3715" s="13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2"/>
        <v>107</v>
      </c>
      <c r="P3778">
        <f t="shared" si="233"/>
        <v>90.82</v>
      </c>
      <c r="Q3778" s="13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6">ROUND(E3779/D3779*100,0)</f>
        <v>143</v>
      </c>
      <c r="P3779">
        <f t="shared" ref="P3779:P3842" si="237">IFERROR(ROUND(E3779/L3779,2),0)</f>
        <v>48.54</v>
      </c>
      <c r="Q3779" s="13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6"/>
        <v>6500</v>
      </c>
      <c r="P3842">
        <f t="shared" si="237"/>
        <v>21.67</v>
      </c>
      <c r="Q3842" s="13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0">ROUND(E3843/D3843*100,0)</f>
        <v>9</v>
      </c>
      <c r="P3843">
        <f t="shared" ref="P3843:P3906" si="241">IFERROR(ROUND(E3843/L3843,2),0)</f>
        <v>25.65</v>
      </c>
      <c r="Q3843" s="13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0"/>
        <v>0</v>
      </c>
      <c r="P3906">
        <f t="shared" si="241"/>
        <v>1.5</v>
      </c>
      <c r="Q3906" s="13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4">ROUND(E3907/D3907*100,0)</f>
        <v>12</v>
      </c>
      <c r="P3907">
        <f t="shared" ref="P3907:P3970" si="245">IFERROR(ROUND(E3907/L3907,2),0)</f>
        <v>24.71</v>
      </c>
      <c r="Q3907" s="13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4"/>
        <v>11</v>
      </c>
      <c r="P3970">
        <f t="shared" si="245"/>
        <v>47.91</v>
      </c>
      <c r="Q3970" s="13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8">ROUND(E3971/D3971*100,0)</f>
        <v>7</v>
      </c>
      <c r="P3971">
        <f t="shared" ref="P3971:P4034" si="249">IFERROR(ROUND(E3971/L3971,2),0)</f>
        <v>35.17</v>
      </c>
      <c r="Q3971" s="13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8"/>
        <v>7</v>
      </c>
      <c r="P4034">
        <f t="shared" si="249"/>
        <v>59</v>
      </c>
      <c r="Q4034" s="13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2">ROUND(E4035/D4035*100,0)</f>
        <v>26</v>
      </c>
      <c r="P4035">
        <f t="shared" ref="P4035:P4098" si="253">IFERROR(ROUND(E4035/L4035,2),0)</f>
        <v>65.34</v>
      </c>
      <c r="Q4035" s="13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2"/>
        <v>11</v>
      </c>
      <c r="P4098">
        <f t="shared" si="253"/>
        <v>80</v>
      </c>
      <c r="Q4098" s="13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>
        <f t="shared" ref="P4099:P4115" si="257">IFERROR(ROUND(E4099/L4099,2),0)</f>
        <v>0</v>
      </c>
      <c r="Q4099" s="13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5" priority="3" operator="containsText" text="successful">
      <formula>NOT(ISERROR(SEARCH("successful",F1)))</formula>
    </cfRule>
    <cfRule type="containsText" dxfId="4" priority="4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703DD-34AE-2A45-B766-CB1019D295F6}">
  <dimension ref="A1:F6"/>
  <sheetViews>
    <sheetView workbookViewId="0">
      <selection activeCell="D9" sqref="D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1ED9F-E43D-3642-A086-DF1D158D976F}">
  <dimension ref="A1:E7"/>
  <sheetViews>
    <sheetView workbookViewId="0">
      <selection activeCell="F34" sqref="F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8358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932CE-A517-B74A-A925-8AE6B3C00B42}">
  <dimension ref="A1:F18"/>
  <sheetViews>
    <sheetView workbookViewId="0">
      <selection activeCell="L41" sqref="L4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8397</v>
      </c>
      <c r="B2" t="s">
        <v>8364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8391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">
      <c r="A7" s="15" t="s">
        <v>8392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">
      <c r="A8" s="15" t="s">
        <v>8393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">
      <c r="A9" s="15" t="s">
        <v>8394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">
      <c r="A10" s="15" t="s">
        <v>8385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">
      <c r="A11" s="15" t="s">
        <v>8395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">
      <c r="A12" s="15" t="s">
        <v>8386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">
      <c r="A13" s="15" t="s">
        <v>8387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">
      <c r="A14" s="15" t="s">
        <v>8388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">
      <c r="A15" s="15" t="s">
        <v>8389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">
      <c r="A16" s="15" t="s">
        <v>8390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">
      <c r="A17" s="15" t="s">
        <v>8396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">
      <c r="A18" s="15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132E4-CA09-9B43-BD42-A61181AB1CE9}">
  <dimension ref="A1:C6"/>
  <sheetViews>
    <sheetView workbookViewId="0">
      <selection activeCell="B31" sqref="B31"/>
    </sheetView>
  </sheetViews>
  <sheetFormatPr baseColWidth="10" defaultRowHeight="15" x14ac:dyDescent="0.2"/>
  <cols>
    <col min="1" max="1" width="28.33203125" bestFit="1" customWidth="1"/>
    <col min="2" max="2" width="109" bestFit="1" customWidth="1"/>
  </cols>
  <sheetData>
    <row r="1" spans="1:3" x14ac:dyDescent="0.2">
      <c r="A1" s="9" t="s">
        <v>8367</v>
      </c>
      <c r="B1" s="9" t="s">
        <v>8368</v>
      </c>
      <c r="C1" s="9" t="s">
        <v>8370</v>
      </c>
    </row>
    <row r="2" spans="1:3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 FALSE)</f>
        <v>2000</v>
      </c>
    </row>
    <row r="3" spans="1:3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 FALSE)</f>
        <v>2000</v>
      </c>
    </row>
    <row r="4" spans="1:3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 FALSE)</f>
        <v>1500</v>
      </c>
    </row>
    <row r="5" spans="1:3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 FALSE)</f>
        <v>1000</v>
      </c>
    </row>
    <row r="6" spans="1:3" x14ac:dyDescent="0.2">
      <c r="A6" t="s">
        <v>8369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 FALSE)</f>
        <v>4000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D903F-82B9-174A-834F-71A7C64CA526}">
  <dimension ref="A1:T413"/>
  <sheetViews>
    <sheetView workbookViewId="0">
      <selection activeCell="C4" sqref="C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9" t="s">
        <v>8307</v>
      </c>
      <c r="Q1" s="12" t="s">
        <v>8358</v>
      </c>
      <c r="R1" s="9" t="s">
        <v>8359</v>
      </c>
      <c r="S1" s="17" t="s">
        <v>8365</v>
      </c>
      <c r="T1" s="9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3" t="s">
        <v>8315</v>
      </c>
      <c r="R2" t="s">
        <v>8316</v>
      </c>
      <c r="S2" s="18">
        <v>42646.092812499999</v>
      </c>
      <c r="T2" s="18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3" t="s">
        <v>8315</v>
      </c>
      <c r="R3" t="s">
        <v>8316</v>
      </c>
      <c r="S3" s="18">
        <v>42430.040798611109</v>
      </c>
      <c r="T3" s="18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3" t="s">
        <v>8315</v>
      </c>
      <c r="R4" t="s">
        <v>8316</v>
      </c>
      <c r="S4" s="18">
        <v>42238.13282407407</v>
      </c>
      <c r="T4" s="18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3" t="s">
        <v>8315</v>
      </c>
      <c r="R5" t="s">
        <v>8316</v>
      </c>
      <c r="S5" s="18">
        <v>41850.400937500002</v>
      </c>
      <c r="T5" s="18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3" t="s">
        <v>8315</v>
      </c>
      <c r="R6" t="s">
        <v>8316</v>
      </c>
      <c r="S6" s="18">
        <v>42753.205625000002</v>
      </c>
      <c r="T6" s="18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3" t="s">
        <v>8315</v>
      </c>
      <c r="R7" t="s">
        <v>8316</v>
      </c>
      <c r="S7" s="18">
        <v>42155.920219907406</v>
      </c>
      <c r="T7" s="18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3" t="s">
        <v>8315</v>
      </c>
      <c r="R8" t="s">
        <v>8316</v>
      </c>
      <c r="S8" s="18">
        <v>42157.591064814813</v>
      </c>
      <c r="T8" s="18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3" t="s">
        <v>8315</v>
      </c>
      <c r="R9" t="s">
        <v>8316</v>
      </c>
      <c r="S9" s="18">
        <v>42676.065150462964</v>
      </c>
      <c r="T9" s="18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3" t="s">
        <v>8315</v>
      </c>
      <c r="R10" t="s">
        <v>8316</v>
      </c>
      <c r="S10" s="18">
        <v>42473.007037037038</v>
      </c>
      <c r="T10" s="18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3" t="s">
        <v>8315</v>
      </c>
      <c r="R11" t="s">
        <v>8316</v>
      </c>
      <c r="S11" s="18">
        <v>42282.768414351856</v>
      </c>
      <c r="T11" s="18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3" t="s">
        <v>8315</v>
      </c>
      <c r="R12" t="s">
        <v>8316</v>
      </c>
      <c r="S12" s="18">
        <v>42473.794710648144</v>
      </c>
      <c r="T12" s="18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3" t="s">
        <v>8315</v>
      </c>
      <c r="R13" t="s">
        <v>8316</v>
      </c>
      <c r="S13" s="18">
        <v>42712.23474537037</v>
      </c>
      <c r="T13" s="18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3" t="s">
        <v>8315</v>
      </c>
      <c r="R14" t="s">
        <v>8316</v>
      </c>
      <c r="S14" s="18">
        <v>42561.154664351852</v>
      </c>
      <c r="T14" s="18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3" t="s">
        <v>8315</v>
      </c>
      <c r="R15" t="s">
        <v>8316</v>
      </c>
      <c r="S15" s="18">
        <v>42709.134780092587</v>
      </c>
      <c r="T15" s="18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3" t="s">
        <v>8315</v>
      </c>
      <c r="R16" t="s">
        <v>8316</v>
      </c>
      <c r="S16" s="18">
        <v>42086.614942129629</v>
      </c>
      <c r="T16" s="18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3" t="s">
        <v>8315</v>
      </c>
      <c r="R17" t="s">
        <v>8316</v>
      </c>
      <c r="S17" s="18">
        <v>42064.652673611112</v>
      </c>
      <c r="T17" s="18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3" t="s">
        <v>8315</v>
      </c>
      <c r="R18" t="s">
        <v>8316</v>
      </c>
      <c r="S18" s="18">
        <v>42292.701053240744</v>
      </c>
      <c r="T18" s="18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3" t="s">
        <v>8315</v>
      </c>
      <c r="R19" t="s">
        <v>8316</v>
      </c>
      <c r="S19" s="18">
        <v>42461.747199074074</v>
      </c>
      <c r="T19" s="18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3" t="s">
        <v>8315</v>
      </c>
      <c r="R20" t="s">
        <v>8316</v>
      </c>
      <c r="S20" s="18">
        <v>42169.814340277779</v>
      </c>
      <c r="T20" s="18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3" t="s">
        <v>8315</v>
      </c>
      <c r="R21" t="s">
        <v>8316</v>
      </c>
      <c r="S21" s="18">
        <v>42483.675208333334</v>
      </c>
      <c r="T21" s="18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3" t="s">
        <v>8315</v>
      </c>
      <c r="R22" t="s">
        <v>8316</v>
      </c>
      <c r="S22" s="18">
        <v>42195.749745370369</v>
      </c>
      <c r="T22" s="18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3" t="s">
        <v>8315</v>
      </c>
      <c r="R23" t="s">
        <v>8316</v>
      </c>
      <c r="S23" s="18">
        <v>42675.057997685188</v>
      </c>
      <c r="T23" s="18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3" t="s">
        <v>8315</v>
      </c>
      <c r="R24" t="s">
        <v>8316</v>
      </c>
      <c r="S24" s="18">
        <v>42018.94159722222</v>
      </c>
      <c r="T24" s="18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3" t="s">
        <v>8315</v>
      </c>
      <c r="R25" t="s">
        <v>8316</v>
      </c>
      <c r="S25" s="18">
        <v>42026.924976851849</v>
      </c>
      <c r="T25" s="18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3" t="s">
        <v>8315</v>
      </c>
      <c r="R26" t="s">
        <v>8316</v>
      </c>
      <c r="S26" s="18">
        <v>41920.787534722222</v>
      </c>
      <c r="T26" s="18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3" t="s">
        <v>8315</v>
      </c>
      <c r="R27" t="s">
        <v>8316</v>
      </c>
      <c r="S27" s="18">
        <v>42558.189432870371</v>
      </c>
      <c r="T27" s="18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3" t="s">
        <v>8315</v>
      </c>
      <c r="R28" t="s">
        <v>8316</v>
      </c>
      <c r="S28" s="18">
        <v>41808.198518518519</v>
      </c>
      <c r="T28" s="18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3" t="s">
        <v>8315</v>
      </c>
      <c r="R29" t="s">
        <v>8316</v>
      </c>
      <c r="S29" s="18">
        <v>42550.701886574068</v>
      </c>
      <c r="T29" s="18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3" t="s">
        <v>8315</v>
      </c>
      <c r="R30" t="s">
        <v>8316</v>
      </c>
      <c r="S30" s="18">
        <v>42056.013124999998</v>
      </c>
      <c r="T30" s="18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3" t="s">
        <v>8315</v>
      </c>
      <c r="R31" t="s">
        <v>8316</v>
      </c>
      <c r="S31" s="18">
        <v>42016.938692129625</v>
      </c>
      <c r="T31" s="18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3" t="s">
        <v>8315</v>
      </c>
      <c r="R32" t="s">
        <v>8316</v>
      </c>
      <c r="S32" s="18">
        <v>42591.899988425925</v>
      </c>
      <c r="T32" s="18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3" t="s">
        <v>8315</v>
      </c>
      <c r="R33" t="s">
        <v>8316</v>
      </c>
      <c r="S33" s="18">
        <v>42183.231006944443</v>
      </c>
      <c r="T33" s="18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3" t="s">
        <v>8315</v>
      </c>
      <c r="R34" t="s">
        <v>8316</v>
      </c>
      <c r="S34" s="18">
        <v>41780.525937500002</v>
      </c>
      <c r="T34" s="18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3" t="s">
        <v>8315</v>
      </c>
      <c r="R35" t="s">
        <v>8316</v>
      </c>
      <c r="S35" s="18">
        <v>42158.065694444449</v>
      </c>
      <c r="T35" s="18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3" t="s">
        <v>8315</v>
      </c>
      <c r="R36" t="s">
        <v>8316</v>
      </c>
      <c r="S36" s="18">
        <v>42154.873124999998</v>
      </c>
      <c r="T36" s="18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3" t="s">
        <v>8315</v>
      </c>
      <c r="R37" t="s">
        <v>8316</v>
      </c>
      <c r="S37" s="18">
        <v>42208.84646990741</v>
      </c>
      <c r="T37" s="18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3" t="s">
        <v>8315</v>
      </c>
      <c r="R38" t="s">
        <v>8316</v>
      </c>
      <c r="S38" s="18">
        <v>42451.496817129635</v>
      </c>
      <c r="T38" s="18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3" t="s">
        <v>8315</v>
      </c>
      <c r="R39" t="s">
        <v>8316</v>
      </c>
      <c r="S39" s="18">
        <v>41759.13962962963</v>
      </c>
      <c r="T39" s="18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3" t="s">
        <v>8315</v>
      </c>
      <c r="R40" t="s">
        <v>8316</v>
      </c>
      <c r="S40" s="18">
        <v>42693.742604166662</v>
      </c>
      <c r="T40" s="18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3" t="s">
        <v>8315</v>
      </c>
      <c r="R41" t="s">
        <v>8316</v>
      </c>
      <c r="S41" s="18">
        <v>42250.598217592589</v>
      </c>
      <c r="T41" s="18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3" t="s">
        <v>8315</v>
      </c>
      <c r="R42" t="s">
        <v>8316</v>
      </c>
      <c r="S42" s="18">
        <v>42060.683935185181</v>
      </c>
      <c r="T42" s="18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3" t="s">
        <v>8315</v>
      </c>
      <c r="R43" t="s">
        <v>8316</v>
      </c>
      <c r="S43" s="18">
        <v>42136.270787037036</v>
      </c>
      <c r="T43" s="18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3" t="s">
        <v>8315</v>
      </c>
      <c r="R44" t="s">
        <v>8316</v>
      </c>
      <c r="S44" s="18">
        <v>42171.034861111111</v>
      </c>
      <c r="T44" s="18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3" t="s">
        <v>8315</v>
      </c>
      <c r="R45" t="s">
        <v>8316</v>
      </c>
      <c r="S45" s="18">
        <v>42494.683634259258</v>
      </c>
      <c r="T45" s="18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3" t="s">
        <v>8315</v>
      </c>
      <c r="R46" t="s">
        <v>8316</v>
      </c>
      <c r="S46" s="18">
        <v>41758.839675925927</v>
      </c>
      <c r="T46" s="18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3" t="s">
        <v>8315</v>
      </c>
      <c r="R47" t="s">
        <v>8316</v>
      </c>
      <c r="S47" s="18">
        <v>42171.824884259258</v>
      </c>
      <c r="T47" s="18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3" t="s">
        <v>8315</v>
      </c>
      <c r="R48" t="s">
        <v>8316</v>
      </c>
      <c r="S48" s="18">
        <v>42268.127696759257</v>
      </c>
      <c r="T48" s="18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3" t="s">
        <v>8315</v>
      </c>
      <c r="R49" t="s">
        <v>8316</v>
      </c>
      <c r="S49" s="18">
        <v>42746.261782407411</v>
      </c>
      <c r="T49" s="18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3" t="s">
        <v>8315</v>
      </c>
      <c r="R50" t="s">
        <v>8316</v>
      </c>
      <c r="S50" s="18">
        <v>41842.607592592591</v>
      </c>
      <c r="T50" s="18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3" t="s">
        <v>8315</v>
      </c>
      <c r="R51" t="s">
        <v>8316</v>
      </c>
      <c r="S51" s="18">
        <v>41853.240208333329</v>
      </c>
      <c r="T51" s="18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3" t="s">
        <v>8315</v>
      </c>
      <c r="R52" t="s">
        <v>8316</v>
      </c>
      <c r="S52" s="18">
        <v>42061.212488425925</v>
      </c>
      <c r="T52" s="18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3" t="s">
        <v>8315</v>
      </c>
      <c r="R53" t="s">
        <v>8316</v>
      </c>
      <c r="S53" s="18">
        <v>42036.24428240741</v>
      </c>
      <c r="T53" s="18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3" t="s">
        <v>8315</v>
      </c>
      <c r="R54" t="s">
        <v>8316</v>
      </c>
      <c r="S54" s="18">
        <v>42157.470185185186</v>
      </c>
      <c r="T54" s="18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3" t="s">
        <v>8315</v>
      </c>
      <c r="R55" t="s">
        <v>8316</v>
      </c>
      <c r="S55" s="18">
        <v>41827.909942129627</v>
      </c>
      <c r="T55" s="18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3" t="s">
        <v>8315</v>
      </c>
      <c r="R56" t="s">
        <v>8316</v>
      </c>
      <c r="S56" s="18">
        <v>42162.729548611111</v>
      </c>
      <c r="T56" s="18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3" t="s">
        <v>8315</v>
      </c>
      <c r="R57" t="s">
        <v>8316</v>
      </c>
      <c r="S57" s="18">
        <v>42233.738564814819</v>
      </c>
      <c r="T57" s="18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3" t="s">
        <v>8315</v>
      </c>
      <c r="R58" t="s">
        <v>8316</v>
      </c>
      <c r="S58" s="18">
        <v>42042.197824074072</v>
      </c>
      <c r="T58" s="18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3" t="s">
        <v>8315</v>
      </c>
      <c r="R59" t="s">
        <v>8316</v>
      </c>
      <c r="S59" s="18">
        <v>42585.523842592593</v>
      </c>
      <c r="T59" s="18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3" t="s">
        <v>8315</v>
      </c>
      <c r="R60" t="s">
        <v>8316</v>
      </c>
      <c r="S60" s="18">
        <v>41808.669571759259</v>
      </c>
      <c r="T60" s="18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3" t="s">
        <v>8315</v>
      </c>
      <c r="R61" t="s">
        <v>8316</v>
      </c>
      <c r="S61" s="18">
        <v>41852.658310185187</v>
      </c>
      <c r="T61" s="18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3" t="s">
        <v>8315</v>
      </c>
      <c r="R62" t="s">
        <v>8316</v>
      </c>
      <c r="S62" s="18">
        <v>42694.110185185185</v>
      </c>
      <c r="T62" s="18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3" t="s">
        <v>8315</v>
      </c>
      <c r="R63" t="s">
        <v>8316</v>
      </c>
      <c r="S63" s="18">
        <v>42341.818379629629</v>
      </c>
      <c r="T63" s="18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3" t="s">
        <v>8315</v>
      </c>
      <c r="R64" t="s">
        <v>8316</v>
      </c>
      <c r="S64" s="18">
        <v>41880.061006944445</v>
      </c>
      <c r="T64" s="18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3" t="s">
        <v>8315</v>
      </c>
      <c r="R65" t="s">
        <v>8316</v>
      </c>
      <c r="S65" s="18">
        <v>41941.683865740742</v>
      </c>
      <c r="T65" s="18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3" t="s">
        <v>8315</v>
      </c>
      <c r="R66" t="s">
        <v>8316</v>
      </c>
      <c r="S66" s="18">
        <v>42026.88118055556</v>
      </c>
      <c r="T66" s="18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3" t="s">
        <v>8315</v>
      </c>
      <c r="R67" t="s">
        <v>8316</v>
      </c>
      <c r="S67" s="18">
        <v>41922.640590277777</v>
      </c>
      <c r="T67" s="18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3" t="s">
        <v>8315</v>
      </c>
      <c r="R68" t="s">
        <v>8316</v>
      </c>
      <c r="S68" s="18">
        <v>41993.824340277773</v>
      </c>
      <c r="T68" s="18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3" t="s">
        <v>8315</v>
      </c>
      <c r="R69" t="s">
        <v>8316</v>
      </c>
      <c r="S69" s="18">
        <v>42219.915856481486</v>
      </c>
      <c r="T69" s="18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3" t="s">
        <v>8315</v>
      </c>
      <c r="R70" t="s">
        <v>8316</v>
      </c>
      <c r="S70" s="18">
        <v>41909.969386574077</v>
      </c>
      <c r="T70" s="18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3" t="s">
        <v>8315</v>
      </c>
      <c r="R71" t="s">
        <v>8316</v>
      </c>
      <c r="S71" s="18">
        <v>41891.665324074071</v>
      </c>
      <c r="T71" s="18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3" t="s">
        <v>8315</v>
      </c>
      <c r="R72" t="s">
        <v>8316</v>
      </c>
      <c r="S72" s="18">
        <v>41226.017361111109</v>
      </c>
      <c r="T72" s="18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3" t="s">
        <v>8315</v>
      </c>
      <c r="R73" t="s">
        <v>8316</v>
      </c>
      <c r="S73" s="18">
        <v>40478.263923611114</v>
      </c>
      <c r="T73" s="18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3" t="s">
        <v>8315</v>
      </c>
      <c r="R74" t="s">
        <v>8316</v>
      </c>
      <c r="S74" s="18">
        <v>41862.83997685185</v>
      </c>
      <c r="T74" s="18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3" t="s">
        <v>8315</v>
      </c>
      <c r="R75" t="s">
        <v>8316</v>
      </c>
      <c r="S75" s="18">
        <v>40633.154363425929</v>
      </c>
      <c r="T75" s="18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3" t="s">
        <v>8315</v>
      </c>
      <c r="R76" t="s">
        <v>8316</v>
      </c>
      <c r="S76" s="18">
        <v>40970.875671296293</v>
      </c>
      <c r="T76" s="18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3" t="s">
        <v>8315</v>
      </c>
      <c r="R77" t="s">
        <v>8316</v>
      </c>
      <c r="S77" s="18">
        <v>41026.953055555554</v>
      </c>
      <c r="T77" s="18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3" t="s">
        <v>8315</v>
      </c>
      <c r="R78" t="s">
        <v>8316</v>
      </c>
      <c r="S78" s="18">
        <v>41829.788252314815</v>
      </c>
      <c r="T78" s="18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3" t="s">
        <v>8315</v>
      </c>
      <c r="R79" t="s">
        <v>8316</v>
      </c>
      <c r="S79" s="18">
        <v>41447.839722222219</v>
      </c>
      <c r="T79" s="18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3" t="s">
        <v>8315</v>
      </c>
      <c r="R80" t="s">
        <v>8316</v>
      </c>
      <c r="S80" s="18">
        <v>40884.066678240742</v>
      </c>
      <c r="T80" s="18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3" t="s">
        <v>8315</v>
      </c>
      <c r="R81" t="s">
        <v>8316</v>
      </c>
      <c r="S81" s="18">
        <v>41841.26489583333</v>
      </c>
      <c r="T81" s="18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3" t="s">
        <v>8315</v>
      </c>
      <c r="R82" t="s">
        <v>8316</v>
      </c>
      <c r="S82" s="18">
        <v>41799.685902777775</v>
      </c>
      <c r="T82" s="18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3" t="s">
        <v>8315</v>
      </c>
      <c r="R83" t="s">
        <v>8316</v>
      </c>
      <c r="S83" s="18">
        <v>41775.753761574073</v>
      </c>
      <c r="T83" s="18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3" t="s">
        <v>8315</v>
      </c>
      <c r="R84" t="s">
        <v>8316</v>
      </c>
      <c r="S84" s="18">
        <v>41766.80572916667</v>
      </c>
      <c r="T84" s="18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3" t="s">
        <v>8315</v>
      </c>
      <c r="R85" t="s">
        <v>8316</v>
      </c>
      <c r="S85" s="18">
        <v>40644.159259259257</v>
      </c>
      <c r="T85" s="18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3" t="s">
        <v>8315</v>
      </c>
      <c r="R86" t="s">
        <v>8316</v>
      </c>
      <c r="S86" s="18">
        <v>41940.69158564815</v>
      </c>
      <c r="T86" s="18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3" t="s">
        <v>8315</v>
      </c>
      <c r="R87" t="s">
        <v>8316</v>
      </c>
      <c r="S87" s="18">
        <v>41839.175706018519</v>
      </c>
      <c r="T87" s="18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3" t="s">
        <v>8315</v>
      </c>
      <c r="R88" t="s">
        <v>8316</v>
      </c>
      <c r="S88" s="18">
        <v>41772.105937500004</v>
      </c>
      <c r="T88" s="18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3" t="s">
        <v>8315</v>
      </c>
      <c r="R89" t="s">
        <v>8316</v>
      </c>
      <c r="S89" s="18">
        <v>41591.737974537034</v>
      </c>
      <c r="T89" s="18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3" t="s">
        <v>8315</v>
      </c>
      <c r="R90" t="s">
        <v>8316</v>
      </c>
      <c r="S90" s="18">
        <v>41789.080370370371</v>
      </c>
      <c r="T90" s="18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3" t="s">
        <v>8315</v>
      </c>
      <c r="R91" t="s">
        <v>8316</v>
      </c>
      <c r="S91" s="18">
        <v>40923.729953703703</v>
      </c>
      <c r="T91" s="18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3" t="s">
        <v>8315</v>
      </c>
      <c r="R92" t="s">
        <v>8316</v>
      </c>
      <c r="S92" s="18">
        <v>41878.878379629627</v>
      </c>
      <c r="T92" s="18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3" t="s">
        <v>8315</v>
      </c>
      <c r="R93" t="s">
        <v>8316</v>
      </c>
      <c r="S93" s="18">
        <v>41862.864675925928</v>
      </c>
      <c r="T93" s="18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3" t="s">
        <v>8315</v>
      </c>
      <c r="R94" t="s">
        <v>8316</v>
      </c>
      <c r="S94" s="18">
        <v>40531.886886574073</v>
      </c>
      <c r="T94" s="18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3" t="s">
        <v>8315</v>
      </c>
      <c r="R95" t="s">
        <v>8316</v>
      </c>
      <c r="S95" s="18">
        <v>41477.930914351848</v>
      </c>
      <c r="T95" s="18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3" t="s">
        <v>8315</v>
      </c>
      <c r="R96" t="s">
        <v>8316</v>
      </c>
      <c r="S96" s="18">
        <v>41781.666770833333</v>
      </c>
      <c r="T96" s="18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3" t="s">
        <v>8315</v>
      </c>
      <c r="R97" t="s">
        <v>8316</v>
      </c>
      <c r="S97" s="18">
        <v>41375.702210648145</v>
      </c>
      <c r="T97" s="18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3" t="s">
        <v>8315</v>
      </c>
      <c r="R98" t="s">
        <v>8316</v>
      </c>
      <c r="S98" s="18">
        <v>40883.949317129627</v>
      </c>
      <c r="T98" s="18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3" t="s">
        <v>8315</v>
      </c>
      <c r="R99" t="s">
        <v>8316</v>
      </c>
      <c r="S99" s="18">
        <v>41491.79478009259</v>
      </c>
      <c r="T99" s="18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3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3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3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3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3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3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3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3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3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3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3" t="s">
        <v>8315</v>
      </c>
      <c r="R110" t="s">
        <v>8316</v>
      </c>
      <c r="S110" s="18">
        <v>42772.833379629628</v>
      </c>
      <c r="T110" s="18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3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3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3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3" t="s">
        <v>8315</v>
      </c>
      <c r="R114" t="s">
        <v>8316</v>
      </c>
      <c r="S114" s="18">
        <v>42503.559467592597</v>
      </c>
      <c r="T114" s="18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3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3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3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3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3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3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3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3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3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3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3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3" t="s">
        <v>8315</v>
      </c>
      <c r="R126" t="s">
        <v>8316</v>
      </c>
      <c r="S126" s="18">
        <v>42262.096782407403</v>
      </c>
      <c r="T126" s="18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3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3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3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3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3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3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3" t="s">
        <v>8315</v>
      </c>
      <c r="R133" t="s">
        <v>8316</v>
      </c>
      <c r="S133" s="18">
        <v>42602.576712962968</v>
      </c>
      <c r="T133" s="18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3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3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3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3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3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3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3" t="s">
        <v>8315</v>
      </c>
      <c r="R140" t="s">
        <v>8316</v>
      </c>
      <c r="S140" s="18">
        <v>42284.516064814816</v>
      </c>
      <c r="T140" s="18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3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3" t="s">
        <v>8315</v>
      </c>
      <c r="R142" t="s">
        <v>8316</v>
      </c>
      <c r="S142" s="18">
        <v>42136.536134259266</v>
      </c>
      <c r="T142" s="18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3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3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3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3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3" t="s">
        <v>8315</v>
      </c>
      <c r="R147" t="s">
        <v>8316</v>
      </c>
      <c r="S147" s="18">
        <v>42400.704537037032</v>
      </c>
      <c r="T147" s="18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3" t="s">
        <v>8315</v>
      </c>
      <c r="R148" t="s">
        <v>8316</v>
      </c>
      <c r="S148" s="18">
        <v>42017.88045138889</v>
      </c>
      <c r="T148" s="18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3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3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3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3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3" t="s">
        <v>8315</v>
      </c>
      <c r="R153" t="s">
        <v>8316</v>
      </c>
      <c r="S153" s="18">
        <v>42380.884872685187</v>
      </c>
      <c r="T153" s="18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3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3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3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3" t="s">
        <v>8315</v>
      </c>
      <c r="R157" t="s">
        <v>8316</v>
      </c>
      <c r="S157" s="18">
        <v>42239.957962962959</v>
      </c>
      <c r="T157" s="18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3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3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3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3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3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3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3" t="s">
        <v>8315</v>
      </c>
      <c r="R164" t="s">
        <v>8316</v>
      </c>
      <c r="S164" s="18">
        <v>42493.219236111108</v>
      </c>
      <c r="T164" s="18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3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3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3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3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3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3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3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3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3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3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3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3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3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3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3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3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3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3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3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3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3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3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3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3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3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3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3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3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3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3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3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3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3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3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3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3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3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3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3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3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3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3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3" t="s">
        <v>8315</v>
      </c>
      <c r="R207" t="s">
        <v>8316</v>
      </c>
      <c r="S207" s="18">
        <v>42292.087592592594</v>
      </c>
      <c r="T207" s="18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3" t="s">
        <v>8315</v>
      </c>
      <c r="R208" t="s">
        <v>8316</v>
      </c>
      <c r="S208" s="18">
        <v>41953.8675</v>
      </c>
      <c r="T208" s="18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3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3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3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3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3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3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3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3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3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3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3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3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3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3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3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3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3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3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3" t="s">
        <v>8315</v>
      </c>
      <c r="R227" t="s">
        <v>8316</v>
      </c>
      <c r="S227" s="18">
        <v>41894.91375</v>
      </c>
      <c r="T227" s="18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3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3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3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3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3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3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3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3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3" t="s">
        <v>8315</v>
      </c>
      <c r="R236" t="s">
        <v>8316</v>
      </c>
      <c r="S236" s="18">
        <v>41776.063136574077</v>
      </c>
      <c r="T236" s="18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3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3" t="s">
        <v>8315</v>
      </c>
      <c r="R238" t="s">
        <v>8316</v>
      </c>
      <c r="S238" s="18">
        <v>42572.61681712963</v>
      </c>
      <c r="T238" s="18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3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3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3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3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3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3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3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3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3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3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3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3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3" t="s">
        <v>8315</v>
      </c>
      <c r="R251" t="s">
        <v>8316</v>
      </c>
      <c r="S251" s="18">
        <v>42626.7503125</v>
      </c>
      <c r="T251" s="18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3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3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3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3" t="s">
        <v>8315</v>
      </c>
      <c r="R255" t="s">
        <v>8316</v>
      </c>
      <c r="S255" s="18">
        <v>42643.632858796293</v>
      </c>
      <c r="T255" s="18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3" t="s">
        <v>8315</v>
      </c>
      <c r="R256" t="s">
        <v>8316</v>
      </c>
      <c r="S256" s="18">
        <v>42179.898472222223</v>
      </c>
      <c r="T256" s="18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3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3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3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3" t="s">
        <v>8315</v>
      </c>
      <c r="R260" t="s">
        <v>8316</v>
      </c>
      <c r="S260" s="18">
        <v>42605.765381944439</v>
      </c>
      <c r="T260" s="18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3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3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3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3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3" t="s">
        <v>8315</v>
      </c>
      <c r="R265" t="s">
        <v>8316</v>
      </c>
      <c r="S265" s="18">
        <v>41921.279976851853</v>
      </c>
      <c r="T265" s="18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3" t="s">
        <v>8315</v>
      </c>
      <c r="R266" t="s">
        <v>8316</v>
      </c>
      <c r="S266" s="18">
        <v>42128.736608796295</v>
      </c>
      <c r="T266" s="18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3" t="s">
        <v>8315</v>
      </c>
      <c r="R267" t="s">
        <v>8316</v>
      </c>
      <c r="S267" s="18">
        <v>42053.916921296302</v>
      </c>
      <c r="T267" s="18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3" t="s">
        <v>8315</v>
      </c>
      <c r="R268" t="s">
        <v>8316</v>
      </c>
      <c r="S268" s="18">
        <v>42171.317442129628</v>
      </c>
      <c r="T268" s="18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3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3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3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3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3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3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3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3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3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3" t="s">
        <v>8315</v>
      </c>
      <c r="R278" t="s">
        <v>8316</v>
      </c>
      <c r="S278" s="18">
        <v>42689.214988425927</v>
      </c>
      <c r="T278" s="18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3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3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3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3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3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3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3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3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3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3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3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3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3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3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3" t="s">
        <v>8315</v>
      </c>
      <c r="R293" t="s">
        <v>8316</v>
      </c>
      <c r="S293" s="18">
        <v>41856.010069444441</v>
      </c>
      <c r="T293" s="18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3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3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3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3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3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3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3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3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3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3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3" t="s">
        <v>8315</v>
      </c>
      <c r="R304" t="s">
        <v>8316</v>
      </c>
      <c r="S304" s="18">
        <v>42243.6252662037</v>
      </c>
      <c r="T304" s="18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3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3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3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3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3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3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3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3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3" t="s">
        <v>8315</v>
      </c>
      <c r="R313" t="s">
        <v>8316</v>
      </c>
      <c r="S313" s="18">
        <v>42196.028703703705</v>
      </c>
      <c r="T313" s="18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3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3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3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3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3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3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3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3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3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3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3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3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3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3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3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3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3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3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3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3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3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3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3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3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3" t="s">
        <v>8315</v>
      </c>
      <c r="R338" t="s">
        <v>8316</v>
      </c>
      <c r="S338" s="18">
        <v>42220.79487268519</v>
      </c>
      <c r="T338" s="18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3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3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3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3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3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3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3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3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3" t="s">
        <v>8315</v>
      </c>
      <c r="R347" t="s">
        <v>8316</v>
      </c>
      <c r="S347" s="18">
        <v>42619.935694444444</v>
      </c>
      <c r="T347" s="18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3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3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3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3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3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3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3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3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3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3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3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3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3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3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3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3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3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3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3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3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3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3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3" t="s">
        <v>8315</v>
      </c>
      <c r="R370" t="s">
        <v>8316</v>
      </c>
      <c r="S370" s="18">
        <v>41753.593275462961</v>
      </c>
      <c r="T370" s="18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3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3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3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3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3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3" t="s">
        <v>8315</v>
      </c>
      <c r="R376" t="s">
        <v>8316</v>
      </c>
      <c r="S376" s="18">
        <v>41891.96503472222</v>
      </c>
      <c r="T376" s="18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3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3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3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3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3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3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3" t="s">
        <v>8315</v>
      </c>
      <c r="R383" t="s">
        <v>8316</v>
      </c>
      <c r="S383" s="18">
        <v>41792.542986111112</v>
      </c>
      <c r="T383" s="18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3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3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3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3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3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3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3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3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3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3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3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3" t="s">
        <v>8315</v>
      </c>
      <c r="R395" t="s">
        <v>8316</v>
      </c>
      <c r="S395" s="18">
        <v>42462.140868055561</v>
      </c>
      <c r="T395" s="18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3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3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3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3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3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3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3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3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3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3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3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3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3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3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3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3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3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3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ontainsText" dxfId="3" priority="2" operator="containsText" text="successful">
      <formula>NOT(ISERROR(SEARCH("successful",F1)))</formula>
    </cfRule>
    <cfRule type="containsText" dxfId="2" priority="3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8CB2E-1BE0-514B-839C-43B9ECBEC9EB}">
  <dimension ref="A1:T251"/>
  <sheetViews>
    <sheetView view="pageBreakPreview" topLeftCell="A8" zoomScale="60" zoomScaleNormal="100" workbookViewId="0">
      <selection activeCell="P12" sqref="P1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9" t="s">
        <v>8307</v>
      </c>
      <c r="Q1" s="12" t="s">
        <v>8358</v>
      </c>
      <c r="R1" s="9" t="s">
        <v>8359</v>
      </c>
      <c r="S1" s="17" t="s">
        <v>8365</v>
      </c>
      <c r="T1" s="9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3" t="s">
        <v>8315</v>
      </c>
      <c r="R2" t="s">
        <v>8316</v>
      </c>
      <c r="S2" s="18">
        <v>42492.737847222219</v>
      </c>
      <c r="T2" s="18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3" t="s">
        <v>8315</v>
      </c>
      <c r="R3" t="s">
        <v>8316</v>
      </c>
      <c r="S3" s="18">
        <v>42103.016585648147</v>
      </c>
      <c r="T3" s="18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3" t="s">
        <v>8315</v>
      </c>
      <c r="R4" t="s">
        <v>8316</v>
      </c>
      <c r="S4" s="18">
        <v>42108.692060185189</v>
      </c>
      <c r="T4" s="18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3" t="s">
        <v>8315</v>
      </c>
      <c r="R5" t="s">
        <v>8316</v>
      </c>
      <c r="S5" s="18">
        <v>42453.806307870371</v>
      </c>
      <c r="T5" s="18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3" t="s">
        <v>8315</v>
      </c>
      <c r="R6" t="s">
        <v>8316</v>
      </c>
      <c r="S6" s="18">
        <v>42123.648831018523</v>
      </c>
      <c r="T6" s="18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3" t="s">
        <v>8315</v>
      </c>
      <c r="R7" t="s">
        <v>8316</v>
      </c>
      <c r="S7" s="18">
        <v>41858.007071759261</v>
      </c>
      <c r="T7" s="18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3" t="s">
        <v>8315</v>
      </c>
      <c r="R8" t="s">
        <v>8316</v>
      </c>
      <c r="S8" s="18">
        <v>41781.045173611114</v>
      </c>
      <c r="T8" s="18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3" t="s">
        <v>8315</v>
      </c>
      <c r="R9" t="s">
        <v>8316</v>
      </c>
      <c r="S9" s="18">
        <v>42370.007766203707</v>
      </c>
      <c r="T9" s="18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3" t="s">
        <v>8315</v>
      </c>
      <c r="R10" t="s">
        <v>8316</v>
      </c>
      <c r="S10" s="18">
        <v>42165.037581018521</v>
      </c>
      <c r="T10" s="18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3" t="s">
        <v>8315</v>
      </c>
      <c r="R11" t="s">
        <v>8316</v>
      </c>
      <c r="S11" s="18">
        <v>42480.800648148142</v>
      </c>
      <c r="T11" s="18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3" t="s">
        <v>8315</v>
      </c>
      <c r="R12" t="s">
        <v>8316</v>
      </c>
      <c r="S12" s="18">
        <v>41784.789687500001</v>
      </c>
      <c r="T12" s="18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3" t="s">
        <v>8315</v>
      </c>
      <c r="R13" t="s">
        <v>8316</v>
      </c>
      <c r="S13" s="18">
        <v>41831.675034722226</v>
      </c>
      <c r="T13" s="18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3" t="s">
        <v>8315</v>
      </c>
      <c r="R14" t="s">
        <v>8316</v>
      </c>
      <c r="S14" s="18">
        <v>41950.114108796297</v>
      </c>
      <c r="T14" s="18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3" t="s">
        <v>8315</v>
      </c>
      <c r="R15" t="s">
        <v>8316</v>
      </c>
      <c r="S15" s="18">
        <v>42627.955104166671</v>
      </c>
      <c r="T15" s="18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3" t="s">
        <v>8315</v>
      </c>
      <c r="R16" t="s">
        <v>8316</v>
      </c>
      <c r="S16" s="18">
        <v>42531.195277777777</v>
      </c>
      <c r="T16" s="18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3" t="s">
        <v>8315</v>
      </c>
      <c r="R17" t="s">
        <v>8316</v>
      </c>
      <c r="S17" s="18">
        <v>42618.827013888891</v>
      </c>
      <c r="T17" s="18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3" t="s">
        <v>8315</v>
      </c>
      <c r="R18" t="s">
        <v>8316</v>
      </c>
      <c r="S18" s="18">
        <v>42540.593530092592</v>
      </c>
      <c r="T18" s="18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3" t="s">
        <v>8315</v>
      </c>
      <c r="R19" t="s">
        <v>8316</v>
      </c>
      <c r="S19" s="18">
        <v>41746.189409722225</v>
      </c>
      <c r="T19" s="18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3" t="s">
        <v>8315</v>
      </c>
      <c r="R20" t="s">
        <v>8316</v>
      </c>
      <c r="S20" s="18">
        <v>41974.738576388889</v>
      </c>
      <c r="T20" s="18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3" t="s">
        <v>8315</v>
      </c>
      <c r="R21" t="s">
        <v>8316</v>
      </c>
      <c r="S21" s="18">
        <v>42115.11618055556</v>
      </c>
      <c r="T21" s="18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3" t="s">
        <v>8315</v>
      </c>
      <c r="R22" t="s">
        <v>8316</v>
      </c>
      <c r="S22" s="18">
        <v>42002.817488425921</v>
      </c>
      <c r="T22" s="18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3" t="s">
        <v>8315</v>
      </c>
      <c r="R23" t="s">
        <v>8316</v>
      </c>
      <c r="S23" s="18">
        <v>42722.84474537037</v>
      </c>
      <c r="T23" s="18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3" t="s">
        <v>8315</v>
      </c>
      <c r="R24" t="s">
        <v>8316</v>
      </c>
      <c r="S24" s="18">
        <v>42465.128391203703</v>
      </c>
      <c r="T24" s="18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3" t="s">
        <v>8315</v>
      </c>
      <c r="R25" t="s">
        <v>8316</v>
      </c>
      <c r="S25" s="18">
        <v>42171.743969907402</v>
      </c>
      <c r="T25" s="18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3" t="s">
        <v>8315</v>
      </c>
      <c r="R26" t="s">
        <v>8316</v>
      </c>
      <c r="S26" s="18">
        <v>42672.955138888887</v>
      </c>
      <c r="T26" s="18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3" t="s">
        <v>8315</v>
      </c>
      <c r="R27" t="s">
        <v>8316</v>
      </c>
      <c r="S27" s="18">
        <v>42359.725243055553</v>
      </c>
      <c r="T27" s="18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3" t="s">
        <v>8315</v>
      </c>
      <c r="R28" t="s">
        <v>8316</v>
      </c>
      <c r="S28" s="18">
        <v>42192.905694444446</v>
      </c>
      <c r="T28" s="18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3" t="s">
        <v>8315</v>
      </c>
      <c r="R29" t="s">
        <v>8316</v>
      </c>
      <c r="S29" s="18">
        <v>41916.597638888888</v>
      </c>
      <c r="T29" s="18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3" t="s">
        <v>8315</v>
      </c>
      <c r="R30" t="s">
        <v>8316</v>
      </c>
      <c r="S30" s="18">
        <v>42461.596273148149</v>
      </c>
      <c r="T30" s="18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3" t="s">
        <v>8315</v>
      </c>
      <c r="R31" t="s">
        <v>8316</v>
      </c>
      <c r="S31" s="18">
        <v>42370.90320601852</v>
      </c>
      <c r="T31" s="18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3" t="s">
        <v>8315</v>
      </c>
      <c r="R32" t="s">
        <v>8316</v>
      </c>
      <c r="S32" s="18">
        <v>41948.727256944447</v>
      </c>
      <c r="T32" s="18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3" t="s">
        <v>8315</v>
      </c>
      <c r="R33" t="s">
        <v>8316</v>
      </c>
      <c r="S33" s="18">
        <v>42047.07640046296</v>
      </c>
      <c r="T33" s="18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3" t="s">
        <v>8315</v>
      </c>
      <c r="R34" t="s">
        <v>8316</v>
      </c>
      <c r="S34" s="18">
        <v>42261.632916666669</v>
      </c>
      <c r="T34" s="18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3" t="s">
        <v>8315</v>
      </c>
      <c r="R35" t="s">
        <v>8316</v>
      </c>
      <c r="S35" s="18">
        <v>41985.427361111113</v>
      </c>
      <c r="T35" s="18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3" t="s">
        <v>8315</v>
      </c>
      <c r="R36" t="s">
        <v>8316</v>
      </c>
      <c r="S36" s="18">
        <v>41922.535185185188</v>
      </c>
      <c r="T36" s="18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3" t="s">
        <v>8315</v>
      </c>
      <c r="R37" t="s">
        <v>8316</v>
      </c>
      <c r="S37" s="18">
        <v>41850.863252314812</v>
      </c>
      <c r="T37" s="18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3" t="s">
        <v>8315</v>
      </c>
      <c r="R38" t="s">
        <v>8316</v>
      </c>
      <c r="S38" s="18">
        <v>41831.742962962962</v>
      </c>
      <c r="T38" s="18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3" t="s">
        <v>8315</v>
      </c>
      <c r="R39" t="s">
        <v>8316</v>
      </c>
      <c r="S39" s="18">
        <v>42415.883425925931</v>
      </c>
      <c r="T39" s="18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3" t="s">
        <v>8315</v>
      </c>
      <c r="R40" t="s">
        <v>8316</v>
      </c>
      <c r="S40" s="18">
        <v>41869.714166666665</v>
      </c>
      <c r="T40" s="18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3" t="s">
        <v>8315</v>
      </c>
      <c r="R41" t="s">
        <v>8316</v>
      </c>
      <c r="S41" s="18">
        <v>41953.773090277777</v>
      </c>
      <c r="T41" s="18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3" t="s">
        <v>8315</v>
      </c>
      <c r="R42" t="s">
        <v>8316</v>
      </c>
      <c r="S42" s="18">
        <v>42037.986284722225</v>
      </c>
      <c r="T42" s="18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3" t="s">
        <v>8315</v>
      </c>
      <c r="R43" t="s">
        <v>8316</v>
      </c>
      <c r="S43" s="18">
        <v>41811.555462962962</v>
      </c>
      <c r="T43" s="18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3" t="s">
        <v>8315</v>
      </c>
      <c r="R44" t="s">
        <v>8316</v>
      </c>
      <c r="S44" s="18">
        <v>42701.908807870372</v>
      </c>
      <c r="T44" s="18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3" t="s">
        <v>8315</v>
      </c>
      <c r="R45" t="s">
        <v>8316</v>
      </c>
      <c r="S45" s="18">
        <v>42258.646504629629</v>
      </c>
      <c r="T45" s="18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3" t="s">
        <v>8315</v>
      </c>
      <c r="R46" t="s">
        <v>8316</v>
      </c>
      <c r="S46" s="18">
        <v>42278.664965277778</v>
      </c>
      <c r="T46" s="18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3" t="s">
        <v>8315</v>
      </c>
      <c r="R47" t="s">
        <v>8316</v>
      </c>
      <c r="S47" s="18">
        <v>42515.078217592592</v>
      </c>
      <c r="T47" s="18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3" t="s">
        <v>8315</v>
      </c>
      <c r="R48" t="s">
        <v>8316</v>
      </c>
      <c r="S48" s="18">
        <v>41830.234166666669</v>
      </c>
      <c r="T48" s="18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3" t="s">
        <v>8315</v>
      </c>
      <c r="R49" t="s">
        <v>8316</v>
      </c>
      <c r="S49" s="18">
        <v>41982.904386574075</v>
      </c>
      <c r="T49" s="18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3" t="s">
        <v>8315</v>
      </c>
      <c r="R50" t="s">
        <v>8316</v>
      </c>
      <c r="S50" s="18">
        <v>42210.439768518518</v>
      </c>
      <c r="T50" s="18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3" t="s">
        <v>8315</v>
      </c>
      <c r="R51" t="s">
        <v>8316</v>
      </c>
      <c r="S51" s="18">
        <v>42196.166874999995</v>
      </c>
      <c r="T51" s="18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3" t="s">
        <v>8315</v>
      </c>
      <c r="R52" t="s">
        <v>8316</v>
      </c>
      <c r="S52" s="18">
        <v>42606.056863425925</v>
      </c>
      <c r="T52" s="18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3" t="s">
        <v>8315</v>
      </c>
      <c r="R53" t="s">
        <v>8316</v>
      </c>
      <c r="S53" s="18">
        <v>42199.648912037039</v>
      </c>
      <c r="T53" s="18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3" t="s">
        <v>8315</v>
      </c>
      <c r="R54" t="s">
        <v>8316</v>
      </c>
      <c r="S54" s="18">
        <v>42444.877743055549</v>
      </c>
      <c r="T54" s="18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3" t="s">
        <v>8315</v>
      </c>
      <c r="R55" t="s">
        <v>8316</v>
      </c>
      <c r="S55" s="18">
        <v>42499.731701388882</v>
      </c>
      <c r="T55" s="18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3" t="s">
        <v>8315</v>
      </c>
      <c r="R56" t="s">
        <v>8316</v>
      </c>
      <c r="S56" s="18">
        <v>41929.266215277778</v>
      </c>
      <c r="T56" s="18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3" t="s">
        <v>8315</v>
      </c>
      <c r="R57" t="s">
        <v>8316</v>
      </c>
      <c r="S57" s="18">
        <v>42142.768819444449</v>
      </c>
      <c r="T57" s="18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3" t="s">
        <v>8315</v>
      </c>
      <c r="R58" t="s">
        <v>8316</v>
      </c>
      <c r="S58" s="18">
        <v>42354.131643518514</v>
      </c>
      <c r="T58" s="18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3" t="s">
        <v>8315</v>
      </c>
      <c r="R59" t="s">
        <v>8316</v>
      </c>
      <c r="S59" s="18">
        <v>41828.922905092593</v>
      </c>
      <c r="T59" s="18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3" t="s">
        <v>8315</v>
      </c>
      <c r="R60" t="s">
        <v>8316</v>
      </c>
      <c r="S60" s="18">
        <v>42245.234340277777</v>
      </c>
      <c r="T60" s="18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3" t="s">
        <v>8315</v>
      </c>
      <c r="R61" t="s">
        <v>8316</v>
      </c>
      <c r="S61" s="18">
        <v>42278.629710648151</v>
      </c>
      <c r="T61" s="18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3" t="s">
        <v>8315</v>
      </c>
      <c r="R62" t="s">
        <v>8316</v>
      </c>
      <c r="S62" s="18">
        <v>41826.61954861111</v>
      </c>
      <c r="T62" s="18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3" t="s">
        <v>8315</v>
      </c>
      <c r="R63" t="s">
        <v>8316</v>
      </c>
      <c r="S63" s="18">
        <v>42205.171018518522</v>
      </c>
      <c r="T63" s="18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3" t="s">
        <v>8315</v>
      </c>
      <c r="R64" t="s">
        <v>8316</v>
      </c>
      <c r="S64" s="18">
        <v>42041.205000000002</v>
      </c>
      <c r="T64" s="18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3" t="s">
        <v>8315</v>
      </c>
      <c r="R65" t="s">
        <v>8316</v>
      </c>
      <c r="S65" s="18">
        <v>42203.677766203706</v>
      </c>
      <c r="T65" s="18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3" t="s">
        <v>8315</v>
      </c>
      <c r="R66" t="s">
        <v>8316</v>
      </c>
      <c r="S66" s="18">
        <v>41983.752847222218</v>
      </c>
      <c r="T66" s="18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3" t="s">
        <v>8315</v>
      </c>
      <c r="R67" t="s">
        <v>8316</v>
      </c>
      <c r="S67" s="18">
        <v>42103.024398148147</v>
      </c>
      <c r="T67" s="18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3" t="s">
        <v>8315</v>
      </c>
      <c r="R68" t="s">
        <v>8316</v>
      </c>
      <c r="S68" s="18">
        <v>42089.901574074072</v>
      </c>
      <c r="T68" s="18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3" t="s">
        <v>8315</v>
      </c>
      <c r="R69" t="s">
        <v>8316</v>
      </c>
      <c r="S69" s="18">
        <v>42297.691006944442</v>
      </c>
      <c r="T69" s="18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3" t="s">
        <v>8315</v>
      </c>
      <c r="R70" t="s">
        <v>8316</v>
      </c>
      <c r="S70" s="18">
        <v>41833.089756944442</v>
      </c>
      <c r="T70" s="18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3" t="s">
        <v>8315</v>
      </c>
      <c r="R71" t="s">
        <v>8316</v>
      </c>
      <c r="S71" s="18">
        <v>42325.920717592591</v>
      </c>
      <c r="T71" s="18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3" t="s">
        <v>8315</v>
      </c>
      <c r="R72" t="s">
        <v>8316</v>
      </c>
      <c r="S72" s="18">
        <v>41858.214629629627</v>
      </c>
      <c r="T72" s="18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3" t="s">
        <v>8315</v>
      </c>
      <c r="R73" t="s">
        <v>8316</v>
      </c>
      <c r="S73" s="18">
        <v>41793.710231481484</v>
      </c>
      <c r="T73" s="18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3" t="s">
        <v>8315</v>
      </c>
      <c r="R74" t="s">
        <v>8316</v>
      </c>
      <c r="S74" s="18">
        <v>41793.814259259263</v>
      </c>
      <c r="T74" s="18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3" t="s">
        <v>8315</v>
      </c>
      <c r="R75" t="s">
        <v>8316</v>
      </c>
      <c r="S75" s="18">
        <v>41831.697939814818</v>
      </c>
      <c r="T75" s="18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3" t="s">
        <v>8315</v>
      </c>
      <c r="R76" t="s">
        <v>8316</v>
      </c>
      <c r="S76" s="18">
        <v>42621.389340277776</v>
      </c>
      <c r="T76" s="18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3" t="s">
        <v>8315</v>
      </c>
      <c r="R77" t="s">
        <v>8316</v>
      </c>
      <c r="S77" s="18">
        <v>41780.785729166666</v>
      </c>
      <c r="T77" s="18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3" t="s">
        <v>8315</v>
      </c>
      <c r="R78" t="s">
        <v>8316</v>
      </c>
      <c r="S78" s="18">
        <v>41766.072500000002</v>
      </c>
      <c r="T78" s="18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3" t="s">
        <v>8315</v>
      </c>
      <c r="R79" t="s">
        <v>8316</v>
      </c>
      <c r="S79" s="18">
        <v>41766.617291666669</v>
      </c>
      <c r="T79" s="18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3" t="s">
        <v>8315</v>
      </c>
      <c r="R80" t="s">
        <v>8316</v>
      </c>
      <c r="S80" s="18">
        <v>42248.627013888887</v>
      </c>
      <c r="T80" s="18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3" t="s">
        <v>8315</v>
      </c>
      <c r="R81" t="s">
        <v>8316</v>
      </c>
      <c r="S81" s="18">
        <v>41885.221550925926</v>
      </c>
      <c r="T81" s="18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3" t="s">
        <v>8315</v>
      </c>
      <c r="R82" t="s">
        <v>8316</v>
      </c>
      <c r="S82" s="18">
        <v>42159.224432870367</v>
      </c>
      <c r="T82" s="18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3" t="s">
        <v>8315</v>
      </c>
      <c r="R83" t="s">
        <v>8316</v>
      </c>
      <c r="S83" s="18">
        <v>42265.817002314812</v>
      </c>
      <c r="T83" s="18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3" t="s">
        <v>8315</v>
      </c>
      <c r="R84" t="s">
        <v>8316</v>
      </c>
      <c r="S84" s="18">
        <v>41975.124340277776</v>
      </c>
      <c r="T84" s="18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3" t="s">
        <v>8315</v>
      </c>
      <c r="R85" t="s">
        <v>8316</v>
      </c>
      <c r="S85" s="18">
        <v>42065.190694444449</v>
      </c>
      <c r="T85" s="18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3" t="s">
        <v>8315</v>
      </c>
      <c r="R86" t="s">
        <v>8316</v>
      </c>
      <c r="S86" s="18">
        <v>41848.84002314815</v>
      </c>
      <c r="T86" s="18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3" t="s">
        <v>8315</v>
      </c>
      <c r="R87" t="s">
        <v>8316</v>
      </c>
      <c r="S87" s="18">
        <v>42103.884930555556</v>
      </c>
      <c r="T87" s="18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3" t="s">
        <v>8315</v>
      </c>
      <c r="R88" t="s">
        <v>8316</v>
      </c>
      <c r="S88" s="18">
        <v>42059.970729166671</v>
      </c>
      <c r="T88" s="18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3" t="s">
        <v>8315</v>
      </c>
      <c r="R89" t="s">
        <v>8316</v>
      </c>
      <c r="S89" s="18">
        <v>42041.743090277778</v>
      </c>
      <c r="T89" s="18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3" t="s">
        <v>8315</v>
      </c>
      <c r="R90" t="s">
        <v>8316</v>
      </c>
      <c r="S90" s="18">
        <v>41829.73715277778</v>
      </c>
      <c r="T90" s="18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3" t="s">
        <v>8315</v>
      </c>
      <c r="R91" t="s">
        <v>8316</v>
      </c>
      <c r="S91" s="18">
        <v>41789.893599537041</v>
      </c>
      <c r="T91" s="18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3" t="s">
        <v>8315</v>
      </c>
      <c r="R92" t="s">
        <v>8316</v>
      </c>
      <c r="S92" s="18">
        <v>41833.660995370366</v>
      </c>
      <c r="T92" s="18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3" t="s">
        <v>8315</v>
      </c>
      <c r="R93" t="s">
        <v>8316</v>
      </c>
      <c r="S93" s="18">
        <v>41914.590011574073</v>
      </c>
      <c r="T93" s="18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3" t="s">
        <v>8315</v>
      </c>
      <c r="R94" t="s">
        <v>8316</v>
      </c>
      <c r="S94" s="18">
        <v>42611.261064814811</v>
      </c>
      <c r="T94" s="18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3" t="s">
        <v>8315</v>
      </c>
      <c r="R95" t="s">
        <v>8316</v>
      </c>
      <c r="S95" s="18">
        <v>42253.633159722223</v>
      </c>
      <c r="T95" s="18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3" t="s">
        <v>8315</v>
      </c>
      <c r="R96" t="s">
        <v>8316</v>
      </c>
      <c r="S96" s="18">
        <v>42295.891828703709</v>
      </c>
      <c r="T96" s="18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3" t="s">
        <v>8315</v>
      </c>
      <c r="R97" t="s">
        <v>8316</v>
      </c>
      <c r="S97" s="18">
        <v>42402.947002314817</v>
      </c>
      <c r="T97" s="18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3" t="s">
        <v>8315</v>
      </c>
      <c r="R98" t="s">
        <v>8316</v>
      </c>
      <c r="S98" s="18">
        <v>42509.814108796301</v>
      </c>
      <c r="T98" s="18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3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3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3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3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3" t="s">
        <v>8315</v>
      </c>
      <c r="R103" t="s">
        <v>8316</v>
      </c>
      <c r="S103" s="18">
        <v>41779.657870370371</v>
      </c>
      <c r="T103" s="18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3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3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3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3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3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3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3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3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3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3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3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3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3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3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3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3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3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3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3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3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3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3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3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3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3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3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3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3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3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3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3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3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3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3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3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3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3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3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3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3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3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3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3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3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3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3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3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3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3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3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3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3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3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3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3" t="s">
        <v>8315</v>
      </c>
      <c r="R158" t="s">
        <v>8316</v>
      </c>
      <c r="S158" s="18">
        <v>42534.866875</v>
      </c>
      <c r="T158" s="18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3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3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3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3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3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3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3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3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3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3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3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3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3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3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3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3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3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3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3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3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3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3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3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3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3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3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3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3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3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3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3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3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3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3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3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3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3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3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3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3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3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3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3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3" t="s">
        <v>8315</v>
      </c>
      <c r="R202" t="s">
        <v>8316</v>
      </c>
      <c r="S202" s="18">
        <v>41804.937083333331</v>
      </c>
      <c r="T202" s="18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3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3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3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3" t="s">
        <v>8315</v>
      </c>
      <c r="R206" t="s">
        <v>8316</v>
      </c>
      <c r="S206" s="18">
        <v>42144.231527777782</v>
      </c>
      <c r="T206" s="18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3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3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3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3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3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3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3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3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3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3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3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3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3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3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3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3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3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3" t="s">
        <v>8315</v>
      </c>
      <c r="R224" t="s">
        <v>8316</v>
      </c>
      <c r="S224" s="18">
        <v>42031.666898148149</v>
      </c>
      <c r="T224" s="18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3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3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3" t="s">
        <v>8315</v>
      </c>
      <c r="R227" t="s">
        <v>8316</v>
      </c>
      <c r="S227" s="18">
        <v>42695.7105787037</v>
      </c>
      <c r="T227" s="18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3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3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3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3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3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3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3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3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3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3" t="s">
        <v>8315</v>
      </c>
      <c r="R237" t="s">
        <v>8316</v>
      </c>
      <c r="S237" s="18">
        <v>42209.67288194444</v>
      </c>
      <c r="T237" s="18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3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3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3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3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3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3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3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3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3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3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3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3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3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3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:F251">
    <cfRule type="containsText" dxfId="1" priority="2" operator="containsText" text="successful">
      <formula>NOT(ISERROR(SEARCH("successful",F1)))</formula>
    </cfRule>
    <cfRule type="containsText" dxfId="0" priority="3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6EF83-4220-2442-BBDD-26AC1B4C84E0}">
  <dimension ref="A1:C14"/>
  <sheetViews>
    <sheetView tabSelected="1" workbookViewId="0">
      <selection activeCell="P35" sqref="P35"/>
    </sheetView>
  </sheetViews>
  <sheetFormatPr baseColWidth="10" defaultRowHeight="15" x14ac:dyDescent="0.2"/>
  <cols>
    <col min="1" max="1" width="24.6640625" bestFit="1" customWidth="1"/>
    <col min="3" max="3" width="11.1640625" bestFit="1" customWidth="1"/>
  </cols>
  <sheetData>
    <row r="1" spans="1:3" x14ac:dyDescent="0.2">
      <c r="B1" s="9" t="s">
        <v>8371</v>
      </c>
      <c r="C1" s="9" t="s">
        <v>8372</v>
      </c>
    </row>
    <row r="2" spans="1:3" x14ac:dyDescent="0.2">
      <c r="A2" s="9" t="s">
        <v>8373</v>
      </c>
      <c r="B2" s="6">
        <f>AVERAGE('Successful US Kickstarter'!D:D)</f>
        <v>5048.8786407766993</v>
      </c>
      <c r="C2" s="6">
        <f>AVERAGE('Failed US Kickstarter'!D:D)</f>
        <v>10554.212</v>
      </c>
    </row>
    <row r="3" spans="1:3" x14ac:dyDescent="0.2">
      <c r="A3" s="9" t="s">
        <v>8374</v>
      </c>
      <c r="B3" s="6">
        <f>MEDIAN('Successful US Kickstarter'!D:D)</f>
        <v>3000</v>
      </c>
      <c r="C3" s="6">
        <f>MEDIAN('Failed US Kickstarter'!D:D)</f>
        <v>5000</v>
      </c>
    </row>
    <row r="4" spans="1:3" x14ac:dyDescent="0.2">
      <c r="A4" s="9" t="s">
        <v>8377</v>
      </c>
      <c r="B4" s="6">
        <f>STDEV('Successful US Kickstarter'!D:D)</f>
        <v>7758.1747533478701</v>
      </c>
      <c r="C4" s="6">
        <f>STDEV('Failed US Kickstarter'!D:D)</f>
        <v>22011.798770922433</v>
      </c>
    </row>
    <row r="5" spans="1:3" x14ac:dyDescent="0.2">
      <c r="A5" s="9" t="s">
        <v>8378</v>
      </c>
      <c r="B5" s="6">
        <f>_xlfn.QUARTILE.EXC('Successful US Kickstarter'!D:D,3)</f>
        <v>5000</v>
      </c>
      <c r="C5" s="6">
        <f>_xlfn.QUARTILE.EXC('Failed US Kickstarter'!D:D,3)</f>
        <v>10000</v>
      </c>
    </row>
    <row r="6" spans="1:3" x14ac:dyDescent="0.2">
      <c r="A6" s="9" t="s">
        <v>8379</v>
      </c>
      <c r="B6" s="6">
        <f>_xlfn.QUARTILE.EXC('Successful US Kickstarter'!D:D,1)</f>
        <v>1500</v>
      </c>
      <c r="C6" s="6">
        <f>_xlfn.QUARTILE.EXC('Failed US Kickstarter'!D:D,1)</f>
        <v>2000</v>
      </c>
    </row>
    <row r="7" spans="1:3" x14ac:dyDescent="0.2">
      <c r="A7" s="9" t="s">
        <v>8380</v>
      </c>
      <c r="B7" s="6">
        <f>B5-B6</f>
        <v>3500</v>
      </c>
      <c r="C7" s="6">
        <f>C5-C6</f>
        <v>8000</v>
      </c>
    </row>
    <row r="8" spans="1:3" x14ac:dyDescent="0.2">
      <c r="A8" s="9"/>
    </row>
    <row r="9" spans="1:3" x14ac:dyDescent="0.2">
      <c r="A9" s="9" t="s">
        <v>8375</v>
      </c>
      <c r="B9" s="6">
        <f>AVERAGE('Successful US Kickstarter'!E:E)</f>
        <v>5601.5458009708727</v>
      </c>
      <c r="C9" s="6">
        <f>AVERAGE('Failed US Kickstarter'!E:E)</f>
        <v>558.65484000000004</v>
      </c>
    </row>
    <row r="10" spans="1:3" x14ac:dyDescent="0.2">
      <c r="A10" s="9" t="s">
        <v>8376</v>
      </c>
      <c r="B10" s="6">
        <f>MEDIAN('Successful US Kickstarter'!E:E)</f>
        <v>3167.5</v>
      </c>
      <c r="C10" s="6">
        <f>MEDIAN('Failed US Kickstarter'!E:E)</f>
        <v>103</v>
      </c>
    </row>
    <row r="11" spans="1:3" x14ac:dyDescent="0.2">
      <c r="A11" s="9" t="s">
        <v>8381</v>
      </c>
      <c r="B11" s="19">
        <f>STDEV(('Successful US Kickstarter'!E:E))</f>
        <v>8344.7063933183508</v>
      </c>
      <c r="C11" s="19">
        <f>STDEV('Failed US Kickstarter'!E:E)</f>
        <v>1333.1920839382735</v>
      </c>
    </row>
    <row r="12" spans="1:3" x14ac:dyDescent="0.2">
      <c r="A12" s="9" t="s">
        <v>8382</v>
      </c>
      <c r="B12" s="19">
        <f>_xlfn.QUARTILE.EXC('Successful US Kickstarter'!E:E,3)</f>
        <v>5699</v>
      </c>
      <c r="C12" s="19">
        <f>_xlfn.QUARTILE.EXC('Failed US Kickstarter'!E:E,3)</f>
        <v>501</v>
      </c>
    </row>
    <row r="13" spans="1:3" x14ac:dyDescent="0.2">
      <c r="A13" s="9" t="s">
        <v>8383</v>
      </c>
      <c r="B13" s="19">
        <f>_xlfn.QUARTILE.EXC('Successful US Kickstarter'!E:E,1)</f>
        <v>1716.5074999999999</v>
      </c>
      <c r="C13" s="19">
        <f>_xlfn.QUARTILE.EXC('Failed US Kickstarter'!E:E,1)</f>
        <v>9.25</v>
      </c>
    </row>
    <row r="14" spans="1:3" x14ac:dyDescent="0.2">
      <c r="A14" s="9" t="s">
        <v>8384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 Outcomes</vt:lpstr>
      <vt:lpstr>Subcategories Outcomes</vt:lpstr>
      <vt:lpstr>Outcomes based on Launch Date</vt:lpstr>
      <vt:lpstr>Edinburgh Research</vt:lpstr>
      <vt:lpstr>Successful US Kickstarter</vt:lpstr>
      <vt:lpstr>Failed US Kickstarter</vt:lpstr>
      <vt:lpstr>Descriptive Statistics</vt:lpstr>
      <vt:lpstr>GB Musicals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2022-02-21T20:42:01Z</dcterms:modified>
</cp:coreProperties>
</file>