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D$\Oosterwold\Huis en schuur\"/>
    </mc:Choice>
  </mc:AlternateContent>
  <bookViews>
    <workbookView xWindow="0" yWindow="0" windowWidth="24000" windowHeight="1042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1" i="1" l="1"/>
  <c r="AB7" i="1"/>
  <c r="V17" i="1"/>
  <c r="V15" i="1"/>
  <c r="V14" i="1"/>
  <c r="V13" i="1"/>
  <c r="V12" i="1"/>
  <c r="Z9" i="1"/>
  <c r="Z7" i="1"/>
  <c r="V8" i="1"/>
  <c r="V7" i="1"/>
  <c r="O34" i="1"/>
  <c r="F35" i="1" l="1"/>
  <c r="F40" i="1"/>
  <c r="F39" i="1"/>
  <c r="F38" i="1"/>
  <c r="F37" i="1"/>
  <c r="F36" i="1"/>
  <c r="F34" i="1"/>
  <c r="F33" i="1"/>
  <c r="F32" i="1"/>
  <c r="F41" i="1" s="1"/>
  <c r="V6" i="1"/>
  <c r="V5" i="1"/>
  <c r="V4" i="1"/>
  <c r="V3" i="1"/>
  <c r="Q12" i="1"/>
  <c r="X20" i="1"/>
  <c r="W23" i="1"/>
  <c r="K3" i="1"/>
  <c r="V33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I3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" i="1"/>
  <c r="V9" i="1" l="1"/>
  <c r="W21" i="1"/>
</calcChain>
</file>

<file path=xl/sharedStrings.xml><?xml version="1.0" encoding="utf-8"?>
<sst xmlns="http://schemas.openxmlformats.org/spreadsheetml/2006/main" count="82" uniqueCount="51">
  <si>
    <t>breedte</t>
  </si>
  <si>
    <t>hoogte</t>
  </si>
  <si>
    <t>verhouding</t>
  </si>
  <si>
    <t>onderdeel</t>
  </si>
  <si>
    <t xml:space="preserve">lengte </t>
  </si>
  <si>
    <t>Vijver</t>
  </si>
  <si>
    <t>lengte</t>
  </si>
  <si>
    <t>Breedte</t>
  </si>
  <si>
    <t>nummer</t>
  </si>
  <si>
    <t>buitenmuur</t>
  </si>
  <si>
    <t>a</t>
  </si>
  <si>
    <t>b</t>
  </si>
  <si>
    <t>c</t>
  </si>
  <si>
    <t>d</t>
  </si>
  <si>
    <t>e</t>
  </si>
  <si>
    <t>2xb</t>
  </si>
  <si>
    <t>2xf</t>
  </si>
  <si>
    <t>f</t>
  </si>
  <si>
    <t>g</t>
  </si>
  <si>
    <t>h</t>
  </si>
  <si>
    <t>i</t>
  </si>
  <si>
    <t>j</t>
  </si>
  <si>
    <t>Raam</t>
  </si>
  <si>
    <t>WC</t>
  </si>
  <si>
    <t>HAL</t>
  </si>
  <si>
    <t>Kamer</t>
  </si>
  <si>
    <t>gang</t>
  </si>
  <si>
    <t>sl 1</t>
  </si>
  <si>
    <t>bad</t>
  </si>
  <si>
    <t>sl2</t>
  </si>
  <si>
    <t>kamer</t>
  </si>
  <si>
    <t>binnen muur</t>
  </si>
  <si>
    <t>m3</t>
  </si>
  <si>
    <t>Garage</t>
  </si>
  <si>
    <t>M3</t>
  </si>
  <si>
    <t>BVO</t>
  </si>
  <si>
    <t>mk/TG</t>
  </si>
  <si>
    <t>op zonder muren</t>
  </si>
  <si>
    <t>woonkamer</t>
  </si>
  <si>
    <t>slaapkamer 4x6</t>
  </si>
  <si>
    <t>Badkamer</t>
  </si>
  <si>
    <t>slaapkamer 2</t>
  </si>
  <si>
    <t>3x3.6</t>
  </si>
  <si>
    <t>3.2x3</t>
  </si>
  <si>
    <t>Hal</t>
  </si>
  <si>
    <t>MK</t>
  </si>
  <si>
    <t>Keuken</t>
  </si>
  <si>
    <t>BVO max</t>
  </si>
  <si>
    <t xml:space="preserve">X 50 </t>
  </si>
  <si>
    <t>10.80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</si>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</sst>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38101</xdr:colOff>
      <xdr:row>29</xdr:row>
      <xdr:rowOff>9525</xdr:rowOff>
    </xdr:from>
    <xdr:to>
      <xdr:col>20</xdr:col>
      <xdr:colOff>438151</xdr:colOff>
      <xdr:row>29</xdr:row>
      <xdr:rowOff>171449</xdr:rowOff>
    </xdr:to>
    <xdr:sp macro="" textlink="">
      <xdr:nvSpPr>
        <xdr:cNvPr id="2" name="Rechthoek 1"/>
        <xdr:cNvSpPr/>
      </xdr:nvSpPr>
      <xdr:spPr>
        <a:xfrm>
          <a:off x="7648576" y="5534025"/>
          <a:ext cx="4057650" cy="16192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20</xdr:col>
      <xdr:colOff>464635</xdr:colOff>
      <xdr:row>20</xdr:row>
      <xdr:rowOff>57149</xdr:rowOff>
    </xdr:from>
    <xdr:to>
      <xdr:col>21</xdr:col>
      <xdr:colOff>7435</xdr:colOff>
      <xdr:row>29</xdr:row>
      <xdr:rowOff>180974</xdr:rowOff>
    </xdr:to>
    <xdr:sp macro="" textlink="">
      <xdr:nvSpPr>
        <xdr:cNvPr id="3" name="Rechthoek 2"/>
        <xdr:cNvSpPr/>
      </xdr:nvSpPr>
      <xdr:spPr>
        <a:xfrm>
          <a:off x="12498659" y="3774222"/>
          <a:ext cx="158441" cy="179650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23815</xdr:colOff>
      <xdr:row>4</xdr:row>
      <xdr:rowOff>27065</xdr:rowOff>
    </xdr:from>
    <xdr:to>
      <xdr:col>11</xdr:col>
      <xdr:colOff>171454</xdr:colOff>
      <xdr:row>26</xdr:row>
      <xdr:rowOff>69927</xdr:rowOff>
    </xdr:to>
    <xdr:sp macro="" textlink="">
      <xdr:nvSpPr>
        <xdr:cNvPr id="4" name="Rechthoek 3"/>
        <xdr:cNvSpPr/>
      </xdr:nvSpPr>
      <xdr:spPr>
        <a:xfrm rot="16200000">
          <a:off x="4606387" y="2762481"/>
          <a:ext cx="4131642" cy="14763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524410</xdr:colOff>
      <xdr:row>3</xdr:row>
      <xdr:rowOff>139130</xdr:rowOff>
    </xdr:from>
    <xdr:to>
      <xdr:col>14</xdr:col>
      <xdr:colOff>171235</xdr:colOff>
      <xdr:row>3</xdr:row>
      <xdr:rowOff>184849</xdr:rowOff>
    </xdr:to>
    <xdr:sp macro="" textlink="">
      <xdr:nvSpPr>
        <xdr:cNvPr id="5" name="Rechthoek 4"/>
        <xdr:cNvSpPr/>
      </xdr:nvSpPr>
      <xdr:spPr>
        <a:xfrm>
          <a:off x="7149101" y="717051"/>
          <a:ext cx="14876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19</xdr:col>
      <xdr:colOff>30666</xdr:colOff>
      <xdr:row>20</xdr:row>
      <xdr:rowOff>55059</xdr:rowOff>
    </xdr:from>
    <xdr:to>
      <xdr:col>20</xdr:col>
      <xdr:colOff>459291</xdr:colOff>
      <xdr:row>21</xdr:row>
      <xdr:rowOff>45534</xdr:rowOff>
    </xdr:to>
    <xdr:sp macro="" textlink="">
      <xdr:nvSpPr>
        <xdr:cNvPr id="6" name="Rechthoek 5"/>
        <xdr:cNvSpPr/>
      </xdr:nvSpPr>
      <xdr:spPr>
        <a:xfrm>
          <a:off x="11449050" y="3772132"/>
          <a:ext cx="1044265" cy="17632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464056</xdr:colOff>
      <xdr:row>20</xdr:row>
      <xdr:rowOff>64583</xdr:rowOff>
    </xdr:from>
    <xdr:to>
      <xdr:col>19</xdr:col>
      <xdr:colOff>7671</xdr:colOff>
      <xdr:row>22</xdr:row>
      <xdr:rowOff>78872</xdr:rowOff>
    </xdr:to>
    <xdr:sp macro="" textlink="">
      <xdr:nvSpPr>
        <xdr:cNvPr id="7" name="Rechthoek 6"/>
        <xdr:cNvSpPr/>
      </xdr:nvSpPr>
      <xdr:spPr>
        <a:xfrm rot="16200000">
          <a:off x="11159238" y="3900834"/>
          <a:ext cx="385996" cy="14763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490537</xdr:colOff>
      <xdr:row>4</xdr:row>
      <xdr:rowOff>57150</xdr:rowOff>
    </xdr:from>
    <xdr:to>
      <xdr:col>15</xdr:col>
      <xdr:colOff>28578</xdr:colOff>
      <xdr:row>9</xdr:row>
      <xdr:rowOff>38099</xdr:rowOff>
    </xdr:to>
    <xdr:sp macro="" textlink="">
      <xdr:nvSpPr>
        <xdr:cNvPr id="8" name="Rechthoek 7"/>
        <xdr:cNvSpPr/>
      </xdr:nvSpPr>
      <xdr:spPr>
        <a:xfrm rot="16200000">
          <a:off x="7708108" y="1212054"/>
          <a:ext cx="933449" cy="147641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247651</xdr:colOff>
      <xdr:row>9</xdr:row>
      <xdr:rowOff>76199</xdr:rowOff>
    </xdr:from>
    <xdr:to>
      <xdr:col>15</xdr:col>
      <xdr:colOff>33339</xdr:colOff>
      <xdr:row>10</xdr:row>
      <xdr:rowOff>33338</xdr:rowOff>
    </xdr:to>
    <xdr:sp macro="" textlink="">
      <xdr:nvSpPr>
        <xdr:cNvPr id="9" name="Rechthoek 8"/>
        <xdr:cNvSpPr/>
      </xdr:nvSpPr>
      <xdr:spPr>
        <a:xfrm rot="10800000">
          <a:off x="7858126" y="1790699"/>
          <a:ext cx="395288" cy="14763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247651</xdr:colOff>
      <xdr:row>10</xdr:row>
      <xdr:rowOff>66673</xdr:rowOff>
    </xdr:from>
    <xdr:to>
      <xdr:col>14</xdr:col>
      <xdr:colOff>314325</xdr:colOff>
      <xdr:row>22</xdr:row>
      <xdr:rowOff>66674</xdr:rowOff>
    </xdr:to>
    <xdr:sp macro="" textlink="">
      <xdr:nvSpPr>
        <xdr:cNvPr id="10" name="Rechthoek 9"/>
        <xdr:cNvSpPr/>
      </xdr:nvSpPr>
      <xdr:spPr>
        <a:xfrm rot="16200000">
          <a:off x="7564128" y="3006995"/>
          <a:ext cx="2230244" cy="66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28576</xdr:colOff>
      <xdr:row>26</xdr:row>
      <xdr:rowOff>91719</xdr:rowOff>
    </xdr:from>
    <xdr:to>
      <xdr:col>12</xdr:col>
      <xdr:colOff>417388</xdr:colOff>
      <xdr:row>27</xdr:row>
      <xdr:rowOff>74917</xdr:rowOff>
    </xdr:to>
    <xdr:sp macro="" textlink="">
      <xdr:nvSpPr>
        <xdr:cNvPr id="11" name="Rechthoek 10"/>
        <xdr:cNvSpPr/>
      </xdr:nvSpPr>
      <xdr:spPr>
        <a:xfrm>
          <a:off x="6653267" y="5100371"/>
          <a:ext cx="998840" cy="17583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nl-NL" sz="1100"/>
        </a:p>
      </xdr:txBody>
    </xdr:sp>
    <xdr:clientData/>
  </xdr:twoCellAnchor>
  <xdr:twoCellAnchor>
    <xdr:from>
      <xdr:col>13</xdr:col>
      <xdr:colOff>428627</xdr:colOff>
      <xdr:row>26</xdr:row>
      <xdr:rowOff>114300</xdr:rowOff>
    </xdr:from>
    <xdr:to>
      <xdr:col>14</xdr:col>
      <xdr:colOff>3</xdr:colOff>
      <xdr:row>29</xdr:row>
      <xdr:rowOff>171450</xdr:rowOff>
    </xdr:to>
    <xdr:sp macro="" textlink="">
      <xdr:nvSpPr>
        <xdr:cNvPr id="12" name="Rechthoek 11"/>
        <xdr:cNvSpPr/>
      </xdr:nvSpPr>
      <xdr:spPr>
        <a:xfrm rot="16200000">
          <a:off x="7205665" y="5291137"/>
          <a:ext cx="628650" cy="18097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nl-NL" sz="1100"/>
        </a:p>
      </xdr:txBody>
    </xdr:sp>
    <xdr:clientData/>
  </xdr:twoCellAnchor>
  <xdr:twoCellAnchor>
    <xdr:from>
      <xdr:col>14</xdr:col>
      <xdr:colOff>323850</xdr:colOff>
      <xdr:row>22</xdr:row>
      <xdr:rowOff>28573</xdr:rowOff>
    </xdr:from>
    <xdr:to>
      <xdr:col>18</xdr:col>
      <xdr:colOff>438151</xdr:colOff>
      <xdr:row>22</xdr:row>
      <xdr:rowOff>74292</xdr:rowOff>
    </xdr:to>
    <xdr:sp macro="" textlink="">
      <xdr:nvSpPr>
        <xdr:cNvPr id="13" name="Rechthoek 12"/>
        <xdr:cNvSpPr/>
      </xdr:nvSpPr>
      <xdr:spPr>
        <a:xfrm flipV="1">
          <a:off x="8722112" y="4117353"/>
          <a:ext cx="253039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nl-NL" sz="1100"/>
        </a:p>
      </xdr:txBody>
    </xdr:sp>
    <xdr:clientData/>
  </xdr:twoCellAnchor>
  <xdr:twoCellAnchor>
    <xdr:from>
      <xdr:col>11</xdr:col>
      <xdr:colOff>197470</xdr:colOff>
      <xdr:row>9</xdr:row>
      <xdr:rowOff>116158</xdr:rowOff>
    </xdr:from>
    <xdr:to>
      <xdr:col>13</xdr:col>
      <xdr:colOff>310366</xdr:colOff>
      <xdr:row>9</xdr:row>
      <xdr:rowOff>128427</xdr:rowOff>
    </xdr:to>
    <xdr:cxnSp macro="">
      <xdr:nvCxnSpPr>
        <xdr:cNvPr id="15" name="Rechte verbindingslijn 14"/>
        <xdr:cNvCxnSpPr/>
      </xdr:nvCxnSpPr>
      <xdr:spPr>
        <a:xfrm>
          <a:off x="6822161" y="1849922"/>
          <a:ext cx="1343654" cy="1226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191281</xdr:colOff>
      <xdr:row>14</xdr:row>
      <xdr:rowOff>156148</xdr:rowOff>
    </xdr:from>
    <xdr:to>
      <xdr:col>13</xdr:col>
      <xdr:colOff>339621</xdr:colOff>
      <xdr:row>14</xdr:row>
      <xdr:rowOff>160052</xdr:rowOff>
    </xdr:to>
    <xdr:cxnSp macro="">
      <xdr:nvCxnSpPr>
        <xdr:cNvPr id="19" name="Rechte verbindingslijn 18"/>
        <xdr:cNvCxnSpPr/>
      </xdr:nvCxnSpPr>
      <xdr:spPr>
        <a:xfrm flipV="1">
          <a:off x="6804129" y="2834078"/>
          <a:ext cx="1378002" cy="390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468442</xdr:colOff>
      <xdr:row>20</xdr:row>
      <xdr:rowOff>191280</xdr:rowOff>
    </xdr:from>
    <xdr:to>
      <xdr:col>13</xdr:col>
      <xdr:colOff>308392</xdr:colOff>
      <xdr:row>21</xdr:row>
      <xdr:rowOff>3904</xdr:rowOff>
    </xdr:to>
    <xdr:cxnSp macro="">
      <xdr:nvCxnSpPr>
        <xdr:cNvPr id="21" name="Rechte verbindingslijn 20"/>
        <xdr:cNvCxnSpPr/>
      </xdr:nvCxnSpPr>
      <xdr:spPr>
        <a:xfrm>
          <a:off x="6612848" y="4016895"/>
          <a:ext cx="1538054" cy="390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203342</xdr:colOff>
      <xdr:row>23</xdr:row>
      <xdr:rowOff>181939</xdr:rowOff>
    </xdr:from>
    <xdr:to>
      <xdr:col>11</xdr:col>
      <xdr:colOff>599326</xdr:colOff>
      <xdr:row>23</xdr:row>
      <xdr:rowOff>181939</xdr:rowOff>
    </xdr:to>
    <xdr:cxnSp macro="">
      <xdr:nvCxnSpPr>
        <xdr:cNvPr id="24" name="Rechte verbindingslijn 23"/>
        <xdr:cNvCxnSpPr/>
      </xdr:nvCxnSpPr>
      <xdr:spPr>
        <a:xfrm>
          <a:off x="6828033" y="4612669"/>
          <a:ext cx="395984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321066</xdr:colOff>
      <xdr:row>9</xdr:row>
      <xdr:rowOff>160534</xdr:rowOff>
    </xdr:from>
    <xdr:to>
      <xdr:col>13</xdr:col>
      <xdr:colOff>321068</xdr:colOff>
      <xdr:row>22</xdr:row>
      <xdr:rowOff>64213</xdr:rowOff>
    </xdr:to>
    <xdr:cxnSp macro="">
      <xdr:nvCxnSpPr>
        <xdr:cNvPr id="29" name="Rechte verbindingslijn 28"/>
        <xdr:cNvCxnSpPr/>
      </xdr:nvCxnSpPr>
      <xdr:spPr>
        <a:xfrm>
          <a:off x="8176515" y="1894298"/>
          <a:ext cx="2" cy="240800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10703</xdr:rowOff>
    </xdr:from>
    <xdr:to>
      <xdr:col>12</xdr:col>
      <xdr:colOff>32107</xdr:colOff>
      <xdr:row>26</xdr:row>
      <xdr:rowOff>74915</xdr:rowOff>
    </xdr:to>
    <xdr:cxnSp macro="">
      <xdr:nvCxnSpPr>
        <xdr:cNvPr id="31" name="Rechte verbindingslijn 30"/>
        <xdr:cNvCxnSpPr/>
      </xdr:nvCxnSpPr>
      <xdr:spPr>
        <a:xfrm>
          <a:off x="7234719" y="4056152"/>
          <a:ext cx="32107" cy="102741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599326</xdr:colOff>
      <xdr:row>24</xdr:row>
      <xdr:rowOff>53510</xdr:rowOff>
    </xdr:from>
    <xdr:to>
      <xdr:col>13</xdr:col>
      <xdr:colOff>599327</xdr:colOff>
      <xdr:row>27</xdr:row>
      <xdr:rowOff>21404</xdr:rowOff>
    </xdr:to>
    <xdr:cxnSp macro="">
      <xdr:nvCxnSpPr>
        <xdr:cNvPr id="34" name="Rechte verbindingslijn 33"/>
        <xdr:cNvCxnSpPr/>
      </xdr:nvCxnSpPr>
      <xdr:spPr>
        <a:xfrm>
          <a:off x="8454775" y="4676881"/>
          <a:ext cx="1" cy="54581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310366</xdr:colOff>
      <xdr:row>24</xdr:row>
      <xdr:rowOff>32106</xdr:rowOff>
    </xdr:from>
    <xdr:to>
      <xdr:col>14</xdr:col>
      <xdr:colOff>21404</xdr:colOff>
      <xdr:row>24</xdr:row>
      <xdr:rowOff>32108</xdr:rowOff>
    </xdr:to>
    <xdr:cxnSp macro="">
      <xdr:nvCxnSpPr>
        <xdr:cNvPr id="38" name="Rechte verbindingslijn 37"/>
        <xdr:cNvCxnSpPr/>
      </xdr:nvCxnSpPr>
      <xdr:spPr>
        <a:xfrm flipV="1">
          <a:off x="8165815" y="4655477"/>
          <a:ext cx="321067" cy="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417388</xdr:colOff>
      <xdr:row>25</xdr:row>
      <xdr:rowOff>53512</xdr:rowOff>
    </xdr:from>
    <xdr:to>
      <xdr:col>13</xdr:col>
      <xdr:colOff>214045</xdr:colOff>
      <xdr:row>26</xdr:row>
      <xdr:rowOff>179638</xdr:rowOff>
    </xdr:to>
    <xdr:cxnSp macro="">
      <xdr:nvCxnSpPr>
        <xdr:cNvPr id="18" name="Rechte verbindingslijn 17"/>
        <xdr:cNvCxnSpPr>
          <a:stCxn id="11" idx="3"/>
        </xdr:cNvCxnSpPr>
      </xdr:nvCxnSpPr>
      <xdr:spPr>
        <a:xfrm flipV="1">
          <a:off x="7652107" y="4869523"/>
          <a:ext cx="417387" cy="318767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321068</xdr:colOff>
      <xdr:row>20</xdr:row>
      <xdr:rowOff>160534</xdr:rowOff>
    </xdr:from>
    <xdr:to>
      <xdr:col>14</xdr:col>
      <xdr:colOff>128426</xdr:colOff>
      <xdr:row>22</xdr:row>
      <xdr:rowOff>94020</xdr:rowOff>
    </xdr:to>
    <xdr:cxnSp macro="">
      <xdr:nvCxnSpPr>
        <xdr:cNvPr id="27" name="Rechte verbindingslijn 26"/>
        <xdr:cNvCxnSpPr/>
      </xdr:nvCxnSpPr>
      <xdr:spPr>
        <a:xfrm flipV="1">
          <a:off x="8176517" y="4013343"/>
          <a:ext cx="417387" cy="318767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160533</xdr:colOff>
      <xdr:row>3</xdr:row>
      <xdr:rowOff>85619</xdr:rowOff>
    </xdr:from>
    <xdr:to>
      <xdr:col>15</xdr:col>
      <xdr:colOff>42809</xdr:colOff>
      <xdr:row>4</xdr:row>
      <xdr:rowOff>32107</xdr:rowOff>
    </xdr:to>
    <xdr:sp macro="" textlink="">
      <xdr:nvSpPr>
        <xdr:cNvPr id="30" name="Rechthoek 29"/>
        <xdr:cNvSpPr/>
      </xdr:nvSpPr>
      <xdr:spPr>
        <a:xfrm>
          <a:off x="8626011" y="663540"/>
          <a:ext cx="492304" cy="13912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21404</xdr:colOff>
      <xdr:row>3</xdr:row>
      <xdr:rowOff>74916</xdr:rowOff>
    </xdr:from>
    <xdr:to>
      <xdr:col>11</xdr:col>
      <xdr:colOff>513708</xdr:colOff>
      <xdr:row>4</xdr:row>
      <xdr:rowOff>21404</xdr:rowOff>
    </xdr:to>
    <xdr:sp macro="" textlink="">
      <xdr:nvSpPr>
        <xdr:cNvPr id="32" name="Rechthoek 31"/>
        <xdr:cNvSpPr/>
      </xdr:nvSpPr>
      <xdr:spPr>
        <a:xfrm>
          <a:off x="6646095" y="652837"/>
          <a:ext cx="492304" cy="13912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331770</xdr:colOff>
      <xdr:row>8</xdr:row>
      <xdr:rowOff>42809</xdr:rowOff>
    </xdr:from>
    <xdr:to>
      <xdr:col>14</xdr:col>
      <xdr:colOff>171235</xdr:colOff>
      <xdr:row>9</xdr:row>
      <xdr:rowOff>158235</xdr:rowOff>
    </xdr:to>
    <xdr:cxnSp macro="">
      <xdr:nvCxnSpPr>
        <xdr:cNvPr id="35" name="Rechte verbindingslijn 34"/>
        <xdr:cNvCxnSpPr/>
      </xdr:nvCxnSpPr>
      <xdr:spPr>
        <a:xfrm flipV="1">
          <a:off x="8187219" y="1583933"/>
          <a:ext cx="449494" cy="308066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545815</xdr:colOff>
      <xdr:row>12</xdr:row>
      <xdr:rowOff>128427</xdr:rowOff>
    </xdr:from>
    <xdr:to>
      <xdr:col>13</xdr:col>
      <xdr:colOff>342472</xdr:colOff>
      <xdr:row>14</xdr:row>
      <xdr:rowOff>61913</xdr:rowOff>
    </xdr:to>
    <xdr:cxnSp macro="">
      <xdr:nvCxnSpPr>
        <xdr:cNvPr id="36" name="Rechte verbindingslijn 35"/>
        <xdr:cNvCxnSpPr/>
      </xdr:nvCxnSpPr>
      <xdr:spPr>
        <a:xfrm flipV="1">
          <a:off x="7780534" y="2440112"/>
          <a:ext cx="417387" cy="318767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524410</xdr:colOff>
      <xdr:row>18</xdr:row>
      <xdr:rowOff>74916</xdr:rowOff>
    </xdr:from>
    <xdr:to>
      <xdr:col>13</xdr:col>
      <xdr:colOff>342630</xdr:colOff>
      <xdr:row>20</xdr:row>
      <xdr:rowOff>24944</xdr:rowOff>
    </xdr:to>
    <xdr:pic>
      <xdr:nvPicPr>
        <xdr:cNvPr id="33" name="Afbeelding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9129" y="3542444"/>
          <a:ext cx="438950" cy="33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6763</xdr:colOff>
      <xdr:row>16</xdr:row>
      <xdr:rowOff>146353</xdr:rowOff>
    </xdr:from>
    <xdr:to>
      <xdr:col>31</xdr:col>
      <xdr:colOff>297515</xdr:colOff>
      <xdr:row>76</xdr:row>
      <xdr:rowOff>15449</xdr:rowOff>
    </xdr:to>
    <xdr:grpSp>
      <xdr:nvGrpSpPr>
        <xdr:cNvPr id="31" name="Groep 30"/>
        <xdr:cNvGrpSpPr/>
      </xdr:nvGrpSpPr>
      <xdr:grpSpPr>
        <a:xfrm>
          <a:off x="8537395" y="3307397"/>
          <a:ext cx="10611246" cy="11173492"/>
          <a:chOff x="8505994" y="3160858"/>
          <a:chExt cx="10611246" cy="11173492"/>
        </a:xfrm>
      </xdr:grpSpPr>
      <xdr:cxnSp macro="">
        <xdr:nvCxnSpPr>
          <xdr:cNvPr id="3" name="Rechte verbindingslijn 2"/>
          <xdr:cNvCxnSpPr/>
        </xdr:nvCxnSpPr>
        <xdr:spPr>
          <a:xfrm>
            <a:off x="11302742" y="14306952"/>
            <a:ext cx="7776000" cy="0"/>
          </a:xfrm>
          <a:prstGeom prst="line">
            <a:avLst/>
          </a:prstGeom>
          <a:ln w="5080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Rechte verbindingslijn 4"/>
          <xdr:cNvCxnSpPr/>
        </xdr:nvCxnSpPr>
        <xdr:spPr>
          <a:xfrm>
            <a:off x="8532713" y="3181404"/>
            <a:ext cx="0" cy="10368000"/>
          </a:xfrm>
          <a:prstGeom prst="line">
            <a:avLst/>
          </a:prstGeom>
          <a:ln w="50800">
            <a:solidFill>
              <a:schemeClr val="bg2">
                <a:lumMod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Rechte verbindingslijn 6"/>
          <xdr:cNvCxnSpPr/>
        </xdr:nvCxnSpPr>
        <xdr:spPr>
          <a:xfrm>
            <a:off x="19117240" y="9827150"/>
            <a:ext cx="0" cy="4507200"/>
          </a:xfrm>
          <a:prstGeom prst="line">
            <a:avLst/>
          </a:prstGeom>
          <a:ln w="50800">
            <a:solidFill>
              <a:schemeClr val="bg2">
                <a:lumMod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Rechte verbindingslijn 7"/>
          <xdr:cNvCxnSpPr/>
        </xdr:nvCxnSpPr>
        <xdr:spPr>
          <a:xfrm>
            <a:off x="8507054" y="13549736"/>
            <a:ext cx="2739805" cy="0"/>
          </a:xfrm>
          <a:prstGeom prst="line">
            <a:avLst/>
          </a:prstGeom>
          <a:ln w="5080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Rechte verbindingslijn 9"/>
          <xdr:cNvCxnSpPr/>
        </xdr:nvCxnSpPr>
        <xdr:spPr>
          <a:xfrm>
            <a:off x="11273945" y="13526192"/>
            <a:ext cx="3535" cy="805295"/>
          </a:xfrm>
          <a:prstGeom prst="line">
            <a:avLst/>
          </a:prstGeom>
          <a:ln w="50800">
            <a:solidFill>
              <a:schemeClr val="bg2">
                <a:lumMod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Rechte verbindingslijn 11"/>
          <xdr:cNvCxnSpPr/>
        </xdr:nvCxnSpPr>
        <xdr:spPr>
          <a:xfrm flipV="1">
            <a:off x="8505994" y="3160858"/>
            <a:ext cx="4507200" cy="1"/>
          </a:xfrm>
          <a:prstGeom prst="line">
            <a:avLst/>
          </a:prstGeom>
          <a:ln w="508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Rechte verbindingslijn 12"/>
          <xdr:cNvCxnSpPr/>
        </xdr:nvCxnSpPr>
        <xdr:spPr>
          <a:xfrm>
            <a:off x="16922170" y="9864192"/>
            <a:ext cx="2160000" cy="2"/>
          </a:xfrm>
          <a:prstGeom prst="line">
            <a:avLst/>
          </a:prstGeom>
          <a:ln w="5080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Rechte verbindingslijn 20"/>
          <xdr:cNvCxnSpPr/>
        </xdr:nvCxnSpPr>
        <xdr:spPr>
          <a:xfrm>
            <a:off x="12990676" y="3193838"/>
            <a:ext cx="21649" cy="2721600"/>
          </a:xfrm>
          <a:prstGeom prst="line">
            <a:avLst/>
          </a:prstGeom>
          <a:ln w="50800">
            <a:solidFill>
              <a:schemeClr val="bg2">
                <a:lumMod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Rechte verbindingslijn 21"/>
          <xdr:cNvCxnSpPr/>
        </xdr:nvCxnSpPr>
        <xdr:spPr>
          <a:xfrm>
            <a:off x="16927070" y="9843870"/>
            <a:ext cx="0" cy="561600"/>
          </a:xfrm>
          <a:prstGeom prst="line">
            <a:avLst/>
          </a:prstGeom>
          <a:ln w="50800">
            <a:solidFill>
              <a:schemeClr val="bg2">
                <a:lumMod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Rechte verbindingslijn 23"/>
          <xdr:cNvCxnSpPr/>
        </xdr:nvCxnSpPr>
        <xdr:spPr>
          <a:xfrm>
            <a:off x="12481577" y="5910817"/>
            <a:ext cx="561600" cy="0"/>
          </a:xfrm>
          <a:prstGeom prst="line">
            <a:avLst/>
          </a:prstGeom>
          <a:ln w="5080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Rechte verbindingslijn 24"/>
          <xdr:cNvCxnSpPr/>
        </xdr:nvCxnSpPr>
        <xdr:spPr>
          <a:xfrm>
            <a:off x="12486152" y="10374122"/>
            <a:ext cx="4410000" cy="0"/>
          </a:xfrm>
          <a:prstGeom prst="line">
            <a:avLst/>
          </a:prstGeom>
          <a:ln w="508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Rechte verbindingslijn 25"/>
          <xdr:cNvCxnSpPr/>
        </xdr:nvCxnSpPr>
        <xdr:spPr>
          <a:xfrm>
            <a:off x="12508926" y="5936839"/>
            <a:ext cx="0" cy="4410000"/>
          </a:xfrm>
          <a:prstGeom prst="line">
            <a:avLst/>
          </a:prstGeom>
          <a:ln w="50800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120847</xdr:colOff>
      <xdr:row>12</xdr:row>
      <xdr:rowOff>142866</xdr:rowOff>
    </xdr:from>
    <xdr:to>
      <xdr:col>7</xdr:col>
      <xdr:colOff>99199</xdr:colOff>
      <xdr:row>34</xdr:row>
      <xdr:rowOff>94688</xdr:rowOff>
    </xdr:to>
    <xdr:pic>
      <xdr:nvPicPr>
        <xdr:cNvPr id="27" name="Afbeelding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47" y="2403745"/>
          <a:ext cx="4227967" cy="4243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86592</xdr:colOff>
      <xdr:row>12</xdr:row>
      <xdr:rowOff>151534</xdr:rowOff>
    </xdr:from>
    <xdr:to>
      <xdr:col>9</xdr:col>
      <xdr:colOff>603399</xdr:colOff>
      <xdr:row>40</xdr:row>
      <xdr:rowOff>41868</xdr:rowOff>
    </xdr:to>
    <xdr:pic>
      <xdr:nvPicPr>
        <xdr:cNvPr id="28" name="Afbeelding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547" y="2489489"/>
          <a:ext cx="1729079" cy="5498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176914</xdr:colOff>
      <xdr:row>34</xdr:row>
      <xdr:rowOff>64229</xdr:rowOff>
    </xdr:from>
    <xdr:to>
      <xdr:col>7</xdr:col>
      <xdr:colOff>126175</xdr:colOff>
      <xdr:row>40</xdr:row>
      <xdr:rowOff>20934</xdr:rowOff>
    </xdr:to>
    <xdr:pic>
      <xdr:nvPicPr>
        <xdr:cNvPr id="29" name="Afbeelding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4" y="6616592"/>
          <a:ext cx="4198876" cy="1087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J13" zoomScale="89" zoomScaleNormal="89" workbookViewId="0">
      <selection activeCell="AC18" sqref="AC18"/>
    </sheetView>
  </sheetViews>
  <sheetFormatPr defaultRowHeight="15" x14ac:dyDescent="0.25"/>
  <cols>
    <col min="1" max="1" width="9.140625" style="2"/>
    <col min="2" max="2" width="13.42578125" style="2" bestFit="1" customWidth="1"/>
    <col min="3" max="5" width="9.140625" style="2"/>
    <col min="6" max="6" width="11.140625" style="2" bestFit="1" customWidth="1"/>
    <col min="7" max="9" width="9.140625" style="2"/>
    <col min="10" max="10" width="3.7109375" style="2" customWidth="1"/>
    <col min="11" max="11" width="7" customWidth="1"/>
    <col min="13" max="13" width="9.28515625" customWidth="1"/>
    <col min="20" max="21" width="9.28515625" bestFit="1" customWidth="1"/>
    <col min="22" max="22" width="10.140625" bestFit="1" customWidth="1"/>
    <col min="23" max="23" width="11" bestFit="1" customWidth="1"/>
  </cols>
  <sheetData>
    <row r="1" spans="1:28" x14ac:dyDescent="0.25">
      <c r="A1" s="2" t="s">
        <v>8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6</v>
      </c>
      <c r="H1" s="4" t="s">
        <v>7</v>
      </c>
      <c r="I1" s="4" t="s">
        <v>1</v>
      </c>
      <c r="J1" s="9"/>
    </row>
    <row r="2" spans="1:28" x14ac:dyDescent="0.25">
      <c r="B2" s="3" t="s">
        <v>5</v>
      </c>
      <c r="C2" s="3">
        <v>600</v>
      </c>
      <c r="D2" s="3">
        <v>400</v>
      </c>
      <c r="E2" s="3"/>
      <c r="F2" s="3">
        <v>50</v>
      </c>
      <c r="G2" s="3">
        <f>C2/F2</f>
        <v>12</v>
      </c>
      <c r="H2" s="3">
        <f>D2/F2</f>
        <v>8</v>
      </c>
      <c r="I2" s="3">
        <f>E2/F2</f>
        <v>0</v>
      </c>
      <c r="J2" s="7"/>
    </row>
    <row r="3" spans="1:28" x14ac:dyDescent="0.25">
      <c r="A3" s="2" t="s">
        <v>10</v>
      </c>
      <c r="B3" s="3" t="s">
        <v>9</v>
      </c>
      <c r="C3" s="3">
        <v>1080</v>
      </c>
      <c r="D3" s="3"/>
      <c r="E3" s="3">
        <v>260</v>
      </c>
      <c r="F3" s="3">
        <v>50</v>
      </c>
      <c r="G3" s="3">
        <f t="shared" ref="G3:G20" si="0">C3/F3</f>
        <v>21.6</v>
      </c>
      <c r="H3" s="3">
        <f t="shared" ref="H3:H20" si="1">D3/F3</f>
        <v>0</v>
      </c>
      <c r="I3" s="3">
        <f>E3/F3</f>
        <v>5.2</v>
      </c>
      <c r="J3" s="7"/>
      <c r="K3" s="4">
        <f>SUM(K4:K31)</f>
        <v>1584</v>
      </c>
      <c r="N3" s="1" t="s">
        <v>11</v>
      </c>
      <c r="S3" s="10"/>
      <c r="T3" s="11">
        <v>0.78</v>
      </c>
      <c r="U3" s="11">
        <v>3.56</v>
      </c>
      <c r="V3" s="11">
        <f t="shared" ref="V3:V8" si="2">T3*U3</f>
        <v>2.7768000000000002</v>
      </c>
    </row>
    <row r="4" spans="1:28" x14ac:dyDescent="0.25">
      <c r="A4" s="2" t="s">
        <v>15</v>
      </c>
      <c r="B4" s="3" t="s">
        <v>9</v>
      </c>
      <c r="C4" s="3">
        <v>626</v>
      </c>
      <c r="D4" s="3"/>
      <c r="E4" s="3">
        <v>260</v>
      </c>
      <c r="F4" s="3">
        <v>50</v>
      </c>
      <c r="G4" s="3">
        <f t="shared" si="0"/>
        <v>12.52</v>
      </c>
      <c r="H4" s="3">
        <f t="shared" si="1"/>
        <v>0</v>
      </c>
      <c r="I4" s="3">
        <f t="shared" ref="I4:I20" si="3">E4/F4</f>
        <v>5.2</v>
      </c>
      <c r="J4" s="7"/>
      <c r="K4" s="3">
        <v>28</v>
      </c>
      <c r="S4" s="10"/>
      <c r="T4" s="10">
        <v>5.48</v>
      </c>
      <c r="U4" s="10">
        <v>11.08</v>
      </c>
      <c r="V4" s="10">
        <f t="shared" si="2"/>
        <v>60.718400000000003</v>
      </c>
    </row>
    <row r="5" spans="1:28" x14ac:dyDescent="0.25">
      <c r="A5" s="2" t="s">
        <v>12</v>
      </c>
      <c r="B5" s="3" t="s">
        <v>9</v>
      </c>
      <c r="C5" s="3">
        <v>1440</v>
      </c>
      <c r="D5" s="3"/>
      <c r="E5" s="3">
        <v>260</v>
      </c>
      <c r="F5" s="3">
        <v>50</v>
      </c>
      <c r="G5" s="3">
        <f t="shared" si="0"/>
        <v>28.8</v>
      </c>
      <c r="H5" s="3">
        <f t="shared" si="1"/>
        <v>0</v>
      </c>
      <c r="I5" s="3">
        <f t="shared" si="3"/>
        <v>5.2</v>
      </c>
      <c r="J5" s="7"/>
      <c r="K5" s="3"/>
      <c r="S5" s="10"/>
      <c r="T5" s="10">
        <v>0.78</v>
      </c>
      <c r="U5" s="10">
        <v>4.5599999999999996</v>
      </c>
      <c r="V5" s="10">
        <f t="shared" si="2"/>
        <v>3.5568</v>
      </c>
      <c r="Y5" t="s">
        <v>47</v>
      </c>
      <c r="Z5" s="20">
        <v>163</v>
      </c>
      <c r="AB5" s="19">
        <v>163</v>
      </c>
    </row>
    <row r="6" spans="1:28" x14ac:dyDescent="0.25">
      <c r="A6" s="2" t="s">
        <v>13</v>
      </c>
      <c r="B6" s="3" t="s">
        <v>9</v>
      </c>
      <c r="C6" s="3">
        <v>300</v>
      </c>
      <c r="D6" s="3"/>
      <c r="E6" s="3">
        <v>260</v>
      </c>
      <c r="F6" s="3">
        <v>50</v>
      </c>
      <c r="G6" s="3">
        <f t="shared" si="0"/>
        <v>6</v>
      </c>
      <c r="H6" s="3">
        <f t="shared" si="1"/>
        <v>0</v>
      </c>
      <c r="I6" s="3">
        <f t="shared" si="3"/>
        <v>5.2</v>
      </c>
      <c r="J6" s="7"/>
      <c r="K6" s="3"/>
      <c r="S6" s="10"/>
      <c r="T6" s="10">
        <v>4.0599999999999996</v>
      </c>
      <c r="U6" s="10">
        <v>14.96</v>
      </c>
      <c r="V6" s="10">
        <f t="shared" si="2"/>
        <v>60.7376</v>
      </c>
      <c r="Z6" s="14">
        <v>127</v>
      </c>
      <c r="AB6" s="12">
        <v>138</v>
      </c>
    </row>
    <row r="7" spans="1:28" x14ac:dyDescent="0.25">
      <c r="A7" s="2" t="s">
        <v>14</v>
      </c>
      <c r="B7" s="3" t="s">
        <v>9</v>
      </c>
      <c r="C7" s="3">
        <v>400</v>
      </c>
      <c r="D7" s="3"/>
      <c r="E7" s="3">
        <v>260</v>
      </c>
      <c r="F7" s="3">
        <v>50</v>
      </c>
      <c r="G7" s="3">
        <f t="shared" si="0"/>
        <v>8</v>
      </c>
      <c r="H7" s="3">
        <f t="shared" si="1"/>
        <v>0</v>
      </c>
      <c r="I7" s="3">
        <f t="shared" si="3"/>
        <v>5.2</v>
      </c>
      <c r="J7" s="7"/>
      <c r="K7" s="3">
        <v>400</v>
      </c>
      <c r="M7" t="s">
        <v>39</v>
      </c>
      <c r="P7" s="1" t="s">
        <v>14</v>
      </c>
      <c r="S7" s="10"/>
      <c r="T7" s="10">
        <v>1.3</v>
      </c>
      <c r="U7" s="10">
        <v>10.78</v>
      </c>
      <c r="V7" s="10">
        <f t="shared" si="2"/>
        <v>14.013999999999999</v>
      </c>
      <c r="Z7" s="14">
        <f>Z5-Z6</f>
        <v>36</v>
      </c>
      <c r="AB7" s="12">
        <f>AB5-AB6</f>
        <v>25</v>
      </c>
    </row>
    <row r="8" spans="1:28" x14ac:dyDescent="0.25">
      <c r="A8" s="2" t="s">
        <v>16</v>
      </c>
      <c r="B8" s="3" t="s">
        <v>9</v>
      </c>
      <c r="C8" s="3">
        <v>78</v>
      </c>
      <c r="D8" s="3"/>
      <c r="E8" s="3">
        <v>260</v>
      </c>
      <c r="F8" s="3">
        <v>50</v>
      </c>
      <c r="G8" s="3">
        <f t="shared" si="0"/>
        <v>1.56</v>
      </c>
      <c r="H8" s="3">
        <f t="shared" si="1"/>
        <v>0</v>
      </c>
      <c r="I8" s="3">
        <f t="shared" si="3"/>
        <v>5.2</v>
      </c>
      <c r="J8" s="7"/>
      <c r="K8" s="3"/>
      <c r="S8" s="10"/>
      <c r="T8" s="10">
        <v>1.32</v>
      </c>
      <c r="U8" s="10">
        <v>5.0599999999999996</v>
      </c>
      <c r="V8" s="10">
        <f t="shared" si="2"/>
        <v>6.6791999999999998</v>
      </c>
      <c r="X8" t="s">
        <v>33</v>
      </c>
      <c r="Z8" s="14"/>
      <c r="AB8" s="12"/>
    </row>
    <row r="9" spans="1:28" x14ac:dyDescent="0.25">
      <c r="A9" s="2" t="s">
        <v>18</v>
      </c>
      <c r="B9" s="3" t="s">
        <v>9</v>
      </c>
      <c r="C9" s="15">
        <v>116</v>
      </c>
      <c r="D9" s="3"/>
      <c r="E9" s="3">
        <v>260</v>
      </c>
      <c r="F9" s="3">
        <v>50</v>
      </c>
      <c r="G9" s="3">
        <f t="shared" si="0"/>
        <v>2.3199999999999998</v>
      </c>
      <c r="H9" s="3">
        <f t="shared" si="1"/>
        <v>0</v>
      </c>
      <c r="I9" s="3">
        <f t="shared" si="3"/>
        <v>5.2</v>
      </c>
      <c r="J9" s="7"/>
      <c r="K9" s="3"/>
      <c r="S9" s="10" t="s">
        <v>32</v>
      </c>
      <c r="T9" s="10" t="s">
        <v>35</v>
      </c>
      <c r="U9" s="10" t="s">
        <v>34</v>
      </c>
      <c r="V9" s="10">
        <f>SUM(V3:V6)</f>
        <v>127.78960000000001</v>
      </c>
      <c r="X9" s="14">
        <v>6</v>
      </c>
      <c r="Y9" s="14">
        <v>5</v>
      </c>
      <c r="Z9" s="14">
        <f>X9*Y9</f>
        <v>30</v>
      </c>
      <c r="AB9" s="12"/>
    </row>
    <row r="10" spans="1:28" x14ac:dyDescent="0.25">
      <c r="A10" s="2" t="s">
        <v>19</v>
      </c>
      <c r="B10" s="3" t="s">
        <v>9</v>
      </c>
      <c r="C10" s="3">
        <v>378</v>
      </c>
      <c r="D10" s="3"/>
      <c r="E10" s="3">
        <v>260</v>
      </c>
      <c r="F10" s="3">
        <v>50</v>
      </c>
      <c r="G10" s="3">
        <f t="shared" si="0"/>
        <v>7.56</v>
      </c>
      <c r="H10" s="3">
        <f t="shared" si="1"/>
        <v>0</v>
      </c>
      <c r="I10" s="3">
        <f t="shared" si="3"/>
        <v>5.2</v>
      </c>
      <c r="J10" s="7"/>
      <c r="K10" s="3">
        <v>10</v>
      </c>
      <c r="P10" s="1" t="s">
        <v>17</v>
      </c>
      <c r="AB10" s="12"/>
    </row>
    <row r="11" spans="1:28" x14ac:dyDescent="0.25">
      <c r="A11" s="2" t="s">
        <v>20</v>
      </c>
      <c r="B11" s="3" t="s">
        <v>22</v>
      </c>
      <c r="C11" s="3">
        <v>613</v>
      </c>
      <c r="D11" s="3"/>
      <c r="E11" s="3">
        <v>260</v>
      </c>
      <c r="F11" s="3">
        <v>50</v>
      </c>
      <c r="G11" s="3">
        <f t="shared" si="0"/>
        <v>12.26</v>
      </c>
      <c r="H11" s="3">
        <f t="shared" si="1"/>
        <v>0</v>
      </c>
      <c r="I11" s="3">
        <f t="shared" si="3"/>
        <v>5.2</v>
      </c>
      <c r="J11" s="7"/>
      <c r="K11" s="3"/>
      <c r="Z11" s="12">
        <v>5</v>
      </c>
      <c r="AA11" s="13">
        <v>5</v>
      </c>
      <c r="AB11" s="12">
        <f>Z11*AA11</f>
        <v>25</v>
      </c>
    </row>
    <row r="12" spans="1:28" x14ac:dyDescent="0.25">
      <c r="A12" s="2" t="s">
        <v>21</v>
      </c>
      <c r="B12" s="3" t="s">
        <v>22</v>
      </c>
      <c r="C12" s="3">
        <v>613</v>
      </c>
      <c r="D12" s="3"/>
      <c r="E12" s="3">
        <v>260</v>
      </c>
      <c r="F12" s="3">
        <v>50</v>
      </c>
      <c r="G12" s="3">
        <f t="shared" si="0"/>
        <v>12.26</v>
      </c>
      <c r="H12" s="3">
        <f t="shared" si="1"/>
        <v>0</v>
      </c>
      <c r="I12" s="3">
        <f t="shared" si="3"/>
        <v>5.2</v>
      </c>
      <c r="J12" s="7"/>
      <c r="K12" s="3">
        <v>320</v>
      </c>
      <c r="L12" s="1">
        <v>28</v>
      </c>
      <c r="M12">
        <v>360</v>
      </c>
      <c r="N12" s="5">
        <v>10</v>
      </c>
      <c r="O12" s="5">
        <v>130</v>
      </c>
      <c r="P12" s="5">
        <v>10</v>
      </c>
      <c r="Q12" s="6">
        <f>SUM(L12:P12)</f>
        <v>538</v>
      </c>
      <c r="T12" s="10">
        <v>0.68</v>
      </c>
      <c r="U12" s="10">
        <v>5.6</v>
      </c>
      <c r="V12" s="10">
        <f>T12*U12</f>
        <v>3.8079999999999998</v>
      </c>
    </row>
    <row r="13" spans="1:28" x14ac:dyDescent="0.25">
      <c r="B13" s="3" t="s">
        <v>31</v>
      </c>
      <c r="C13" s="3"/>
      <c r="D13" s="3"/>
      <c r="E13" s="3"/>
      <c r="F13" s="3">
        <v>50</v>
      </c>
      <c r="G13" s="3">
        <f t="shared" si="0"/>
        <v>0</v>
      </c>
      <c r="H13" s="3">
        <f t="shared" si="1"/>
        <v>0</v>
      </c>
      <c r="I13" s="3">
        <f t="shared" si="3"/>
        <v>0</v>
      </c>
      <c r="J13" s="7"/>
      <c r="K13" s="3"/>
      <c r="M13" t="s">
        <v>40</v>
      </c>
      <c r="T13" s="10">
        <v>0.68</v>
      </c>
      <c r="U13" s="10">
        <v>6.7</v>
      </c>
      <c r="V13" s="10">
        <f>T13*U13</f>
        <v>4.556</v>
      </c>
    </row>
    <row r="14" spans="1:28" x14ac:dyDescent="0.25">
      <c r="B14" s="3" t="s">
        <v>31</v>
      </c>
      <c r="C14" s="3"/>
      <c r="D14" s="3"/>
      <c r="E14" s="3"/>
      <c r="F14" s="3">
        <v>50</v>
      </c>
      <c r="G14" s="3">
        <f t="shared" si="0"/>
        <v>0</v>
      </c>
      <c r="H14" s="3">
        <f t="shared" si="1"/>
        <v>0</v>
      </c>
      <c r="I14" s="3">
        <f t="shared" si="3"/>
        <v>0</v>
      </c>
      <c r="J14" s="7"/>
      <c r="K14" s="3"/>
      <c r="M14" t="s">
        <v>43</v>
      </c>
      <c r="T14" s="10">
        <v>0.68</v>
      </c>
      <c r="U14" s="10">
        <v>3.78</v>
      </c>
      <c r="V14" s="10">
        <f>T14*U14</f>
        <v>2.5704000000000002</v>
      </c>
    </row>
    <row r="15" spans="1:28" x14ac:dyDescent="0.25">
      <c r="B15" s="3" t="s">
        <v>31</v>
      </c>
      <c r="C15" s="3"/>
      <c r="D15" s="3"/>
      <c r="E15" s="3"/>
      <c r="F15" s="3">
        <v>50</v>
      </c>
      <c r="G15" s="3">
        <f t="shared" si="0"/>
        <v>0</v>
      </c>
      <c r="H15" s="3">
        <f t="shared" si="1"/>
        <v>0</v>
      </c>
      <c r="I15" s="3">
        <f t="shared" si="3"/>
        <v>0</v>
      </c>
      <c r="J15" s="7"/>
      <c r="K15" s="3">
        <v>10</v>
      </c>
      <c r="L15" s="1" t="s">
        <v>12</v>
      </c>
      <c r="T15" s="10"/>
      <c r="U15" s="10"/>
      <c r="V15" s="10">
        <f>SUM(V12:V14)</f>
        <v>10.9344</v>
      </c>
    </row>
    <row r="16" spans="1:28" x14ac:dyDescent="0.25">
      <c r="B16" s="3" t="s">
        <v>31</v>
      </c>
      <c r="C16" s="3"/>
      <c r="D16" s="3"/>
      <c r="E16" s="3"/>
      <c r="F16" s="3">
        <v>50</v>
      </c>
      <c r="G16" s="3">
        <f t="shared" si="0"/>
        <v>0</v>
      </c>
      <c r="H16" s="3">
        <f t="shared" si="1"/>
        <v>0</v>
      </c>
      <c r="I16" s="3">
        <f t="shared" si="3"/>
        <v>0</v>
      </c>
      <c r="J16" s="7"/>
      <c r="K16" s="3"/>
      <c r="O16" t="s">
        <v>20</v>
      </c>
      <c r="T16" s="10"/>
      <c r="U16" s="10"/>
      <c r="V16" s="10"/>
    </row>
    <row r="17" spans="2:25" x14ac:dyDescent="0.25">
      <c r="B17" s="3" t="s">
        <v>31</v>
      </c>
      <c r="C17" s="3"/>
      <c r="D17" s="3"/>
      <c r="E17" s="3"/>
      <c r="F17" s="3">
        <v>50</v>
      </c>
      <c r="G17" s="3">
        <f t="shared" si="0"/>
        <v>0</v>
      </c>
      <c r="H17" s="3">
        <f t="shared" si="1"/>
        <v>0</v>
      </c>
      <c r="I17" s="3">
        <f t="shared" si="3"/>
        <v>0</v>
      </c>
      <c r="J17" s="7"/>
      <c r="K17" s="3">
        <v>300</v>
      </c>
      <c r="M17" t="s">
        <v>41</v>
      </c>
      <c r="T17" s="10" t="s">
        <v>35</v>
      </c>
      <c r="U17" s="10"/>
      <c r="V17" s="10">
        <f>V9+V15</f>
        <v>138.72400000000002</v>
      </c>
    </row>
    <row r="18" spans="2:25" x14ac:dyDescent="0.25">
      <c r="B18" s="3" t="s">
        <v>31</v>
      </c>
      <c r="C18" s="3"/>
      <c r="D18" s="3"/>
      <c r="E18" s="3"/>
      <c r="F18" s="3">
        <v>50</v>
      </c>
      <c r="G18" s="3">
        <f t="shared" si="0"/>
        <v>0</v>
      </c>
      <c r="H18" s="3">
        <f t="shared" si="1"/>
        <v>0</v>
      </c>
      <c r="I18" s="3">
        <f t="shared" si="3"/>
        <v>0</v>
      </c>
      <c r="J18" s="7"/>
      <c r="K18" s="3"/>
    </row>
    <row r="19" spans="2:25" x14ac:dyDescent="0.25">
      <c r="B19" s="3" t="s">
        <v>31</v>
      </c>
      <c r="C19" s="3"/>
      <c r="D19" s="3"/>
      <c r="E19" s="3"/>
      <c r="F19" s="3">
        <v>50</v>
      </c>
      <c r="G19" s="3">
        <f t="shared" si="0"/>
        <v>0</v>
      </c>
      <c r="H19" s="3">
        <f t="shared" si="1"/>
        <v>0</v>
      </c>
      <c r="I19" s="3">
        <f t="shared" si="3"/>
        <v>0</v>
      </c>
      <c r="J19" s="7"/>
      <c r="K19" s="3"/>
      <c r="M19" t="s">
        <v>42</v>
      </c>
    </row>
    <row r="20" spans="2:25" x14ac:dyDescent="0.25">
      <c r="B20" s="3" t="s">
        <v>31</v>
      </c>
      <c r="C20" s="3"/>
      <c r="D20" s="3"/>
      <c r="E20" s="3"/>
      <c r="F20" s="3">
        <v>50</v>
      </c>
      <c r="G20" s="3">
        <f t="shared" si="0"/>
        <v>0</v>
      </c>
      <c r="H20" s="3">
        <f t="shared" si="1"/>
        <v>0</v>
      </c>
      <c r="I20" s="3">
        <f t="shared" si="3"/>
        <v>0</v>
      </c>
      <c r="J20" s="7"/>
      <c r="K20" s="3"/>
      <c r="X20" s="23">
        <f>SUM(X21:X30)</f>
        <v>626</v>
      </c>
      <c r="Y20" t="s">
        <v>11</v>
      </c>
    </row>
    <row r="21" spans="2:25" x14ac:dyDescent="0.25">
      <c r="B21" s="3"/>
      <c r="C21" s="3"/>
      <c r="D21" s="3"/>
      <c r="E21" s="3"/>
      <c r="F21" s="3"/>
      <c r="G21" s="3"/>
      <c r="H21" s="3"/>
      <c r="I21" s="3"/>
      <c r="J21" s="7"/>
      <c r="K21" s="3"/>
      <c r="W21" s="5">
        <f>X20-W23</f>
        <v>78</v>
      </c>
      <c r="X21" s="24">
        <v>28</v>
      </c>
    </row>
    <row r="22" spans="2:25" x14ac:dyDescent="0.25">
      <c r="J22" s="7"/>
      <c r="K22" s="3">
        <v>10</v>
      </c>
      <c r="T22" s="1" t="s">
        <v>13</v>
      </c>
      <c r="X22" s="24"/>
    </row>
    <row r="23" spans="2:25" x14ac:dyDescent="0.25">
      <c r="J23" s="7"/>
      <c r="K23" s="3">
        <v>180</v>
      </c>
      <c r="L23" s="8" t="s">
        <v>23</v>
      </c>
      <c r="S23" s="1" t="s">
        <v>17</v>
      </c>
      <c r="V23" s="8"/>
      <c r="W23" s="25">
        <f>SUM(W24:W30)</f>
        <v>548</v>
      </c>
      <c r="X23" s="24"/>
    </row>
    <row r="24" spans="2:25" x14ac:dyDescent="0.25">
      <c r="J24" s="7"/>
      <c r="K24" s="3"/>
      <c r="M24" t="s">
        <v>44</v>
      </c>
      <c r="Q24" t="s">
        <v>21</v>
      </c>
      <c r="W24" s="26">
        <v>10</v>
      </c>
      <c r="X24" s="24"/>
    </row>
    <row r="25" spans="2:25" x14ac:dyDescent="0.25">
      <c r="J25" s="7"/>
      <c r="K25" s="3">
        <v>10</v>
      </c>
      <c r="W25" s="26"/>
      <c r="X25" s="24"/>
    </row>
    <row r="26" spans="2:25" x14ac:dyDescent="0.25">
      <c r="J26" s="7"/>
      <c r="K26" s="3">
        <v>200</v>
      </c>
      <c r="L26" s="8" t="s">
        <v>45</v>
      </c>
      <c r="R26" t="s">
        <v>38</v>
      </c>
      <c r="W26" s="26"/>
      <c r="X26" s="24"/>
    </row>
    <row r="27" spans="2:25" x14ac:dyDescent="0.25">
      <c r="J27" s="7"/>
      <c r="K27" s="3"/>
      <c r="O27" t="s">
        <v>46</v>
      </c>
      <c r="V27" s="5"/>
      <c r="W27" s="26">
        <v>510</v>
      </c>
      <c r="X27" s="24">
        <v>570</v>
      </c>
    </row>
    <row r="28" spans="2:25" x14ac:dyDescent="0.25">
      <c r="J28" s="7"/>
      <c r="K28" s="3">
        <v>28</v>
      </c>
      <c r="O28" t="s">
        <v>18</v>
      </c>
      <c r="V28" t="s">
        <v>11</v>
      </c>
      <c r="W28" s="26"/>
      <c r="X28" s="24"/>
    </row>
    <row r="29" spans="2:25" x14ac:dyDescent="0.25">
      <c r="K29" s="3"/>
      <c r="M29" t="s">
        <v>19</v>
      </c>
      <c r="R29" s="1" t="s">
        <v>10</v>
      </c>
      <c r="W29" s="26"/>
      <c r="X29" s="24"/>
    </row>
    <row r="30" spans="2:25" x14ac:dyDescent="0.25">
      <c r="K30" s="3">
        <v>60</v>
      </c>
      <c r="W30" s="26">
        <v>28</v>
      </c>
      <c r="X30" s="24">
        <v>28</v>
      </c>
    </row>
    <row r="31" spans="2:25" x14ac:dyDescent="0.25">
      <c r="K31" s="3">
        <v>28</v>
      </c>
    </row>
    <row r="32" spans="2:25" x14ac:dyDescent="0.25">
      <c r="C32" s="3" t="s">
        <v>23</v>
      </c>
      <c r="D32" s="3">
        <v>1.8</v>
      </c>
      <c r="E32" s="3">
        <v>1.3</v>
      </c>
      <c r="F32" s="3">
        <f>D32*E32</f>
        <v>2.3400000000000003</v>
      </c>
      <c r="K32" s="2"/>
    </row>
    <row r="33" spans="3:22" x14ac:dyDescent="0.25">
      <c r="C33" s="3" t="s">
        <v>36</v>
      </c>
      <c r="D33" s="3">
        <v>2</v>
      </c>
      <c r="E33" s="3">
        <v>1.3</v>
      </c>
      <c r="F33" s="3">
        <f t="shared" ref="F33:F39" si="4">D33*E33</f>
        <v>2.6</v>
      </c>
      <c r="K33" s="10">
        <v>28</v>
      </c>
      <c r="L33" s="21">
        <v>130</v>
      </c>
      <c r="M33" s="21">
        <v>10</v>
      </c>
      <c r="N33" s="21">
        <v>210</v>
      </c>
      <c r="O33" s="21">
        <v>28</v>
      </c>
      <c r="P33" s="10"/>
      <c r="Q33" s="10"/>
      <c r="R33" s="10">
        <v>1080</v>
      </c>
      <c r="S33" s="10"/>
      <c r="T33" s="10"/>
      <c r="U33" s="10">
        <v>28</v>
      </c>
      <c r="V33" s="22">
        <f>SUM(K33:T33)</f>
        <v>1486</v>
      </c>
    </row>
    <row r="34" spans="3:22" x14ac:dyDescent="0.25">
      <c r="C34" s="3" t="s">
        <v>24</v>
      </c>
      <c r="D34" s="3">
        <v>3.8</v>
      </c>
      <c r="E34" s="3">
        <v>2.1</v>
      </c>
      <c r="F34" s="3">
        <f t="shared" si="4"/>
        <v>7.9799999999999995</v>
      </c>
      <c r="O34" s="6">
        <f>SUM(K33:O33)</f>
        <v>406</v>
      </c>
    </row>
    <row r="35" spans="3:22" x14ac:dyDescent="0.25">
      <c r="C35" s="3" t="s">
        <v>30</v>
      </c>
      <c r="D35" s="3">
        <v>3</v>
      </c>
      <c r="E35" s="3">
        <v>0.5</v>
      </c>
      <c r="F35" s="3">
        <f t="shared" si="4"/>
        <v>1.5</v>
      </c>
      <c r="L35" s="5"/>
      <c r="M35" s="5"/>
      <c r="N35" s="5"/>
      <c r="O35" s="5"/>
    </row>
    <row r="36" spans="3:22" x14ac:dyDescent="0.25">
      <c r="C36" s="3" t="s">
        <v>25</v>
      </c>
      <c r="D36" s="3">
        <v>11</v>
      </c>
      <c r="E36" s="3">
        <v>5.0999999999999996</v>
      </c>
      <c r="F36" s="3">
        <f t="shared" si="4"/>
        <v>56.099999999999994</v>
      </c>
    </row>
    <row r="37" spans="3:22" x14ac:dyDescent="0.25">
      <c r="C37" s="3" t="s">
        <v>26</v>
      </c>
      <c r="D37" s="3">
        <v>5.6</v>
      </c>
      <c r="E37" s="3">
        <v>1.3</v>
      </c>
      <c r="F37" s="3">
        <f t="shared" si="4"/>
        <v>7.2799999999999994</v>
      </c>
    </row>
    <row r="38" spans="3:22" x14ac:dyDescent="0.25">
      <c r="C38" s="3" t="s">
        <v>27</v>
      </c>
      <c r="D38" s="3">
        <v>4</v>
      </c>
      <c r="E38" s="3">
        <v>5.74</v>
      </c>
      <c r="F38" s="3">
        <f t="shared" si="4"/>
        <v>22.96</v>
      </c>
    </row>
    <row r="39" spans="3:22" x14ac:dyDescent="0.25">
      <c r="C39" s="3" t="s">
        <v>28</v>
      </c>
      <c r="D39" s="3">
        <v>3.6</v>
      </c>
      <c r="E39" s="3">
        <v>3.2</v>
      </c>
      <c r="F39" s="3">
        <f t="shared" si="4"/>
        <v>11.520000000000001</v>
      </c>
      <c r="L39" s="2"/>
      <c r="M39" s="2"/>
    </row>
    <row r="40" spans="3:22" x14ac:dyDescent="0.25">
      <c r="C40" s="3" t="s">
        <v>29</v>
      </c>
      <c r="D40" s="3">
        <v>3.6</v>
      </c>
      <c r="E40" s="3">
        <v>3</v>
      </c>
      <c r="F40" s="3">
        <f t="shared" ref="F40" si="5">D40*E40</f>
        <v>10.8</v>
      </c>
    </row>
    <row r="41" spans="3:22" x14ac:dyDescent="0.25">
      <c r="C41" s="16" t="s">
        <v>37</v>
      </c>
      <c r="D41" s="17"/>
      <c r="E41" s="18"/>
      <c r="F41" s="3">
        <f>SUM(F32:F40)</f>
        <v>123.07999999999998</v>
      </c>
    </row>
  </sheetData>
  <mergeCells count="1">
    <mergeCell ref="C41:E41"/>
  </mergeCells>
  <pageMargins left="0.7" right="0.7" top="0.75" bottom="0.75" header="0.3" footer="0.3"/>
  <pageSetup paperSize="9" orientation="portrait" verticalDpi="0" r:id="rId1"/>
  <ignoredErrors>
    <ignoredError sqref="Q1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Y77"/>
  <sheetViews>
    <sheetView tabSelected="1" topLeftCell="A10" zoomScale="91" zoomScaleNormal="91" workbookViewId="0">
      <selection activeCell="L23" sqref="L23"/>
    </sheetView>
  </sheetViews>
  <sheetFormatPr defaultRowHeight="15" x14ac:dyDescent="0.25"/>
  <cols>
    <col min="12" max="12" width="9.5703125" bestFit="1" customWidth="1"/>
  </cols>
  <sheetData>
    <row r="14" spans="11:13" ht="26.25" x14ac:dyDescent="0.4">
      <c r="K14" s="27" t="s">
        <v>48</v>
      </c>
      <c r="L14" s="27" t="s">
        <v>49</v>
      </c>
      <c r="M14" t="s">
        <v>50</v>
      </c>
    </row>
    <row r="51" spans="15:15" x14ac:dyDescent="0.25">
      <c r="O51" t="s">
        <v>12</v>
      </c>
    </row>
    <row r="77" spans="25:25" x14ac:dyDescent="0.25">
      <c r="Y77" t="s">
        <v>10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Grijp, Peter van der</dc:creator>
  <cp:lastModifiedBy>Grijp, Peter van der</cp:lastModifiedBy>
  <dcterms:created xsi:type="dcterms:W3CDTF">2017-06-27T04:58:01Z</dcterms:created>
  <dcterms:modified xsi:type="dcterms:W3CDTF">2017-07-05T11:18:15Z</dcterms:modified>
</cp:coreProperties>
</file>