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W460\data\"/>
    </mc:Choice>
  </mc:AlternateContent>
  <xr:revisionPtr revIDLastSave="0" documentId="13_ncr:20001_{660DCDFA-D04B-48F9-8268-C42E08C33355}" xr6:coauthVersionLast="43" xr6:coauthVersionMax="43" xr10:uidLastSave="{00000000-0000-0000-0000-000000000000}"/>
  <bookViews>
    <workbookView xWindow="-108" yWindow="-108" windowWidth="23256" windowHeight="12576" xr2:uid="{0E1E3FFA-6A0B-43F3-B281-E60FFC0FFA6D}"/>
  </bookViews>
  <sheets>
    <sheet name="Sheet1 (2)" sheetId="2" r:id="rId1"/>
  </sheets>
  <definedNames>
    <definedName name="solver_adj" localSheetId="0" hidden="1">'Sheet1 (2)'!$F$11:$F$29</definedName>
    <definedName name="solver_adj_ob" localSheetId="0" hidden="1">1</definedName>
    <definedName name="solver_adj_ob1" localSheetId="0" hidden="1">1</definedName>
    <definedName name="solver_adj_ob2" localSheetId="0" hidden="1">1</definedName>
    <definedName name="solver_adj_ob3" localSheetId="0" hidden="1">1</definedName>
    <definedName name="solver_adj_ob4" localSheetId="0" hidden="1">1</definedName>
    <definedName name="solver_adj_ob5" localSheetId="0" hidden="1">1</definedName>
    <definedName name="solver_adj_ob6" localSheetId="0" hidden="1">1</definedName>
    <definedName name="solver_adj_ob7" localSheetId="0" hidden="1">1</definedName>
    <definedName name="solver_cha" localSheetId="0" hidden="1">0</definedName>
    <definedName name="solver_chc1" localSheetId="0" hidden="1">0</definedName>
    <definedName name="solver_chc10" localSheetId="0" hidden="1">0</definedName>
    <definedName name="solver_chc11" localSheetId="0" hidden="1">0</definedName>
    <definedName name="solver_chc12" localSheetId="0" hidden="1">0</definedName>
    <definedName name="solver_chc13" localSheetId="0" hidden="1">0</definedName>
    <definedName name="solver_chc14" localSheetId="0" hidden="1">0</definedName>
    <definedName name="solver_chc15" localSheetId="0" hidden="1">0</definedName>
    <definedName name="solver_chc16" localSheetId="0" hidden="1">0</definedName>
    <definedName name="solver_chc17" localSheetId="0" hidden="1">0</definedName>
    <definedName name="solver_chc18" localSheetId="0" hidden="1">0</definedName>
    <definedName name="solver_chc19" localSheetId="0" hidden="1">0</definedName>
    <definedName name="solver_chc2" localSheetId="0" hidden="1">0</definedName>
    <definedName name="solver_chc20" localSheetId="0" hidden="1">0</definedName>
    <definedName name="solver_chc3" localSheetId="0" hidden="1">0</definedName>
    <definedName name="solver_chc4" localSheetId="0" hidden="1">0</definedName>
    <definedName name="solver_chc5" localSheetId="0" hidden="1">0</definedName>
    <definedName name="solver_chc6" localSheetId="0" hidden="1">0</definedName>
    <definedName name="solver_chc7" localSheetId="0" hidden="1">0</definedName>
    <definedName name="solver_chc8" localSheetId="0" hidden="1">0</definedName>
    <definedName name="solver_chc9" localSheetId="0" hidden="1">0</definedName>
    <definedName name="solver_chn" localSheetId="0" hidden="1">4</definedName>
    <definedName name="solver_chp1" localSheetId="0" hidden="1">0</definedName>
    <definedName name="solver_chp10" localSheetId="0" hidden="1">0</definedName>
    <definedName name="solver_chp11" localSheetId="0" hidden="1">0</definedName>
    <definedName name="solver_chp12" localSheetId="0" hidden="1">0</definedName>
    <definedName name="solver_chp13" localSheetId="0" hidden="1">0</definedName>
    <definedName name="solver_chp14" localSheetId="0" hidden="1">0</definedName>
    <definedName name="solver_chp15" localSheetId="0" hidden="1">0</definedName>
    <definedName name="solver_chp16" localSheetId="0" hidden="1">0</definedName>
    <definedName name="solver_chp17" localSheetId="0" hidden="1">0</definedName>
    <definedName name="solver_chp18" localSheetId="0" hidden="1">0</definedName>
    <definedName name="solver_chp19" localSheetId="0" hidden="1">0</definedName>
    <definedName name="solver_chp2" localSheetId="0" hidden="1">0</definedName>
    <definedName name="solver_chp20" localSheetId="0" hidden="1">0</definedName>
    <definedName name="solver_chp3" localSheetId="0" hidden="1">0</definedName>
    <definedName name="solver_chp4" localSheetId="0" hidden="1">0</definedName>
    <definedName name="solver_chp5" localSheetId="0" hidden="1">0</definedName>
    <definedName name="solver_chp6" localSheetId="0" hidden="1">0</definedName>
    <definedName name="solver_chp7" localSheetId="0" hidden="1">0</definedName>
    <definedName name="solver_chp8" localSheetId="0" hidden="1">0</definedName>
    <definedName name="solver_chp9" localSheetId="0" hidden="1">0</definedName>
    <definedName name="solver_cht" localSheetId="0" hidden="1">0</definedName>
    <definedName name="solver_cir1" localSheetId="0" hidden="1">1</definedName>
    <definedName name="solver_cir10" localSheetId="0" hidden="1">1</definedName>
    <definedName name="solver_cir11" localSheetId="0" hidden="1">1</definedName>
    <definedName name="solver_cir12" localSheetId="0" hidden="1">1</definedName>
    <definedName name="solver_cir13" localSheetId="0" hidden="1">1</definedName>
    <definedName name="solver_cir14" localSheetId="0" hidden="1">1</definedName>
    <definedName name="solver_cir15" localSheetId="0" hidden="1">1</definedName>
    <definedName name="solver_cir16" localSheetId="0" hidden="1">1</definedName>
    <definedName name="solver_cir17" localSheetId="0" hidden="1">1</definedName>
    <definedName name="solver_cir18" localSheetId="0" hidden="1">1</definedName>
    <definedName name="solver_cir19" localSheetId="0" hidden="1">1</definedName>
    <definedName name="solver_cir2" localSheetId="0" hidden="1">1</definedName>
    <definedName name="solver_cir20" localSheetId="0" hidden="1">1</definedName>
    <definedName name="solver_cir3" localSheetId="0" hidden="1">1</definedName>
    <definedName name="solver_cir4" localSheetId="0" hidden="1">1</definedName>
    <definedName name="solver_cir5" localSheetId="0" hidden="1">1</definedName>
    <definedName name="solver_cir6" localSheetId="0" hidden="1">1</definedName>
    <definedName name="solver_cir7" localSheetId="0" hidden="1">1</definedName>
    <definedName name="solver_cir8" localSheetId="0" hidden="1">1</definedName>
    <definedName name="solver_cir9" localSheetId="0" hidden="1">1</definedName>
    <definedName name="solver_con" localSheetId="0" hidden="1">" "</definedName>
    <definedName name="solver_con1" localSheetId="0" hidden="1">" "</definedName>
    <definedName name="solver_con10" localSheetId="0" hidden="1">" "</definedName>
    <definedName name="solver_con11" localSheetId="0" hidden="1">" "</definedName>
    <definedName name="solver_con12" localSheetId="0" hidden="1">" "</definedName>
    <definedName name="solver_con13" localSheetId="0" hidden="1">" "</definedName>
    <definedName name="solver_con14" localSheetId="0" hidden="1">" "</definedName>
    <definedName name="solver_con15" localSheetId="0" hidden="1">" "</definedName>
    <definedName name="solver_con16" localSheetId="0" hidden="1">" "</definedName>
    <definedName name="solver_con17" localSheetId="0" hidden="1">" "</definedName>
    <definedName name="solver_con18" localSheetId="0" hidden="1">" "</definedName>
    <definedName name="solver_con19" localSheetId="0" hidden="1">" "</definedName>
    <definedName name="solver_con2" localSheetId="0" hidden="1">" "</definedName>
    <definedName name="solver_con20" localSheetId="0" hidden="1">" "</definedName>
    <definedName name="solver_con3" localSheetId="0" hidden="1">" "</definedName>
    <definedName name="solver_con4" localSheetId="0" hidden="1">" "</definedName>
    <definedName name="solver_con5" localSheetId="0" hidden="1">" "</definedName>
    <definedName name="solver_con6" localSheetId="0" hidden="1">" "</definedName>
    <definedName name="solver_con7" localSheetId="0" hidden="1">" "</definedName>
    <definedName name="solver_con8" localSheetId="0" hidden="1">" "</definedName>
    <definedName name="solver_con9" localSheetId="0" hidden="1">" "</definedName>
    <definedName name="solver_dia" localSheetId="0" hidden="1">5</definedName>
    <definedName name="solver_iao" localSheetId="0" hidden="1">0</definedName>
    <definedName name="solver_int" localSheetId="0" hidden="1">0</definedName>
    <definedName name="solver_irs" localSheetId="0" hidden="1">0</definedName>
    <definedName name="solver_ism" localSheetId="0" hidden="1">0</definedName>
    <definedName name="solver_lhs_ob1" localSheetId="0" hidden="1">0</definedName>
    <definedName name="solver_lhs_ob10" localSheetId="0" hidden="1">0</definedName>
    <definedName name="solver_lhs_ob11" localSheetId="0" hidden="1">0</definedName>
    <definedName name="solver_lhs_ob12" localSheetId="0" hidden="1">0</definedName>
    <definedName name="solver_lhs_ob13" localSheetId="0" hidden="1">0</definedName>
    <definedName name="solver_lhs_ob14" localSheetId="0" hidden="1">0</definedName>
    <definedName name="solver_lhs_ob15" localSheetId="0" hidden="1">0</definedName>
    <definedName name="solver_lhs_ob16" localSheetId="0" hidden="1">0</definedName>
    <definedName name="solver_lhs_ob17" localSheetId="0" hidden="1">0</definedName>
    <definedName name="solver_lhs_ob18" localSheetId="0" hidden="1">0</definedName>
    <definedName name="solver_lhs_ob19" localSheetId="0" hidden="1">0</definedName>
    <definedName name="solver_lhs_ob2" localSheetId="0" hidden="1">0</definedName>
    <definedName name="solver_lhs_ob20" localSheetId="0" hidden="1">0</definedName>
    <definedName name="solver_lhs_ob3" localSheetId="0" hidden="1">0</definedName>
    <definedName name="solver_lhs_ob4" localSheetId="0" hidden="1">0</definedName>
    <definedName name="solver_lhs_ob5" localSheetId="0" hidden="1">0</definedName>
    <definedName name="solver_lhs_ob6" localSheetId="0" hidden="1">0</definedName>
    <definedName name="solver_lhs_ob7" localSheetId="0" hidden="1">0</definedName>
    <definedName name="solver_lhs_ob8" localSheetId="0" hidden="1">0</definedName>
    <definedName name="solver_lhs_ob9" localSheetId="0" hidden="1">0</definedName>
    <definedName name="solver_lhs1" localSheetId="0" hidden="1">'Sheet1 (2)'!$F$11:$F$29</definedName>
    <definedName name="solver_lhs10" localSheetId="0" hidden="1">'Sheet1 (2)'!$F$30</definedName>
    <definedName name="solver_lhs11" localSheetId="0" hidden="1">'Sheet1 (2)'!$F$11:$F$14</definedName>
    <definedName name="solver_lhs12" localSheetId="0" hidden="1">'Sheet1 (2)'!$F$11:$F$14</definedName>
    <definedName name="solver_lhs13" localSheetId="0" hidden="1">'Sheet1 (2)'!$F$11:$F$14</definedName>
    <definedName name="solver_lhs14" localSheetId="0" hidden="1">'Sheet1 (2)'!$F$11:$F$14</definedName>
    <definedName name="solver_lhs15" localSheetId="0" hidden="1">'Sheet1 (2)'!$F$11:$F$14</definedName>
    <definedName name="solver_lhs16" localSheetId="0" hidden="1">'Sheet1 (2)'!$F$11:$F$14</definedName>
    <definedName name="solver_lhs17" localSheetId="0" hidden="1">'Sheet1 (2)'!$B$20</definedName>
    <definedName name="solver_lhs18" localSheetId="0" hidden="1">'Sheet1 (2)'!$B$20</definedName>
    <definedName name="solver_lhs19" localSheetId="0" hidden="1">'Sheet1 (2)'!$B$20</definedName>
    <definedName name="solver_lhs2" localSheetId="0" hidden="1">'Sheet1 (2)'!$F$31</definedName>
    <definedName name="solver_lhs20" localSheetId="0" hidden="1">'Sheet1 (2)'!$B$20</definedName>
    <definedName name="solver_lhs3" localSheetId="0" hidden="1">'Sheet1 (2)'!$F$11:$F$29</definedName>
    <definedName name="solver_lhs4" localSheetId="0" hidden="1">'Sheet1 (2)'!$G$11:$G$29</definedName>
    <definedName name="solver_lhs5" localSheetId="0" hidden="1">'Sheet1 (2)'!$F$21</definedName>
    <definedName name="solver_lhs6" localSheetId="0" hidden="1">'Sheet1 (2)'!$G$30</definedName>
    <definedName name="solver_lhs7" localSheetId="0" hidden="1">'Sheet1 (2)'!$G$30</definedName>
    <definedName name="solver_lhs8" localSheetId="0" hidden="1">'Sheet1 (2)'!$G$30</definedName>
    <definedName name="solver_lhs9" localSheetId="0" hidden="1">'Sheet1 (2)'!$F$30</definedName>
    <definedName name="solver_mda" localSheetId="0" hidden="1">4</definedName>
    <definedName name="solver_mod" localSheetId="0" hidden="1">3</definedName>
    <definedName name="solver_ntr" localSheetId="0" hidden="1">0</definedName>
    <definedName name="solver_ntri" hidden="1">1000</definedName>
    <definedName name="solver_num" localSheetId="0" hidden="1">10</definedName>
    <definedName name="solver_obc" localSheetId="0" hidden="1">0</definedName>
    <definedName name="solver_obp" localSheetId="0" hidden="1">0</definedName>
    <definedName name="solver_opt" localSheetId="0" hidden="1">'Sheet1 (2)'!$I$30</definedName>
    <definedName name="solver_opt_ob" localSheetId="0" hidden="1">1</definedName>
    <definedName name="solver_psi" localSheetId="0" hidden="1">0</definedName>
    <definedName name="solver_rdp" localSheetId="0" hidden="1">0</definedName>
    <definedName name="solver_reco1" localSheetId="0" hidden="1">0</definedName>
    <definedName name="solver_reco10" localSheetId="0" hidden="1">0</definedName>
    <definedName name="solver_reco11" localSheetId="0" hidden="1">0</definedName>
    <definedName name="solver_reco12" localSheetId="0" hidden="1">0</definedName>
    <definedName name="solver_reco13" localSheetId="0" hidden="1">0</definedName>
    <definedName name="solver_reco14" localSheetId="0" hidden="1">0</definedName>
    <definedName name="solver_reco15" localSheetId="0" hidden="1">0</definedName>
    <definedName name="solver_reco16" localSheetId="0" hidden="1">0</definedName>
    <definedName name="solver_reco17" localSheetId="0" hidden="1">0</definedName>
    <definedName name="solver_reco18" localSheetId="0" hidden="1">0</definedName>
    <definedName name="solver_reco19" localSheetId="0" hidden="1">0</definedName>
    <definedName name="solver_reco2" localSheetId="0" hidden="1">0</definedName>
    <definedName name="solver_reco20" localSheetId="0" hidden="1">0</definedName>
    <definedName name="solver_reco3" localSheetId="0" hidden="1">0</definedName>
    <definedName name="solver_reco4" localSheetId="0" hidden="1">0</definedName>
    <definedName name="solver_reco5" localSheetId="0" hidden="1">0</definedName>
    <definedName name="solver_reco6" localSheetId="0" hidden="1">0</definedName>
    <definedName name="solver_reco7" localSheetId="0" hidden="1">0</definedName>
    <definedName name="solver_reco8" localSheetId="0" hidden="1">0</definedName>
    <definedName name="solver_reco9" localSheetId="0" hidden="1">0</definedName>
    <definedName name="solver_rel1" localSheetId="0" hidden="1">3</definedName>
    <definedName name="solver_rel10" localSheetId="0" hidden="1">3</definedName>
    <definedName name="solver_rel11" localSheetId="0" hidden="1">4</definedName>
    <definedName name="solver_rel12" localSheetId="0" hidden="1">4</definedName>
    <definedName name="solver_rel13" localSheetId="0" hidden="1">4</definedName>
    <definedName name="solver_rel14" localSheetId="0" hidden="1">4</definedName>
    <definedName name="solver_rel15" localSheetId="0" hidden="1">4</definedName>
    <definedName name="solver_rel16" localSheetId="0" hidden="1">4</definedName>
    <definedName name="solver_rel17" localSheetId="0" hidden="1">5</definedName>
    <definedName name="solver_rel18" localSheetId="0" hidden="1">5</definedName>
    <definedName name="solver_rel19" localSheetId="0" hidden="1">5</definedName>
    <definedName name="solver_rel2" localSheetId="0" hidden="1">3</definedName>
    <definedName name="solver_rel20" localSheetId="0" hidden="1">5</definedName>
    <definedName name="solver_rel3" localSheetId="0" hidden="1">4</definedName>
    <definedName name="solver_rel4" localSheetId="0" hidden="1">3</definedName>
    <definedName name="solver_rel5" localSheetId="0" hidden="1">1</definedName>
    <definedName name="solver_rel6" localSheetId="0" hidden="1">3</definedName>
    <definedName name="solver_rel7" localSheetId="0" hidden="1">3</definedName>
    <definedName name="solver_rel8" localSheetId="0" hidden="1">1</definedName>
    <definedName name="solver_rel9" localSheetId="0" hidden="1">1</definedName>
    <definedName name="solver_rhs1" localSheetId="0" hidden="1">0</definedName>
    <definedName name="solver_rhs10" localSheetId="0" hidden="1">19500</definedName>
    <definedName name="solver_rhs2" localSheetId="0" hidden="1">5000</definedName>
    <definedName name="solver_rhs4" localSheetId="0" hidden="1">'Sheet1 (2)'!$J$11:$J$29</definedName>
    <definedName name="solver_rhs5" localSheetId="0" hidden="1">'Sheet1 (2)'!$B$6</definedName>
    <definedName name="solver_rhs6" localSheetId="0" hidden="1">'Sheet1 (2)'!$B$3</definedName>
    <definedName name="solver_rhs7" localSheetId="0" hidden="1">10000</definedName>
    <definedName name="solver_rhs8" localSheetId="0" hidden="1">11500</definedName>
    <definedName name="solver_rhs9" localSheetId="0" hidden="1">205000</definedName>
    <definedName name="solver_rlx" localSheetId="0" hidden="1">0</definedName>
    <definedName name="solver_rsmp" hidden="1">2</definedName>
    <definedName name="solver_rtr" localSheetId="0" hidden="1">0</definedName>
    <definedName name="solver_rxc1" localSheetId="0" hidden="1">1</definedName>
    <definedName name="solver_rxc10" localSheetId="0" hidden="1">1</definedName>
    <definedName name="solver_rxc11" localSheetId="0" hidden="1">1</definedName>
    <definedName name="solver_rxc12" localSheetId="0" hidden="1">1</definedName>
    <definedName name="solver_rxc13" localSheetId="0" hidden="1">1</definedName>
    <definedName name="solver_rxc14" localSheetId="0" hidden="1">1</definedName>
    <definedName name="solver_rxc15" localSheetId="0" hidden="1">1</definedName>
    <definedName name="solver_rxc16" localSheetId="0" hidden="1">1</definedName>
    <definedName name="solver_rxc17" localSheetId="0" hidden="1">1</definedName>
    <definedName name="solver_rxc18" localSheetId="0" hidden="1">1</definedName>
    <definedName name="solver_rxc19" localSheetId="0" hidden="1">1</definedName>
    <definedName name="solver_rxc2" localSheetId="0" hidden="1">1</definedName>
    <definedName name="solver_rxc20" localSheetId="0" hidden="1">1</definedName>
    <definedName name="solver_rxc3" localSheetId="0" hidden="1">1</definedName>
    <definedName name="solver_rxc4" localSheetId="0" hidden="1">1</definedName>
    <definedName name="solver_rxc5" localSheetId="0" hidden="1">1</definedName>
    <definedName name="solver_rxc6" localSheetId="0" hidden="1">1</definedName>
    <definedName name="solver_rxc7" localSheetId="0" hidden="1">1</definedName>
    <definedName name="solver_rxc8" localSheetId="0" hidden="1">1</definedName>
    <definedName name="solver_rxc9" localSheetId="0" hidden="1">1</definedName>
    <definedName name="solver_rxv" localSheetId="0" hidden="1">1</definedName>
    <definedName name="solver_seed" hidden="1">0</definedName>
    <definedName name="solver_sel" localSheetId="0" hidden="1">1</definedName>
    <definedName name="solver_slv" localSheetId="0" hidden="1">0</definedName>
    <definedName name="solver_slvu" localSheetId="0" hidden="1">0</definedName>
    <definedName name="solver_spid" localSheetId="0" hidden="1">" "</definedName>
    <definedName name="solver_srvr" localSheetId="0" hidden="1">" "</definedName>
    <definedName name="solver_typ" localSheetId="0" hidden="1">2</definedName>
    <definedName name="solver_umod" localSheetId="0" hidden="1">1</definedName>
    <definedName name="solver_urs" localSheetId="0" hidden="1">0</definedName>
    <definedName name="solver_userid" localSheetId="0" hidden="1">433243</definedName>
    <definedName name="solver_val" localSheetId="0" hidden="1">0</definedName>
    <definedName name="solver_var" localSheetId="0" hidden="1">" "</definedName>
    <definedName name="solver_ver" localSheetId="0" hidden="1">17</definedName>
    <definedName name="solver_vir" localSheetId="0" hidden="1">1</definedName>
    <definedName name="solver_vol" localSheetId="0" hidden="1">0</definedName>
    <definedName name="solver_vst" localSheetId="0" hidden="1">0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1" i="2" l="1"/>
  <c r="C7" i="2"/>
  <c r="J29" i="2" l="1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G28" i="2" l="1"/>
  <c r="H28" i="2" s="1"/>
  <c r="F31" i="2"/>
  <c r="G11" i="2"/>
  <c r="F30" i="2"/>
  <c r="H11" i="2" l="1"/>
  <c r="I11" i="2" s="1"/>
  <c r="G27" i="2"/>
  <c r="H27" i="2" s="1"/>
  <c r="I27" i="2" s="1"/>
  <c r="G20" i="2"/>
  <c r="H20" i="2" s="1"/>
  <c r="I20" i="2" s="1"/>
  <c r="G19" i="2"/>
  <c r="H19" i="2" s="1"/>
  <c r="I19" i="2" s="1"/>
  <c r="G16" i="2"/>
  <c r="H16" i="2" s="1"/>
  <c r="I16" i="2" s="1"/>
  <c r="G26" i="2"/>
  <c r="H26" i="2" s="1"/>
  <c r="I26" i="2" s="1"/>
  <c r="G21" i="2"/>
  <c r="H21" i="2" s="1"/>
  <c r="I21" i="2" s="1"/>
  <c r="G12" i="2"/>
  <c r="G23" i="2"/>
  <c r="H23" i="2" s="1"/>
  <c r="I23" i="2" s="1"/>
  <c r="G18" i="2"/>
  <c r="H18" i="2" s="1"/>
  <c r="I18" i="2" s="1"/>
  <c r="G17" i="2"/>
  <c r="H17" i="2" s="1"/>
  <c r="I17" i="2" s="1"/>
  <c r="G24" i="2"/>
  <c r="H24" i="2" s="1"/>
  <c r="I24" i="2" s="1"/>
  <c r="G14" i="2"/>
  <c r="H14" i="2" s="1"/>
  <c r="I14" i="2" s="1"/>
  <c r="G15" i="2"/>
  <c r="H15" i="2" s="1"/>
  <c r="I15" i="2" s="1"/>
  <c r="G29" i="2"/>
  <c r="H29" i="2" s="1"/>
  <c r="I29" i="2" s="1"/>
  <c r="G22" i="2"/>
  <c r="H22" i="2" s="1"/>
  <c r="I22" i="2" s="1"/>
  <c r="I28" i="2"/>
  <c r="G25" i="2"/>
  <c r="H25" i="2" s="1"/>
  <c r="I25" i="2" s="1"/>
  <c r="G13" i="2"/>
  <c r="H13" i="2" s="1"/>
  <c r="I13" i="2" s="1"/>
  <c r="G30" i="2" l="1"/>
  <c r="H12" i="2"/>
  <c r="I12" i="2" s="1"/>
  <c r="I30" i="2" l="1"/>
  <c r="H30" i="2"/>
</calcChain>
</file>

<file path=xl/sharedStrings.xml><?xml version="1.0" encoding="utf-8"?>
<sst xmlns="http://schemas.openxmlformats.org/spreadsheetml/2006/main" count="50" uniqueCount="33">
  <si>
    <t>Area</t>
  </si>
  <si>
    <t>Total Cases</t>
  </si>
  <si>
    <t>Effect</t>
  </si>
  <si>
    <t xml:space="preserve">Cost </t>
  </si>
  <si>
    <t xml:space="preserve">Area Coverd </t>
  </si>
  <si>
    <t>Origina expectation
per area covered</t>
  </si>
  <si>
    <t>Expecttion of cases
after treatment</t>
  </si>
  <si>
    <t>Y</t>
  </si>
  <si>
    <t>N</t>
  </si>
  <si>
    <t>Budget</t>
  </si>
  <si>
    <t>Purchased  Amount</t>
  </si>
  <si>
    <t>Min area to cover</t>
  </si>
  <si>
    <t>Population</t>
  </si>
  <si>
    <t xml:space="preserve">Deer population </t>
  </si>
  <si>
    <t>Bifenthrin</t>
  </si>
  <si>
    <t>Cyfluthrin</t>
  </si>
  <si>
    <t>Deltamethrin</t>
  </si>
  <si>
    <t>Chlorpyrifos</t>
  </si>
  <si>
    <t>Diazinon</t>
  </si>
  <si>
    <t>Carbaryl</t>
  </si>
  <si>
    <t>Fungal</t>
  </si>
  <si>
    <t>Deer Control</t>
  </si>
  <si>
    <t>4-poster device</t>
  </si>
  <si>
    <t>Pyrethrin soap</t>
  </si>
  <si>
    <t>Nootkatone</t>
  </si>
  <si>
    <t>Carvacrol</t>
  </si>
  <si>
    <t>Natural Methods</t>
  </si>
  <si>
    <t>Deer fence</t>
  </si>
  <si>
    <t>Tick Tubes</t>
  </si>
  <si>
    <r>
      <t>Permethrin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</si>
  <si>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Fipronil</t>
    </r>
    <r>
      <rPr>
        <vertAlign val="superscript"/>
        <sz val="11"/>
        <color rgb="FF000000"/>
        <rFont val="Calibri"/>
        <family val="2"/>
        <scheme val="minor"/>
      </rPr>
      <t>b</t>
    </r>
  </si>
  <si>
    <r>
      <t>Doxycyline hyclate bait</t>
    </r>
    <r>
      <rPr>
        <vertAlign val="superscript"/>
        <sz val="11"/>
        <color rgb="FF000000"/>
        <rFont val="Calibri"/>
        <family val="2"/>
        <scheme val="minor"/>
      </rPr>
      <t>a</t>
    </r>
  </si>
  <si>
    <r>
      <t>Vaccine with </t>
    </r>
    <r>
      <rPr>
        <i/>
        <sz val="9.3000000000000007"/>
        <color rgb="FF000000"/>
        <rFont val="Calibri"/>
        <family val="2"/>
        <scheme val="minor"/>
      </rPr>
      <t>E. coli</t>
    </r>
    <r>
      <rPr>
        <sz val="9.3000000000000007"/>
        <color rgb="FF000000"/>
        <rFont val="Calibri"/>
        <family val="2"/>
        <scheme val="minor"/>
      </rPr>
      <t>expressing OspA</t>
    </r>
    <r>
      <rPr>
        <vertAlign val="superscript"/>
        <sz val="11"/>
        <color rgb="FF000000"/>
        <rFont val="Calibri"/>
        <family val="2"/>
        <scheme val="minor"/>
      </rPr>
      <t>b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</si>
</sst>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.3000000000000007"/>
      <color rgb="FF000000"/>
      <name val="Calibri"/>
      <family val="2"/>
      <scheme val="minor"/>
    </font>
    <font>
      <vertAlign val="superscript"/>
      <sz val="11"/>
      <color rgb="FF000000"/>
      <name val="Calibri"/>
      <family val="2"/>
      <scheme val="minor"/>
    </font>
    <font>
      <i/>
      <sz val="9.3000000000000007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1" fillId="3" borderId="0" xfId="0" applyFont="1" applyFill="1" applyAlignment="1">
      <alignment vertical="top" wrapText="1"/>
    </xf>
    <xf numFmtId="0" fontId="1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1EF3-7CB2-41E6-B1E6-014651F3BD09}">
  <dimension ref="A3:L31"/>
  <sheetViews>
    <sheetView tabSelected="1" topLeftCell="A17" workbookViewId="0">
      <selection activeCell="F30" sqref="F30"/>
    </sheetView>
  </sheetViews>
  <sheetFormatPr defaultRowHeight="14.4" x14ac:dyDescent="0.3"/>
  <cols>
    <col min="1" max="1" width="16.109375" customWidth="1"/>
    <col min="6" max="6" width="19.33203125" customWidth="1"/>
    <col min="7" max="7" width="16.6640625" customWidth="1"/>
    <col min="8" max="8" width="13.77734375" customWidth="1"/>
    <col min="9" max="9" width="18.5546875" customWidth="1"/>
    <col min="10" max="10" width="22.33203125" customWidth="1"/>
    <col min="12" max="12" width="29.88671875" customWidth="1"/>
  </cols>
  <sheetData>
    <row r="3" spans="1:12" x14ac:dyDescent="0.3">
      <c r="A3" t="s">
        <v>0</v>
      </c>
      <c r="B3">
        <v>23000</v>
      </c>
    </row>
    <row r="4" spans="1:12" x14ac:dyDescent="0.3">
      <c r="A4" t="s">
        <v>1</v>
      </c>
      <c r="B4">
        <v>250</v>
      </c>
    </row>
    <row r="5" spans="1:12" x14ac:dyDescent="0.3">
      <c r="A5" t="s">
        <v>9</v>
      </c>
      <c r="B5">
        <v>200000</v>
      </c>
    </row>
    <row r="6" spans="1:12" x14ac:dyDescent="0.3">
      <c r="A6" t="s">
        <v>12</v>
      </c>
      <c r="B6">
        <v>18300</v>
      </c>
      <c r="J6">
        <v>7</v>
      </c>
    </row>
    <row r="7" spans="1:12" x14ac:dyDescent="0.3">
      <c r="A7" t="s">
        <v>13</v>
      </c>
      <c r="C7">
        <f ca="1">INT(_xll.PsiUniform(E7,G7)/10)</f>
        <v>273</v>
      </c>
      <c r="E7">
        <v>2000</v>
      </c>
      <c r="G7">
        <v>4000</v>
      </c>
    </row>
    <row r="10" spans="1:12" ht="57.6" x14ac:dyDescent="0.3">
      <c r="D10" t="s">
        <v>2</v>
      </c>
      <c r="E10" t="s">
        <v>3</v>
      </c>
      <c r="F10" t="s">
        <v>10</v>
      </c>
      <c r="G10" t="s">
        <v>4</v>
      </c>
      <c r="H10" s="1" t="s">
        <v>5</v>
      </c>
      <c r="I10" s="1" t="s">
        <v>6</v>
      </c>
      <c r="J10" t="s">
        <v>11</v>
      </c>
    </row>
    <row r="11" spans="1:12" x14ac:dyDescent="0.3">
      <c r="A11" s="2" t="s">
        <v>7</v>
      </c>
      <c r="B11" s="2">
        <v>0</v>
      </c>
      <c r="C11" s="2">
        <v>0</v>
      </c>
      <c r="D11">
        <v>0.86</v>
      </c>
      <c r="E11">
        <v>100.60000000000001</v>
      </c>
      <c r="F11">
        <v>0</v>
      </c>
      <c r="G11">
        <f>F11/E11*B11</f>
        <v>0</v>
      </c>
      <c r="H11">
        <f>$B$4/$B$3*G11</f>
        <v>0</v>
      </c>
      <c r="I11">
        <f t="shared" ref="I11:I29" si="0">H11*(1-D11)</f>
        <v>0</v>
      </c>
      <c r="J11">
        <f>B11*$J$6</f>
        <v>0</v>
      </c>
      <c r="L11" s="3" t="s">
        <v>14</v>
      </c>
    </row>
    <row r="12" spans="1:12" x14ac:dyDescent="0.3">
      <c r="A12" s="2" t="s">
        <v>7</v>
      </c>
      <c r="B12" s="2">
        <v>1</v>
      </c>
      <c r="C12" s="2">
        <v>0</v>
      </c>
      <c r="D12">
        <v>0.86</v>
      </c>
      <c r="E12">
        <v>34</v>
      </c>
      <c r="F12">
        <v>4762</v>
      </c>
      <c r="G12">
        <f t="shared" ref="G12:G29" si="1">F12/E12*B12</f>
        <v>140.05882352941177</v>
      </c>
      <c r="H12">
        <f t="shared" ref="H12:H29" si="2">$B$4/$B$3*G12</f>
        <v>1.5223785166240409</v>
      </c>
      <c r="I12">
        <f>H12*(1-D12)</f>
        <v>0.21313299232736574</v>
      </c>
      <c r="J12">
        <f t="shared" ref="J12:J29" si="3">B12*$J$6</f>
        <v>7</v>
      </c>
      <c r="L12" s="4" t="s">
        <v>15</v>
      </c>
    </row>
    <row r="13" spans="1:12" ht="25.2" x14ac:dyDescent="0.3">
      <c r="A13" s="2" t="s">
        <v>7</v>
      </c>
      <c r="B13" s="2">
        <v>1</v>
      </c>
      <c r="C13" s="2">
        <v>0</v>
      </c>
      <c r="D13">
        <v>0.69</v>
      </c>
      <c r="E13">
        <v>34</v>
      </c>
      <c r="F13">
        <v>238</v>
      </c>
      <c r="G13">
        <f t="shared" si="1"/>
        <v>7</v>
      </c>
      <c r="H13">
        <f t="shared" si="2"/>
        <v>7.6086956521739135E-2</v>
      </c>
      <c r="I13">
        <f t="shared" si="0"/>
        <v>2.3586956521739137E-2</v>
      </c>
      <c r="J13">
        <f t="shared" si="3"/>
        <v>7</v>
      </c>
      <c r="L13" s="4" t="s">
        <v>16</v>
      </c>
    </row>
    <row r="14" spans="1:12" ht="25.2" x14ac:dyDescent="0.3">
      <c r="A14" s="2" t="s">
        <v>7</v>
      </c>
      <c r="B14" s="2">
        <v>0</v>
      </c>
      <c r="C14" s="2">
        <v>0</v>
      </c>
      <c r="D14">
        <v>1</v>
      </c>
      <c r="E14">
        <v>59.5</v>
      </c>
      <c r="F14">
        <v>0</v>
      </c>
      <c r="G14">
        <f t="shared" si="1"/>
        <v>0</v>
      </c>
      <c r="H14">
        <f t="shared" si="2"/>
        <v>0</v>
      </c>
      <c r="I14">
        <f t="shared" si="0"/>
        <v>0</v>
      </c>
      <c r="J14">
        <f t="shared" si="3"/>
        <v>0</v>
      </c>
      <c r="L14" s="4" t="s">
        <v>17</v>
      </c>
    </row>
    <row r="15" spans="1:12" x14ac:dyDescent="0.3">
      <c r="A15" s="2" t="s">
        <v>7</v>
      </c>
      <c r="B15" s="2">
        <v>0</v>
      </c>
      <c r="C15" s="2">
        <v>0</v>
      </c>
      <c r="D15">
        <v>0.88</v>
      </c>
      <c r="E15">
        <v>34</v>
      </c>
      <c r="F15">
        <v>0</v>
      </c>
      <c r="G15">
        <f t="shared" si="1"/>
        <v>0</v>
      </c>
      <c r="H15">
        <f t="shared" si="2"/>
        <v>0</v>
      </c>
      <c r="I15">
        <f t="shared" si="0"/>
        <v>0</v>
      </c>
      <c r="J15">
        <f t="shared" si="3"/>
        <v>0</v>
      </c>
      <c r="L15" s="4" t="s">
        <v>18</v>
      </c>
    </row>
    <row r="16" spans="1:12" x14ac:dyDescent="0.3">
      <c r="A16" t="s">
        <v>8</v>
      </c>
      <c r="B16">
        <v>1</v>
      </c>
      <c r="C16" s="2">
        <v>0</v>
      </c>
      <c r="D16">
        <v>0.69</v>
      </c>
      <c r="E16">
        <v>42.5</v>
      </c>
      <c r="F16">
        <v>298</v>
      </c>
      <c r="G16">
        <f t="shared" si="1"/>
        <v>7.0117647058823529</v>
      </c>
      <c r="H16">
        <f t="shared" si="2"/>
        <v>7.6214833759590789E-2</v>
      </c>
      <c r="I16">
        <f t="shared" si="0"/>
        <v>2.3626598465473148E-2</v>
      </c>
      <c r="J16">
        <f t="shared" si="3"/>
        <v>7</v>
      </c>
      <c r="L16" s="4" t="s">
        <v>19</v>
      </c>
    </row>
    <row r="17" spans="1:12" x14ac:dyDescent="0.3">
      <c r="A17" t="s">
        <v>8</v>
      </c>
      <c r="B17">
        <v>1</v>
      </c>
      <c r="C17" s="2">
        <v>0</v>
      </c>
      <c r="D17">
        <v>0.97</v>
      </c>
      <c r="E17">
        <v>251.29999999999998</v>
      </c>
      <c r="F17">
        <v>1760</v>
      </c>
      <c r="G17">
        <f t="shared" si="1"/>
        <v>7.0035813768404305</v>
      </c>
      <c r="H17">
        <f t="shared" si="2"/>
        <v>7.6125884530874238E-2</v>
      </c>
      <c r="I17">
        <f t="shared" si="0"/>
        <v>2.2837765359262291E-3</v>
      </c>
      <c r="J17">
        <f t="shared" si="3"/>
        <v>7</v>
      </c>
      <c r="L17" s="4" t="s">
        <v>20</v>
      </c>
    </row>
    <row r="18" spans="1:12" ht="28.8" x14ac:dyDescent="0.3">
      <c r="A18" t="s">
        <v>8</v>
      </c>
      <c r="B18">
        <v>1</v>
      </c>
      <c r="C18" s="2">
        <v>0</v>
      </c>
      <c r="D18">
        <v>0.45</v>
      </c>
      <c r="E18">
        <v>45.638666666666666</v>
      </c>
      <c r="F18">
        <v>320</v>
      </c>
      <c r="G18">
        <f t="shared" si="1"/>
        <v>7.0115983522743877</v>
      </c>
      <c r="H18">
        <f t="shared" si="2"/>
        <v>7.6213025568199866E-2</v>
      </c>
      <c r="I18">
        <f t="shared" si="0"/>
        <v>4.1917164062509928E-2</v>
      </c>
      <c r="J18">
        <f t="shared" si="3"/>
        <v>7</v>
      </c>
      <c r="L18" s="4" t="s">
        <v>29</v>
      </c>
    </row>
    <row r="19" spans="1:12" ht="16.2" x14ac:dyDescent="0.3">
      <c r="A19" s="2" t="s">
        <v>7</v>
      </c>
      <c r="B19" s="2">
        <v>1</v>
      </c>
      <c r="C19" s="2">
        <v>0</v>
      </c>
      <c r="D19">
        <v>0.97</v>
      </c>
      <c r="E19">
        <v>2</v>
      </c>
      <c r="F19">
        <v>14</v>
      </c>
      <c r="G19">
        <f t="shared" si="1"/>
        <v>7</v>
      </c>
      <c r="H19">
        <f t="shared" si="2"/>
        <v>7.6086956521739135E-2</v>
      </c>
      <c r="I19">
        <f t="shared" si="0"/>
        <v>2.2826086956521763E-3</v>
      </c>
      <c r="J19">
        <f t="shared" si="3"/>
        <v>7</v>
      </c>
      <c r="L19" s="4" t="s">
        <v>30</v>
      </c>
    </row>
    <row r="20" spans="1:12" ht="25.2" customHeight="1" x14ac:dyDescent="0.3">
      <c r="A20" s="2" t="s">
        <v>7</v>
      </c>
      <c r="B20" s="2">
        <v>1</v>
      </c>
      <c r="C20" s="2">
        <v>0</v>
      </c>
      <c r="D20">
        <v>0.38</v>
      </c>
      <c r="E20">
        <v>2015</v>
      </c>
      <c r="F20">
        <v>14105</v>
      </c>
      <c r="G20">
        <f t="shared" si="1"/>
        <v>7</v>
      </c>
      <c r="H20">
        <f t="shared" si="2"/>
        <v>7.6086956521739135E-2</v>
      </c>
      <c r="I20">
        <f t="shared" si="0"/>
        <v>4.7173913043478261E-2</v>
      </c>
      <c r="J20">
        <f t="shared" si="3"/>
        <v>7</v>
      </c>
      <c r="L20" s="4" t="s">
        <v>31</v>
      </c>
    </row>
    <row r="21" spans="1:12" ht="21" customHeight="1" x14ac:dyDescent="0.3">
      <c r="A21" t="s">
        <v>8</v>
      </c>
      <c r="B21">
        <v>1</v>
      </c>
      <c r="C21" s="2">
        <v>0</v>
      </c>
      <c r="D21">
        <v>0.95</v>
      </c>
      <c r="E21">
        <v>2015</v>
      </c>
      <c r="F21">
        <v>14105</v>
      </c>
      <c r="G21">
        <f t="shared" si="1"/>
        <v>7</v>
      </c>
      <c r="H21">
        <f t="shared" si="2"/>
        <v>7.6086956521739135E-2</v>
      </c>
      <c r="I21">
        <f t="shared" si="0"/>
        <v>3.8043478260869601E-3</v>
      </c>
      <c r="J21">
        <f t="shared" si="3"/>
        <v>7</v>
      </c>
      <c r="L21" s="4" t="s">
        <v>32</v>
      </c>
    </row>
    <row r="22" spans="1:12" ht="18" customHeight="1" x14ac:dyDescent="0.3">
      <c r="A22" t="s">
        <v>8</v>
      </c>
      <c r="B22">
        <v>1</v>
      </c>
      <c r="C22" s="2">
        <v>0</v>
      </c>
      <c r="D22">
        <v>0.97</v>
      </c>
      <c r="E22">
        <v>2</v>
      </c>
      <c r="F22">
        <v>14</v>
      </c>
      <c r="G22">
        <f t="shared" si="1"/>
        <v>7</v>
      </c>
      <c r="H22">
        <f t="shared" si="2"/>
        <v>7.6086956521739135E-2</v>
      </c>
      <c r="I22">
        <f t="shared" si="0"/>
        <v>2.2826086956521763E-3</v>
      </c>
      <c r="J22">
        <f t="shared" si="3"/>
        <v>7</v>
      </c>
      <c r="L22" s="4" t="s">
        <v>21</v>
      </c>
    </row>
    <row r="23" spans="1:12" ht="19.8" customHeight="1" x14ac:dyDescent="0.3">
      <c r="A23" t="s">
        <v>8</v>
      </c>
      <c r="B23">
        <v>1</v>
      </c>
      <c r="C23" s="2">
        <v>0</v>
      </c>
      <c r="D23">
        <v>0.99</v>
      </c>
      <c r="E23">
        <v>59.63333333333334</v>
      </c>
      <c r="F23">
        <v>418</v>
      </c>
      <c r="G23">
        <f t="shared" si="1"/>
        <v>7.0095025153717154</v>
      </c>
      <c r="H23">
        <f t="shared" si="2"/>
        <v>7.6190244732301252E-2</v>
      </c>
      <c r="I23">
        <f t="shared" si="0"/>
        <v>7.6190244732301322E-4</v>
      </c>
      <c r="J23">
        <f t="shared" si="3"/>
        <v>7</v>
      </c>
      <c r="L23" s="4" t="s">
        <v>22</v>
      </c>
    </row>
    <row r="24" spans="1:12" ht="21.6" customHeight="1" x14ac:dyDescent="0.3">
      <c r="A24" t="s">
        <v>8</v>
      </c>
      <c r="B24">
        <v>1</v>
      </c>
      <c r="C24" s="2">
        <v>0</v>
      </c>
      <c r="D24">
        <v>0.38</v>
      </c>
      <c r="E24">
        <v>22</v>
      </c>
      <c r="F24">
        <v>154</v>
      </c>
      <c r="G24">
        <f t="shared" si="1"/>
        <v>7</v>
      </c>
      <c r="H24">
        <f t="shared" si="2"/>
        <v>7.6086956521739135E-2</v>
      </c>
      <c r="I24">
        <f t="shared" si="0"/>
        <v>4.7173913043478261E-2</v>
      </c>
      <c r="J24">
        <f t="shared" si="3"/>
        <v>7</v>
      </c>
      <c r="L24" s="4" t="s">
        <v>23</v>
      </c>
    </row>
    <row r="25" spans="1:12" ht="22.8" customHeight="1" x14ac:dyDescent="0.3">
      <c r="A25" t="s">
        <v>8</v>
      </c>
      <c r="B25">
        <v>1</v>
      </c>
      <c r="C25" s="2">
        <v>0</v>
      </c>
      <c r="D25">
        <v>0.38</v>
      </c>
      <c r="E25">
        <v>18</v>
      </c>
      <c r="F25">
        <v>126</v>
      </c>
      <c r="G25">
        <f t="shared" si="1"/>
        <v>7</v>
      </c>
      <c r="H25">
        <f t="shared" si="2"/>
        <v>7.6086956521739135E-2</v>
      </c>
      <c r="I25">
        <f t="shared" si="0"/>
        <v>4.7173913043478261E-2</v>
      </c>
      <c r="J25">
        <f t="shared" si="3"/>
        <v>7</v>
      </c>
      <c r="L25" s="4" t="s">
        <v>24</v>
      </c>
    </row>
    <row r="26" spans="1:12" x14ac:dyDescent="0.3">
      <c r="A26" t="s">
        <v>8</v>
      </c>
      <c r="B26">
        <v>1</v>
      </c>
      <c r="C26" s="2">
        <v>0</v>
      </c>
      <c r="D26">
        <v>0.87</v>
      </c>
      <c r="E26">
        <v>18</v>
      </c>
      <c r="F26">
        <v>126</v>
      </c>
      <c r="G26">
        <f t="shared" si="1"/>
        <v>7</v>
      </c>
      <c r="H26">
        <f t="shared" si="2"/>
        <v>7.6086956521739135E-2</v>
      </c>
      <c r="I26">
        <f t="shared" si="0"/>
        <v>9.8913043478260874E-3</v>
      </c>
      <c r="J26">
        <f t="shared" si="3"/>
        <v>7</v>
      </c>
      <c r="L26" s="4" t="s">
        <v>25</v>
      </c>
    </row>
    <row r="27" spans="1:12" x14ac:dyDescent="0.3">
      <c r="A27" t="s">
        <v>8</v>
      </c>
      <c r="B27">
        <v>1</v>
      </c>
      <c r="C27" s="2">
        <v>0</v>
      </c>
      <c r="D27">
        <v>0.56999999999999995</v>
      </c>
      <c r="E27">
        <v>22</v>
      </c>
      <c r="F27">
        <v>154</v>
      </c>
      <c r="G27">
        <f t="shared" si="1"/>
        <v>7</v>
      </c>
      <c r="H27">
        <f t="shared" si="2"/>
        <v>7.6086956521739135E-2</v>
      </c>
      <c r="I27">
        <f t="shared" si="0"/>
        <v>3.271739130434783E-2</v>
      </c>
      <c r="J27">
        <f t="shared" si="3"/>
        <v>7</v>
      </c>
      <c r="L27" s="4" t="s">
        <v>26</v>
      </c>
    </row>
    <row r="28" spans="1:12" x14ac:dyDescent="0.3">
      <c r="A28" t="s">
        <v>8</v>
      </c>
      <c r="B28">
        <v>1</v>
      </c>
      <c r="C28" s="2">
        <v>0</v>
      </c>
      <c r="D28">
        <v>1</v>
      </c>
      <c r="E28">
        <v>2</v>
      </c>
      <c r="F28">
        <v>21134</v>
      </c>
      <c r="G28">
        <f>F28/E28*B28</f>
        <v>10567</v>
      </c>
      <c r="H28">
        <f>$B$4/$B$3*G28</f>
        <v>114.85869565217391</v>
      </c>
      <c r="I28">
        <f t="shared" si="0"/>
        <v>0</v>
      </c>
      <c r="J28">
        <f t="shared" si="3"/>
        <v>7</v>
      </c>
      <c r="L28" s="4" t="s">
        <v>27</v>
      </c>
    </row>
    <row r="29" spans="1:12" x14ac:dyDescent="0.3">
      <c r="A29" t="s">
        <v>8</v>
      </c>
      <c r="B29">
        <v>1</v>
      </c>
      <c r="C29" s="2">
        <v>0</v>
      </c>
      <c r="D29">
        <v>1</v>
      </c>
      <c r="E29">
        <v>233.88</v>
      </c>
      <c r="F29">
        <v>47222</v>
      </c>
      <c r="G29">
        <f t="shared" si="1"/>
        <v>201.90696083461606</v>
      </c>
      <c r="H29">
        <f t="shared" si="2"/>
        <v>2.1946408786371312</v>
      </c>
      <c r="I29">
        <f t="shared" si="0"/>
        <v>0</v>
      </c>
      <c r="J29">
        <f t="shared" si="3"/>
        <v>7</v>
      </c>
      <c r="L29" s="4" t="s">
        <v>28</v>
      </c>
    </row>
    <row r="30" spans="1:12" x14ac:dyDescent="0.3">
      <c r="F30">
        <f>SUMPRODUCT(F11:F29,B11:B29)</f>
        <v>104950</v>
      </c>
      <c r="G30">
        <f>SUM(G12:G29)</f>
        <v>11000.002231314396</v>
      </c>
      <c r="H30">
        <f>SUM(H11:H29)</f>
        <v>119.5652416447217</v>
      </c>
      <c r="I30">
        <f>SUM(I11:I29)</f>
        <v>0.49780939036033717</v>
      </c>
    </row>
    <row r="31" spans="1:12" x14ac:dyDescent="0.3">
      <c r="B31">
        <f>SUM(B11:B15,B19,B20)</f>
        <v>4</v>
      </c>
      <c r="F31">
        <f>SUMPRODUCT(B11:B15,F11:F15)</f>
        <v>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Gizhitsa</dc:creator>
  <cp:lastModifiedBy>Yuriy Gizhitsa</cp:lastModifiedBy>
  <dcterms:created xsi:type="dcterms:W3CDTF">2019-08-25T14:35:10Z</dcterms:created>
  <dcterms:modified xsi:type="dcterms:W3CDTF">2019-08-27T01:59:24Z</dcterms:modified>
</cp:coreProperties>
</file>