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<sst xmlns="http://schemas.openxmlformats.org/spreadsheetml/2006/main" count="24" uniqueCount="22">
  <si>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Weights added</t>
  </si>
  <si>
    <t xml:space="preserve">Incremental Mass Balanced (g)</t>
  </si>
  <si>
    <t xml:space="preserve">Total Mass Balanced (g)</t>
  </si>
  <si>
    <t xml:space="preserve">Total Added Weight</t>
  </si>
  <si>
    <t xml:space="preserve">Total Force (N)</t>
  </si>
  <si>
    <t xml:space="preserve">Total Downward Force from Added Weights</t>
  </si>
  <si>
    <t xml:space="preserve">Voltage (V)</t>
  </si>
  <si>
    <t xml:space="preserve">Current (A)</t>
  </si>
  <si>
    <t xml:space="preserve">Power (W)</t>
  </si>
  <si>
    <t xml:space="preserve">Resistance</t>
  </si>
  <si>
    <t xml:space="preserve">Force increment (N)</t>
  </si>
  <si>
    <t xml:space="preserve">Current increment (A)</t>
  </si>
  <si>
    <t xml:space="preserve">Incremental Efficiency (N/A)</t>
  </si>
  <si>
    <t xml:space="preserve">Power Efficiency N/W</t>
  </si>
  <si>
    <t xml:space="preserve">Average efficiency ex. Bobbin</t>
  </si>
  <si>
    <t xml:space="preserve">NA^-1</t>
  </si>
  <si>
    <t xml:space="preserve">Average efficiency ex. Bobbin &amp; last</t>
  </si>
  <si>
    <t xml:space="preserve">Mass of bobbin &amp; fixed cup</t>
  </si>
  <si>
    <t xml:space="preserve">g</t>
  </si>
  <si>
    <t xml:space="preserve">Current required for 9 N</t>
  </si>
  <si>
    <t xml:space="preserve">A</t>
  </si>
  <si>
    <t xml:space="preserve">Theoratical current for 9 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</si>
</sst>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 Force Produced (N) vs Input Current (A)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Total Force (N)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Sheet1!$H$2:$H$10</c:f>
              <c:numCache>
                <c:formatCode>General</c:formatCode>
                <c:ptCount val="9"/>
                <c:pt idx="0">
                  <c:v>3.3</c:v>
                </c:pt>
                <c:pt idx="1">
                  <c:v>4.1</c:v>
                </c:pt>
                <c:pt idx="2">
                  <c:v>5</c:v>
                </c:pt>
                <c:pt idx="3">
                  <c:v>5.7</c:v>
                </c:pt>
                <c:pt idx="4">
                  <c:v>6.6</c:v>
                </c:pt>
                <c:pt idx="5">
                  <c:v>7.6</c:v>
                </c:pt>
                <c:pt idx="6">
                  <c:v>8.3</c:v>
                </c:pt>
                <c:pt idx="7">
                  <c:v>9.3</c:v>
                </c:pt>
                <c:pt idx="8">
                  <c:v>9.9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3.28849083707758</c:v>
                </c:pt>
                <c:pt idx="1">
                  <c:v>4.08830013707758</c:v>
                </c:pt>
                <c:pt idx="2">
                  <c:v>4.88398923707758</c:v>
                </c:pt>
                <c:pt idx="3">
                  <c:v>5.68173843707758</c:v>
                </c:pt>
                <c:pt idx="4">
                  <c:v>6.47752563707758</c:v>
                </c:pt>
                <c:pt idx="5">
                  <c:v>7.27851213707758</c:v>
                </c:pt>
                <c:pt idx="6">
                  <c:v>8.07498603707758</c:v>
                </c:pt>
                <c:pt idx="7">
                  <c:v>8.87381433707758</c:v>
                </c:pt>
                <c:pt idx="8">
                  <c:v>9.66499083707758</c:v>
                </c:pt>
              </c:numCache>
            </c:numRef>
          </c:yVal>
          <c:smooth val="0"/>
        </c:ser>
        <c:axId val="98432362"/>
        <c:axId val="77203267"/>
      </c:scatterChart>
      <c:valAx>
        <c:axId val="98432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03267"/>
        <c:crosses val="autoZero"/>
        <c:crossBetween val="midCat"/>
      </c:valAx>
      <c:valAx>
        <c:axId val="772032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323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Added Weight v Current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Sheet1!$H$3:$H$10</c:f>
              <c:numCache>
                <c:formatCode>General</c:formatCode>
                <c:ptCount val="8"/>
                <c:pt idx="0">
                  <c:v>4.1</c:v>
                </c:pt>
                <c:pt idx="1">
                  <c:v>5</c:v>
                </c:pt>
                <c:pt idx="2">
                  <c:v>5.7</c:v>
                </c:pt>
                <c:pt idx="3">
                  <c:v>6.6</c:v>
                </c:pt>
                <c:pt idx="4">
                  <c:v>7.6</c:v>
                </c:pt>
                <c:pt idx="5">
                  <c:v>8.3</c:v>
                </c:pt>
                <c:pt idx="6">
                  <c:v>9.3</c:v>
                </c:pt>
                <c:pt idx="7">
                  <c:v>9.9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81.53</c:v>
                </c:pt>
                <c:pt idx="1">
                  <c:v>162.64</c:v>
                </c:pt>
                <c:pt idx="2">
                  <c:v>243.96</c:v>
                </c:pt>
                <c:pt idx="3">
                  <c:v>325.08</c:v>
                </c:pt>
                <c:pt idx="4">
                  <c:v>406.73</c:v>
                </c:pt>
                <c:pt idx="5">
                  <c:v>487.92</c:v>
                </c:pt>
                <c:pt idx="6">
                  <c:v>569.35</c:v>
                </c:pt>
                <c:pt idx="7">
                  <c:v>650</c:v>
                </c:pt>
              </c:numCache>
            </c:numRef>
          </c:yVal>
          <c:smooth val="0"/>
        </c:ser>
        <c:axId val="14852914"/>
        <c:axId val="19376537"/>
      </c:scatterChart>
      <c:valAx>
        <c:axId val="14852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76537"/>
        <c:crosses val="autoZero"/>
        <c:crossBetween val="midCat"/>
      </c:valAx>
      <c:valAx>
        <c:axId val="19376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Added Weight (g)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52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95760</xdr:rowOff>
    </xdr:from>
    <xdr:to>
      <xdr:col>4</xdr:col>
      <xdr:colOff>1055880</xdr:colOff>
      <xdr:row>33</xdr:row>
      <xdr:rowOff>155880</xdr:rowOff>
    </xdr:to>
    <xdr:graphicFrame>
      <xdr:nvGraphicFramePr>
        <xdr:cNvPr id="0" name="Chart 4"/>
        <xdr:cNvGraphicFramePr/>
      </xdr:nvGraphicFramePr>
      <xdr:xfrm>
        <a:off x="0" y="3425400"/>
        <a:ext cx="694656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345240</xdr:colOff>
      <xdr:row>10</xdr:row>
      <xdr:rowOff>58320</xdr:rowOff>
    </xdr:from>
    <xdr:to>
      <xdr:col>12</xdr:col>
      <xdr:colOff>2506320</xdr:colOff>
      <xdr:row>30</xdr:row>
      <xdr:rowOff>38880</xdr:rowOff>
    </xdr:to>
    <xdr:graphicFrame>
      <xdr:nvGraphicFramePr>
        <xdr:cNvPr id="1" name=""/>
        <xdr:cNvGraphicFramePr/>
      </xdr:nvGraphicFramePr>
      <xdr:xfrm>
        <a:off x="12001680" y="1810800"/>
        <a:ext cx="5377320" cy="34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8.83203125" defaultRowHeight="13.8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2" width="32.08"/>
    <col collapsed="false" customWidth="true" hidden="false" outlineLevel="0" max="3" min="3" style="2" width="18.5"/>
    <col collapsed="false" customWidth="true" hidden="false" outlineLevel="0" max="5" min="4" style="2" width="12.17"/>
    <col collapsed="false" customWidth="true" hidden="false" outlineLevel="0" max="7" min="6" style="2" width="9.17"/>
    <col collapsed="false" customWidth="true" hidden="false" outlineLevel="0" max="8" min="8" style="2" width="9.33"/>
    <col collapsed="false" customWidth="true" hidden="false" outlineLevel="0" max="9" min="9" style="2" width="9"/>
    <col collapsed="false" customWidth="true" hidden="false" outlineLevel="0" max="11" min="10" style="2" width="16"/>
    <col collapsed="false" customWidth="true" hidden="false" outlineLevel="0" max="12" min="12" style="2" width="20.17"/>
    <col collapsed="false" customWidth="true" hidden="false" outlineLevel="0" max="13" min="13" style="2" width="33.66"/>
    <col collapsed="false" customWidth="false" hidden="false" outlineLevel="0" max="1025" min="14" style="2" width="8.8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1" t="n">
        <v>0</v>
      </c>
      <c r="B2" s="2" t="n">
        <f aca="false">C14</f>
        <v>335.218230079264</v>
      </c>
      <c r="C2" s="2" t="n">
        <f aca="false">B2</f>
        <v>335.218230079264</v>
      </c>
      <c r="D2" s="2" t="n">
        <v>0</v>
      </c>
      <c r="E2" s="2" t="n">
        <f aca="false">C2/1000*9.81</f>
        <v>3.28849083707758</v>
      </c>
      <c r="F2" s="2" t="n">
        <v>0</v>
      </c>
      <c r="G2" s="2" t="n">
        <v>1.57</v>
      </c>
      <c r="H2" s="2" t="n">
        <v>3.3</v>
      </c>
      <c r="I2" s="2" t="n">
        <f aca="false">G2*H2</f>
        <v>5.181</v>
      </c>
      <c r="J2" s="2" t="n">
        <f aca="false">G2/H2</f>
        <v>0.475757575757576</v>
      </c>
      <c r="K2" s="2" t="n">
        <f aca="false">B2/1000*9.81</f>
        <v>3.28849083707758</v>
      </c>
      <c r="L2" s="2" t="n">
        <f aca="false">H2</f>
        <v>3.3</v>
      </c>
      <c r="M2" s="2" t="n">
        <f aca="false">K2/L2</f>
        <v>0.996512374871993</v>
      </c>
      <c r="N2" s="2" t="n">
        <f aca="false">E2/I2</f>
        <v>0.634721257880251</v>
      </c>
    </row>
    <row r="3" customFormat="false" ht="13.8" hidden="false" customHeight="false" outlineLevel="0" collapsed="false">
      <c r="A3" s="1" t="n">
        <v>1</v>
      </c>
      <c r="B3" s="2" t="n">
        <v>81.53</v>
      </c>
      <c r="C3" s="2" t="n">
        <f aca="false">C2+B3</f>
        <v>416.748230079264</v>
      </c>
      <c r="D3" s="2" t="n">
        <f aca="false">D2+B3</f>
        <v>81.53</v>
      </c>
      <c r="E3" s="2" t="n">
        <f aca="false">C3/1000*9.81</f>
        <v>4.08830013707758</v>
      </c>
      <c r="F3" s="2" t="n">
        <f aca="false">D3/1000*9.81</f>
        <v>0.7998093</v>
      </c>
      <c r="G3" s="2" t="n">
        <v>1.96</v>
      </c>
      <c r="H3" s="2" t="n">
        <v>4.1</v>
      </c>
      <c r="I3" s="2" t="n">
        <f aca="false">G3*H3</f>
        <v>8.036</v>
      </c>
      <c r="J3" s="2" t="n">
        <f aca="false">G3/H3</f>
        <v>0.478048780487805</v>
      </c>
      <c r="K3" s="2" t="n">
        <f aca="false">B3/1000*9.81</f>
        <v>0.7998093</v>
      </c>
      <c r="L3" s="2" t="n">
        <f aca="false">H3-H2</f>
        <v>0.8</v>
      </c>
      <c r="M3" s="2" t="n">
        <f aca="false">K3/L3</f>
        <v>0.999761625</v>
      </c>
      <c r="N3" s="2" t="n">
        <f aca="false">E3/I3</f>
        <v>0.508748150457638</v>
      </c>
    </row>
    <row r="4" customFormat="false" ht="13.8" hidden="false" customHeight="false" outlineLevel="0" collapsed="false">
      <c r="A4" s="1" t="n">
        <v>2</v>
      </c>
      <c r="B4" s="2" t="n">
        <v>81.11</v>
      </c>
      <c r="C4" s="2" t="n">
        <f aca="false">C3+B4</f>
        <v>497.858230079264</v>
      </c>
      <c r="D4" s="2" t="n">
        <f aca="false">D3+B4</f>
        <v>162.64</v>
      </c>
      <c r="E4" s="2" t="n">
        <f aca="false">C4/1000*9.81</f>
        <v>4.88398923707758</v>
      </c>
      <c r="F4" s="2" t="n">
        <f aca="false">D4/1000*9.81</f>
        <v>1.5954984</v>
      </c>
      <c r="G4" s="2" t="n">
        <v>2.36</v>
      </c>
      <c r="H4" s="2" t="n">
        <v>5</v>
      </c>
      <c r="I4" s="2" t="n">
        <f aca="false">G4*H4</f>
        <v>11.8</v>
      </c>
      <c r="J4" s="2" t="n">
        <f aca="false">G4/H4</f>
        <v>0.472</v>
      </c>
      <c r="K4" s="2" t="n">
        <f aca="false">B4/1000*9.81</f>
        <v>0.7956891</v>
      </c>
      <c r="L4" s="2" t="n">
        <f aca="false">H4-H3</f>
        <v>0.9</v>
      </c>
      <c r="M4" s="2" t="n">
        <f aca="false">K4/L4</f>
        <v>0.884099</v>
      </c>
      <c r="N4" s="2" t="n">
        <f aca="false">E4/I4</f>
        <v>0.413897392972676</v>
      </c>
    </row>
    <row r="5" customFormat="false" ht="13.8" hidden="false" customHeight="false" outlineLevel="0" collapsed="false">
      <c r="A5" s="1" t="n">
        <v>3</v>
      </c>
      <c r="B5" s="2" t="n">
        <v>81.32</v>
      </c>
      <c r="C5" s="2" t="n">
        <f aca="false">C4+B5</f>
        <v>579.178230079264</v>
      </c>
      <c r="D5" s="2" t="n">
        <f aca="false">D4+B5</f>
        <v>243.96</v>
      </c>
      <c r="E5" s="2" t="n">
        <f aca="false">C5/1000*9.81</f>
        <v>5.68173843707758</v>
      </c>
      <c r="F5" s="2" t="n">
        <f aca="false">D5/1000*9.81</f>
        <v>2.3932476</v>
      </c>
      <c r="G5" s="2" t="n">
        <v>2.72</v>
      </c>
      <c r="H5" s="2" t="n">
        <v>5.7</v>
      </c>
      <c r="I5" s="2" t="n">
        <f aca="false">G5*H5</f>
        <v>15.504</v>
      </c>
      <c r="J5" s="2" t="n">
        <f aca="false">G5/H5</f>
        <v>0.47719298245614</v>
      </c>
      <c r="K5" s="2" t="n">
        <f aca="false">B5/1000*9.81</f>
        <v>0.7977492</v>
      </c>
      <c r="L5" s="2" t="n">
        <f aca="false">H5-H4</f>
        <v>0.7</v>
      </c>
      <c r="M5" s="2" t="n">
        <f aca="false">K5/L5</f>
        <v>1.13964171428571</v>
      </c>
      <c r="N5" s="2" t="n">
        <f aca="false">E5/I5</f>
        <v>0.366469197437924</v>
      </c>
    </row>
    <row r="6" customFormat="false" ht="13.8" hidden="false" customHeight="false" outlineLevel="0" collapsed="false">
      <c r="A6" s="1" t="n">
        <v>4</v>
      </c>
      <c r="B6" s="2" t="n">
        <v>81.12</v>
      </c>
      <c r="C6" s="2" t="n">
        <f aca="false">C5+B6</f>
        <v>660.298230079264</v>
      </c>
      <c r="D6" s="2" t="n">
        <f aca="false">D5+B6</f>
        <v>325.08</v>
      </c>
      <c r="E6" s="2" t="n">
        <f aca="false">C6/1000*9.81</f>
        <v>6.47752563707758</v>
      </c>
      <c r="F6" s="2" t="n">
        <f aca="false">D6/1000*9.81</f>
        <v>3.1890348</v>
      </c>
      <c r="G6" s="2" t="n">
        <v>3.05</v>
      </c>
      <c r="H6" s="2" t="n">
        <v>6.6</v>
      </c>
      <c r="I6" s="2" t="n">
        <f aca="false">G6*H6</f>
        <v>20.13</v>
      </c>
      <c r="J6" s="2" t="n">
        <f aca="false">G6/H6</f>
        <v>0.462121212121212</v>
      </c>
      <c r="K6" s="2" t="n">
        <f aca="false">B6/1000*9.81</f>
        <v>0.7957872</v>
      </c>
      <c r="L6" s="2" t="n">
        <f aca="false">H6-H5</f>
        <v>0.9</v>
      </c>
      <c r="M6" s="2" t="n">
        <f aca="false">K6/L6</f>
        <v>0.884208</v>
      </c>
      <c r="N6" s="2" t="n">
        <f aca="false">E6/I6</f>
        <v>0.321784681424619</v>
      </c>
    </row>
    <row r="7" customFormat="false" ht="13.8" hidden="false" customHeight="false" outlineLevel="0" collapsed="false">
      <c r="A7" s="1" t="n">
        <v>5</v>
      </c>
      <c r="B7" s="2" t="n">
        <v>81.65</v>
      </c>
      <c r="C7" s="2" t="n">
        <f aca="false">C6+B7</f>
        <v>741.948230079264</v>
      </c>
      <c r="D7" s="2" t="n">
        <f aca="false">D6+B7</f>
        <v>406.73</v>
      </c>
      <c r="E7" s="2" t="n">
        <f aca="false">C7/1000*9.81</f>
        <v>7.27851213707758</v>
      </c>
      <c r="F7" s="2" t="n">
        <f aca="false">D7/1000*9.81</f>
        <v>3.9900213</v>
      </c>
      <c r="G7" s="2" t="n">
        <v>3.45</v>
      </c>
      <c r="H7" s="2" t="n">
        <v>7.6</v>
      </c>
      <c r="I7" s="2" t="n">
        <f aca="false">G7*H7</f>
        <v>26.22</v>
      </c>
      <c r="J7" s="2" t="n">
        <f aca="false">G7/H7</f>
        <v>0.453947368421053</v>
      </c>
      <c r="K7" s="2" t="n">
        <f aca="false">B7/1000*9.81</f>
        <v>0.8009865</v>
      </c>
      <c r="L7" s="2" t="n">
        <f aca="false">H7-H6</f>
        <v>1</v>
      </c>
      <c r="M7" s="2" t="n">
        <f aca="false">K7/L7</f>
        <v>0.8009865</v>
      </c>
      <c r="N7" s="2" t="n">
        <f aca="false">E7/I7</f>
        <v>0.277593903015926</v>
      </c>
    </row>
    <row r="8" customFormat="false" ht="13.8" hidden="false" customHeight="false" outlineLevel="0" collapsed="false">
      <c r="A8" s="1" t="n">
        <v>6</v>
      </c>
      <c r="B8" s="2" t="n">
        <v>81.19</v>
      </c>
      <c r="C8" s="2" t="n">
        <f aca="false">C7+B8</f>
        <v>823.138230079264</v>
      </c>
      <c r="D8" s="2" t="n">
        <f aca="false">D7+B8</f>
        <v>487.92</v>
      </c>
      <c r="E8" s="2" t="n">
        <f aca="false">C8/1000*9.81</f>
        <v>8.07498603707758</v>
      </c>
      <c r="F8" s="2" t="n">
        <f aca="false">D8/1000*9.81</f>
        <v>4.7864952</v>
      </c>
      <c r="G8" s="2" t="n">
        <v>3.68</v>
      </c>
      <c r="H8" s="2" t="n">
        <v>8.3</v>
      </c>
      <c r="I8" s="2" t="n">
        <f aca="false">G8*H8</f>
        <v>30.544</v>
      </c>
      <c r="J8" s="2" t="n">
        <f aca="false">G8/H8</f>
        <v>0.443373493975904</v>
      </c>
      <c r="K8" s="2" t="n">
        <f aca="false">B8/1000*9.81</f>
        <v>0.7964739</v>
      </c>
      <c r="L8" s="2" t="n">
        <f aca="false">H8-H7</f>
        <v>0.700000000000001</v>
      </c>
      <c r="M8" s="2" t="n">
        <f aca="false">K8/L8</f>
        <v>1.13781985714286</v>
      </c>
      <c r="N8" s="2" t="n">
        <f aca="false">E8/I8</f>
        <v>0.264372251082948</v>
      </c>
    </row>
    <row r="9" customFormat="false" ht="13.8" hidden="false" customHeight="false" outlineLevel="0" collapsed="false">
      <c r="A9" s="1" t="n">
        <v>7</v>
      </c>
      <c r="B9" s="2" t="n">
        <v>81.43</v>
      </c>
      <c r="C9" s="2" t="n">
        <f aca="false">C8+B9</f>
        <v>904.568230079264</v>
      </c>
      <c r="D9" s="2" t="n">
        <f aca="false">D8+B9</f>
        <v>569.35</v>
      </c>
      <c r="E9" s="2" t="n">
        <f aca="false">C9/1000*9.81</f>
        <v>8.87381433707758</v>
      </c>
      <c r="F9" s="2" t="n">
        <f aca="false">D9/1000*9.81</f>
        <v>5.5853235</v>
      </c>
      <c r="G9" s="2" t="n">
        <v>4.07</v>
      </c>
      <c r="H9" s="2" t="n">
        <v>9.3</v>
      </c>
      <c r="I9" s="2" t="n">
        <f aca="false">G9*H9</f>
        <v>37.851</v>
      </c>
      <c r="J9" s="2" t="n">
        <f aca="false">G9/H9</f>
        <v>0.437634408602151</v>
      </c>
      <c r="K9" s="2" t="n">
        <f aca="false">B9/1000*9.81</f>
        <v>0.7988283</v>
      </c>
      <c r="L9" s="2" t="n">
        <f aca="false">H9-H8</f>
        <v>1</v>
      </c>
      <c r="M9" s="2" t="n">
        <f aca="false">K9/L9</f>
        <v>0.7988283</v>
      </c>
      <c r="N9" s="2" t="n">
        <f aca="false">E9/I9</f>
        <v>0.234440684184766</v>
      </c>
    </row>
    <row r="10" customFormat="false" ht="13.8" hidden="false" customHeight="false" outlineLevel="0" collapsed="false">
      <c r="A10" s="1" t="n">
        <v>8</v>
      </c>
      <c r="B10" s="2" t="n">
        <v>80.65</v>
      </c>
      <c r="C10" s="2" t="n">
        <f aca="false">C9+B10</f>
        <v>985.218230079264</v>
      </c>
      <c r="D10" s="2" t="n">
        <f aca="false">D9+B10</f>
        <v>650</v>
      </c>
      <c r="E10" s="2" t="n">
        <f aca="false">C10/1000*9.81</f>
        <v>9.66499083707758</v>
      </c>
      <c r="F10" s="2" t="n">
        <f aca="false">D10/1000*9.81</f>
        <v>6.3765</v>
      </c>
      <c r="G10" s="2" t="n">
        <v>4.35</v>
      </c>
      <c r="H10" s="2" t="n">
        <v>9.9</v>
      </c>
      <c r="I10" s="2" t="n">
        <f aca="false">G10*H10</f>
        <v>43.065</v>
      </c>
      <c r="J10" s="2" t="n">
        <f aca="false">G10/H10</f>
        <v>0.439393939393939</v>
      </c>
      <c r="K10" s="2" t="n">
        <f aca="false">B10/1000*9.81</f>
        <v>0.7911765</v>
      </c>
      <c r="L10" s="2" t="n">
        <f aca="false">H10-H9</f>
        <v>0.6</v>
      </c>
      <c r="M10" s="2" t="n">
        <f aca="false">K10/L10</f>
        <v>1.3186275</v>
      </c>
      <c r="N10" s="2" t="n">
        <f aca="false">E10/I10</f>
        <v>0.224427977175841</v>
      </c>
    </row>
    <row r="12" customFormat="false" ht="13.8" hidden="false" customHeight="false" outlineLevel="0" collapsed="false">
      <c r="B12" s="2" t="s">
        <v>14</v>
      </c>
      <c r="C12" s="2" t="n">
        <f aca="false">AVERAGE(M3:M10)</f>
        <v>0.995496562053571</v>
      </c>
      <c r="E12" s="2" t="s">
        <v>15</v>
      </c>
    </row>
    <row r="13" customFormat="false" ht="13.8" hidden="false" customHeight="false" outlineLevel="0" collapsed="false">
      <c r="B13" s="2" t="s">
        <v>16</v>
      </c>
      <c r="C13" s="2" t="n">
        <f aca="false">AVERAGE(M3:M9)</f>
        <v>0.949334999489796</v>
      </c>
      <c r="E13" s="2" t="s">
        <v>15</v>
      </c>
    </row>
    <row r="14" customFormat="false" ht="13.8" hidden="false" customHeight="false" outlineLevel="0" collapsed="false">
      <c r="B14" s="2" t="s">
        <v>17</v>
      </c>
      <c r="C14" s="2" t="n">
        <f aca="false">C12*H2/9.8*1000</f>
        <v>335.218230079264</v>
      </c>
      <c r="E14" s="2" t="s">
        <v>18</v>
      </c>
    </row>
    <row r="15" customFormat="false" ht="13.8" hidden="false" customHeight="false" outlineLevel="0" collapsed="false">
      <c r="B15" s="2" t="s">
        <v>19</v>
      </c>
      <c r="C15" s="2" t="n">
        <f aca="false">9*0.9723</f>
        <v>8.7507</v>
      </c>
      <c r="E15" s="2" t="s">
        <v>20</v>
      </c>
    </row>
    <row r="16" customFormat="false" ht="13.8" hidden="false" customHeight="false" outlineLevel="0" collapsed="false">
      <c r="B16" s="2" t="s">
        <v>21</v>
      </c>
      <c r="C16" s="2" t="n">
        <v>8.50254756467698</v>
      </c>
      <c r="E16" s="2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2019-09-23T09:33:17Z</dcterms:created>
  <dc:creator/>
  <dc:description/>
  <dc:language>en-NZ</dc:language>
  <cp:lastModifiedBy/>
  <dcterms:modified xsi:type="dcterms:W3CDTF">2019-09-26T09:47:14Z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