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avhaim/Documents/capital markets/"/>
    </mc:Choice>
  </mc:AlternateContent>
  <xr:revisionPtr revIDLastSave="0" documentId="13_ncr:1_{6D365239-DF5A-C847-AFB9-F006EA725703}" xr6:coauthVersionLast="46" xr6:coauthVersionMax="46" xr10:uidLastSave="{00000000-0000-0000-0000-000000000000}"/>
  <bookViews>
    <workbookView xWindow="0" yWindow="500" windowWidth="28800" windowHeight="17500" activeTab="1" xr2:uid="{051F521D-B2BC-6E48-9E7C-EF739360489A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4" l="1"/>
  <c r="B30" i="4"/>
  <c r="D35" i="3"/>
  <c r="C35" i="3"/>
  <c r="B31" i="2"/>
  <c r="B41" i="2"/>
  <c r="B38" i="2"/>
  <c r="B29" i="2"/>
  <c r="B30" i="2"/>
  <c r="B26" i="1"/>
  <c r="B23" i="2"/>
  <c r="B22" i="2"/>
  <c r="B21" i="2"/>
</calcChain>
</file>

<file path=xl/sharedStrings.xml><?xml version="1.0" encoding="utf-8"?>
<sst xmlns="http://schemas.openxmlformats.org/spreadsheetml/2006/main" count="43" uniqueCount="35">
  <si>
    <t>Needed formulas:</t>
  </si>
  <si>
    <t>E[ri]</t>
  </si>
  <si>
    <t>rf</t>
  </si>
  <si>
    <t>E[rm]</t>
  </si>
  <si>
    <t>beta</t>
  </si>
  <si>
    <t>price</t>
  </si>
  <si>
    <t>E[r]</t>
  </si>
  <si>
    <t>1)</t>
  </si>
  <si>
    <t xml:space="preserve">market risk premium </t>
  </si>
  <si>
    <t>If the correlation coefficient doubles then: Bi doubles</t>
  </si>
  <si>
    <t>Therefore the risk premium doubles</t>
  </si>
  <si>
    <t xml:space="preserve">Current risk premium </t>
  </si>
  <si>
    <t>New risk premium</t>
  </si>
  <si>
    <t>New E[r]</t>
  </si>
  <si>
    <t>2)</t>
  </si>
  <si>
    <t>The stock pays constant dividend, we know the price and the discount rate, so we can calculate the dividend</t>
  </si>
  <si>
    <t>Price=D/E[ri]</t>
  </si>
  <si>
    <t>D=(Price)*E[ri]</t>
  </si>
  <si>
    <t>The dividend doesn't change</t>
  </si>
  <si>
    <t>According to CAPM holders of the stock are compensated only for the market risk(measured by beta), and not by the total risk (mesured by sigma):</t>
  </si>
  <si>
    <t>1$ store</t>
  </si>
  <si>
    <t>$5 store</t>
  </si>
  <si>
    <t>SD</t>
  </si>
  <si>
    <t>Market risk premium</t>
  </si>
  <si>
    <t>Under/over valued?</t>
  </si>
  <si>
    <t>CAPM for 1$ exceed the market forecast- overpriced</t>
  </si>
  <si>
    <t>CAPM for 5$ is less than the forecast - underpriced</t>
  </si>
  <si>
    <t>Forecasted return</t>
  </si>
  <si>
    <t>A company is over priced if return as per CAPM&gt;forecasted return, and underpiced if return as per CAPM&lt;forecasted return.</t>
  </si>
  <si>
    <t>Rf</t>
  </si>
  <si>
    <t>dividend pay</t>
  </si>
  <si>
    <t>stock price</t>
  </si>
  <si>
    <t xml:space="preserve"> </t>
  </si>
  <si>
    <t>E[P1]=(1+E[r])*p0-E[D1]</t>
  </si>
  <si>
    <t>E[r]= (E[P1]+E[D1])/P0-1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</si>
</sst>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2" fontId="0" fillId="0" borderId="0" xfId="0" applyNumberFormat="1"/>
    <xf numFmtId="9" fontId="0" fillId="0" borderId="0" xfId="2" applyFont="1"/>
    <xf numFmtId="8" fontId="0" fillId="0" borderId="0" xfId="0" applyNumberFormat="1"/>
    <xf numFmtId="0" fontId="3" fillId="0" borderId="0" xfId="0" applyFont="1"/>
    <xf numFmtId="10" fontId="2" fillId="0" borderId="0" xfId="2" applyNumberFormat="1" applyFon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6</xdr:col>
      <xdr:colOff>450144</xdr:colOff>
      <xdr:row>5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9B239-20B0-9148-BAAC-82812F33A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2700"/>
          <a:ext cx="5390444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</xdr:row>
      <xdr:rowOff>38099</xdr:rowOff>
    </xdr:from>
    <xdr:to>
      <xdr:col>3</xdr:col>
      <xdr:colOff>787400</xdr:colOff>
      <xdr:row>16</xdr:row>
      <xdr:rowOff>176980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C65F8-0500-B143-BD2B-FFACA1F1B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2070099"/>
          <a:ext cx="3238500" cy="1358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38100</xdr:colOff>
      <xdr:row>9</xdr:row>
      <xdr:rowOff>97226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5FE11-1CCF-DB49-A899-AC0FBB2E7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02400" cy="19260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698500</xdr:colOff>
      <xdr:row>17</xdr:row>
      <xdr:rowOff>138881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E2B51-93D3-204A-9683-705DF64D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2235200"/>
          <a:ext cx="3238500" cy="1358081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127001</xdr:colOff>
      <xdr:row>10</xdr:row>
      <xdr:rowOff>101600</xdr:rowOff>
    </xdr:from>
    <xdr:to>
      <xdr:col>9</xdr:col>
      <xdr:colOff>75112</xdr:colOff>
      <xdr:row>16</xdr:row>
      <xdr:rowOff>199136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C64D9E-E75F-1344-B5D3-9824B5EF7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40301" y="2133600"/>
          <a:ext cx="4075611" cy="13167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431800</xdr:colOff>
      <xdr:row>20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FB840F-16EA-B64D-A4CD-573985DAF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87800" y="3860800"/>
          <a:ext cx="1257300" cy="3683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18</xdr:row>
      <xdr:rowOff>12700</xdr:rowOff>
    </xdr:from>
    <xdr:to>
      <xdr:col>7</xdr:col>
      <xdr:colOff>767862</xdr:colOff>
      <xdr:row>21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DE4B0E-5ACE-F14E-AFE6-53671FE6A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64200" y="3670300"/>
          <a:ext cx="2393462" cy="622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177800</xdr:colOff>
      <xdr:row>23</xdr:row>
      <xdr:rowOff>138881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DF9BD-6A03-3244-97C2-58B84510D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454400"/>
          <a:ext cx="3238500" cy="1358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628437</xdr:colOff>
      <xdr:row>17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1EBA1B-2CA4-D448-822C-CFDAD3A9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67637" cy="351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368212</xdr:colOff>
      <xdr:row>10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96E657-8BF9-284C-BF19-5984247FB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2212" cy="2070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12</xdr:row>
      <xdr:rowOff>12700</xdr:rowOff>
    </xdr:from>
    <xdr:to>
      <xdr:col>4</xdr:col>
      <xdr:colOff>355600</xdr:colOff>
      <xdr:row>19</xdr:row>
      <xdr:rowOff>17617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6A1490-F33A-D843-9C9D-B8ACF698D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2451100"/>
          <a:ext cx="3403600" cy="1427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00C6-2A30-804F-B1B7-3F674BFD4F42}">
  <dimension ref="A10:B26"/>
  <sheetViews>
    <sheetView workbookViewId="0">
      <selection activeCell="B26" sqref="B26"/>
    </sheetView>
  </sheetViews>
  <sheetFormatPr baseColWidth="10" defaultRowHeight="16" x14ac:dyDescent="0.2"/>
  <sheetData>
    <row r="10" spans="1:1" x14ac:dyDescent="0.2">
      <c r="A10" t="s">
        <v>0</v>
      </c>
    </row>
    <row r="23" spans="1:2" x14ac:dyDescent="0.2">
      <c r="A23" t="s">
        <v>1</v>
      </c>
      <c r="B23" s="1">
        <v>0.18</v>
      </c>
    </row>
    <row r="24" spans="1:2" x14ac:dyDescent="0.2">
      <c r="A24" t="s">
        <v>2</v>
      </c>
      <c r="B24" s="1">
        <v>0.06</v>
      </c>
    </row>
    <row r="25" spans="1:2" x14ac:dyDescent="0.2">
      <c r="A25" t="s">
        <v>3</v>
      </c>
      <c r="B25" s="1">
        <v>0.14000000000000001</v>
      </c>
    </row>
    <row r="26" spans="1:2" x14ac:dyDescent="0.2">
      <c r="A26" t="s">
        <v>4</v>
      </c>
      <c r="B26" s="4">
        <f>(B23-B24)/(B25-B24)</f>
        <v>1.4999999999999996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09C9-B778-1B45-926F-58845EC43E4A}">
  <dimension ref="A20:B41"/>
  <sheetViews>
    <sheetView tabSelected="1" workbookViewId="0">
      <selection activeCell="F28" sqref="F28"/>
    </sheetView>
  </sheetViews>
  <sheetFormatPr baseColWidth="10" defaultRowHeight="16" x14ac:dyDescent="0.2"/>
  <cols>
    <col min="1" max="1" width="19" bestFit="1" customWidth="1"/>
    <col min="2" max="2" width="22.5" bestFit="1" customWidth="1"/>
  </cols>
  <sheetData>
    <row r="20" spans="1:2" x14ac:dyDescent="0.2">
      <c r="A20" t="s">
        <v>5</v>
      </c>
      <c r="B20" s="2">
        <v>50</v>
      </c>
    </row>
    <row r="21" spans="1:2" x14ac:dyDescent="0.2">
      <c r="A21" t="s">
        <v>6</v>
      </c>
      <c r="B21" s="1">
        <f>14%</f>
        <v>0.14000000000000001</v>
      </c>
    </row>
    <row r="22" spans="1:2" x14ac:dyDescent="0.2">
      <c r="A22" t="s">
        <v>2</v>
      </c>
      <c r="B22" s="1">
        <f>6%</f>
        <v>0.06</v>
      </c>
    </row>
    <row r="23" spans="1:2" x14ac:dyDescent="0.2">
      <c r="A23" t="s">
        <v>8</v>
      </c>
      <c r="B23" s="3">
        <f>8.5%</f>
        <v>8.5000000000000006E-2</v>
      </c>
    </row>
    <row r="26" spans="1:2" x14ac:dyDescent="0.2">
      <c r="A26" t="s">
        <v>7</v>
      </c>
      <c r="B26" t="s">
        <v>9</v>
      </c>
    </row>
    <row r="27" spans="1:2" x14ac:dyDescent="0.2">
      <c r="A27" t="s">
        <v>10</v>
      </c>
    </row>
    <row r="28" spans="1:2" x14ac:dyDescent="0.2">
      <c r="B28" s="1"/>
    </row>
    <row r="29" spans="1:2" x14ac:dyDescent="0.2">
      <c r="A29" t="s">
        <v>11</v>
      </c>
      <c r="B29" s="5">
        <f>B21-B22</f>
        <v>8.0000000000000016E-2</v>
      </c>
    </row>
    <row r="30" spans="1:2" x14ac:dyDescent="0.2">
      <c r="A30" t="s">
        <v>12</v>
      </c>
      <c r="B30" s="5">
        <f>B29*2</f>
        <v>0.16000000000000003</v>
      </c>
    </row>
    <row r="31" spans="1:2" x14ac:dyDescent="0.2">
      <c r="A31" t="s">
        <v>13</v>
      </c>
      <c r="B31" s="5">
        <f>B30+B22</f>
        <v>0.22000000000000003</v>
      </c>
    </row>
    <row r="35" spans="1:2" x14ac:dyDescent="0.2">
      <c r="A35" t="s">
        <v>14</v>
      </c>
      <c r="B35" t="s">
        <v>15</v>
      </c>
    </row>
    <row r="37" spans="1:2" x14ac:dyDescent="0.2">
      <c r="A37" t="s">
        <v>16</v>
      </c>
    </row>
    <row r="38" spans="1:2" x14ac:dyDescent="0.2">
      <c r="A38" t="s">
        <v>17</v>
      </c>
      <c r="B38" s="2">
        <f>B20*B21</f>
        <v>7.0000000000000009</v>
      </c>
    </row>
    <row r="40" spans="1:2" x14ac:dyDescent="0.2">
      <c r="B40" t="s">
        <v>18</v>
      </c>
    </row>
    <row r="41" spans="1:2" x14ac:dyDescent="0.2">
      <c r="A41" t="s">
        <v>16</v>
      </c>
      <c r="B41" s="6">
        <f>B38/B31</f>
        <v>31.818181818181817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B3D1-68C8-DF45-A8C0-42D4078188C0}">
  <dimension ref="A1:D44"/>
  <sheetViews>
    <sheetView topLeftCell="A11" zoomScale="112" workbookViewId="0">
      <selection activeCell="A39" sqref="A39"/>
    </sheetView>
  </sheetViews>
  <sheetFormatPr baseColWidth="10" defaultRowHeight="16" x14ac:dyDescent="0.2"/>
  <cols>
    <col min="2" max="2" width="18.5" bestFit="1" customWidth="1"/>
  </cols>
  <sheetData>
    <row r="1" spans="1:1" x14ac:dyDescent="0.2">
      <c r="A1" s="7"/>
    </row>
    <row r="27" spans="1:4" x14ac:dyDescent="0.2">
      <c r="A27" t="s">
        <v>19</v>
      </c>
    </row>
    <row r="29" spans="1:4" x14ac:dyDescent="0.2">
      <c r="C29" t="s">
        <v>20</v>
      </c>
      <c r="D29" t="s">
        <v>21</v>
      </c>
    </row>
    <row r="30" spans="1:4" x14ac:dyDescent="0.2">
      <c r="B30" t="s">
        <v>2</v>
      </c>
      <c r="C30" s="1">
        <v>0.04</v>
      </c>
      <c r="D30" s="1">
        <v>0.04</v>
      </c>
    </row>
    <row r="31" spans="1:4" x14ac:dyDescent="0.2">
      <c r="B31" t="s">
        <v>4</v>
      </c>
      <c r="C31" s="4">
        <v>1.5</v>
      </c>
      <c r="D31" s="4">
        <v>1</v>
      </c>
    </row>
    <row r="32" spans="1:4" x14ac:dyDescent="0.2">
      <c r="B32" t="s">
        <v>27</v>
      </c>
      <c r="C32" s="1">
        <v>0.12</v>
      </c>
      <c r="D32" s="1">
        <v>0.11</v>
      </c>
    </row>
    <row r="33" spans="1:4" x14ac:dyDescent="0.2">
      <c r="B33" t="s">
        <v>22</v>
      </c>
      <c r="C33" s="1">
        <v>0.08</v>
      </c>
      <c r="D33" s="1">
        <v>0.1</v>
      </c>
    </row>
    <row r="34" spans="1:4" x14ac:dyDescent="0.2">
      <c r="B34" t="s">
        <v>23</v>
      </c>
      <c r="C34" s="1">
        <v>0.06</v>
      </c>
      <c r="D34" s="1">
        <v>0.06</v>
      </c>
    </row>
    <row r="35" spans="1:4" x14ac:dyDescent="0.2">
      <c r="B35" t="s">
        <v>1</v>
      </c>
      <c r="C35" s="8">
        <f>C30+C31*C34</f>
        <v>0.13</v>
      </c>
      <c r="D35" s="8">
        <f>D30+D31*D34</f>
        <v>0.1</v>
      </c>
    </row>
    <row r="38" spans="1:4" x14ac:dyDescent="0.2">
      <c r="A38" t="s">
        <v>24</v>
      </c>
    </row>
    <row r="39" spans="1:4" x14ac:dyDescent="0.2">
      <c r="A39" t="s">
        <v>28</v>
      </c>
    </row>
    <row r="43" spans="1:4" x14ac:dyDescent="0.2">
      <c r="A43" t="s">
        <v>25</v>
      </c>
    </row>
    <row r="44" spans="1:4" x14ac:dyDescent="0.2">
      <c r="A4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4286-19D5-B24B-8558-D2CF95F26D2C}">
  <dimension ref="A23:D36"/>
  <sheetViews>
    <sheetView workbookViewId="0">
      <selection activeCell="B26" sqref="B26"/>
    </sheetView>
  </sheetViews>
  <sheetFormatPr baseColWidth="10" defaultRowHeight="16" x14ac:dyDescent="0.2"/>
  <sheetData>
    <row r="23" spans="1:3" x14ac:dyDescent="0.2">
      <c r="A23" t="s">
        <v>29</v>
      </c>
      <c r="B23" s="1">
        <v>0.06</v>
      </c>
    </row>
    <row r="24" spans="1:3" x14ac:dyDescent="0.2">
      <c r="A24" t="s">
        <v>3</v>
      </c>
      <c r="B24" s="1">
        <v>0.16</v>
      </c>
    </row>
    <row r="25" spans="1:3" x14ac:dyDescent="0.2">
      <c r="A25" t="s">
        <v>4</v>
      </c>
      <c r="B25">
        <v>1.2</v>
      </c>
    </row>
    <row r="26" spans="1:3" x14ac:dyDescent="0.2">
      <c r="A26" t="s">
        <v>30</v>
      </c>
      <c r="B26">
        <v>6</v>
      </c>
    </row>
    <row r="27" spans="1:3" x14ac:dyDescent="0.2">
      <c r="A27" t="s">
        <v>31</v>
      </c>
      <c r="B27">
        <v>50</v>
      </c>
    </row>
    <row r="30" spans="1:3" x14ac:dyDescent="0.2">
      <c r="A30" t="s">
        <v>1</v>
      </c>
      <c r="B30" s="3">
        <f>B23+B25*(B24-B23)</f>
        <v>0.18</v>
      </c>
    </row>
    <row r="31" spans="1:3" x14ac:dyDescent="0.2">
      <c r="C31" t="s">
        <v>32</v>
      </c>
    </row>
    <row r="32" spans="1:3" ht="68" customHeight="1" x14ac:dyDescent="0.2">
      <c r="A32" s="11" t="s">
        <v>34</v>
      </c>
      <c r="B32" s="11"/>
      <c r="C32" s="11"/>
    </row>
    <row r="33" spans="1:4" x14ac:dyDescent="0.2">
      <c r="A33" s="9"/>
      <c r="B33" s="9"/>
      <c r="C33" s="9"/>
    </row>
    <row r="36" spans="1:4" x14ac:dyDescent="0.2">
      <c r="A36" s="12" t="s">
        <v>33</v>
      </c>
      <c r="B36" s="12"/>
      <c r="C36" s="12"/>
      <c r="D36" s="10">
        <f>(1+B30)*B27-B26</f>
        <v>53</v>
      </c>
    </row>
  </sheetData>
  <mergeCells count="2">
    <mergeCell ref="A32:C32"/>
    <mergeCell ref="A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2021-03-12T17:45:30Z</dcterms:created>
  <dcterms:modified xsi:type="dcterms:W3CDTF">2021-03-12T21:30:25Z</dcterms:modified>
</cp:coreProperties>
</file>