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3FB06E4-6B57-41E1-A068-D0AC6E5CCE1B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<sst xmlns="http://schemas.openxmlformats.org/spreadsheetml/2006/main" count="16396" uniqueCount="5243">
  <si>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</si>
  <si>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</si>
  <si>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</si>
  <si>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</si>
  <si>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</si>
  <si>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</si>
  <si>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</si>
  <si>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</si>
  <si>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</si>
  <si>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</si>
  <si>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</si>
  <si>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</si>
  <si>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</si>
  <si>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</si>
  <si>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</si>
  <si>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</si>
  <si>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</si>
  <si>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</si>
  <si>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</si>
  <si>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</si>
  <si>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</si>
  <si>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</si>
  <si>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</si>
  <si>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</si>
  <si>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</si>
  <si>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</si>
  <si>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</si>
  <si>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</si>
  <si>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</si>
  <si>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</si>
  <si>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</si>
  <si>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</si>
  <si>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</si>
  <si>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</si>
  <si>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</si>
  <si>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</si>
  <si>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</si>
  <si>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</si>
  <si>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</si>
  <si>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</si>
  <si>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</si>
  <si>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</si>
  <si>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</si>
  <si>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</si>
  <si>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</si>
  <si>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</si>
  <si>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</si>
  <si>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</si>
  <si>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</si>
  <si>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</si>
  <si>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</si>
  <si>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</si>
  <si>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</si>
  <si>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</si>
  <si>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</si>
  <si>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</si>
  <si>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</si>
  <si>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</si>
  <si>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</si>
  <si>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</si>
  <si>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</si>
  <si>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</si>
  <si>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</si>
  <si>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</si>
  <si>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</si>
  <si>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</si>
  <si>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</si>
  <si>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</si>
  <si>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</si>
  <si>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</si>
  <si>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</si>
  <si>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</si>
  <si>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</si>
  <si>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</si>
  <si>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</si>
  <si>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</si>
  <si>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</si>
  <si>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</si>
  <si>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</si>
  <si>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</si>
  <si>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</si>
  <si>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</si>
  <si>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</si>
  <si>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</si>
  <si>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</si>
  <si>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</si>
  <si>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</si>
  <si>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</si>
  <si>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</si>
  <si>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</si>
  <si>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</si>
  <si>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</si>
  <si>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</si>
  <si>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</si>
  <si>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</si>
  <si>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</si>
  <si>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</si>
  <si>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</si>
  <si>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</si>
  <si>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</si>
  <si>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</si>
  <si>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</si>
  <si>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</si>
  <si>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</si>
  <si>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</si>
  <si>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</si>
  <si>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</si>
  <si>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</si>
  <si>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</si>
  <si>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</si>
  <si>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</si>
  <si>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</si>
  <si>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</si>
  <si>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</si>
  <si>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</si>
  <si>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</si>
  <si>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</si>
  <si>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</si>
  <si>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</si>
  <si>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</si>
  <si>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</si>
  <si>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</si>
  <si>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</si>
  <si>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</si>
  <si>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</si>
  <si>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</si>
  <si>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</si>
  <si>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</si>
  <si>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</si>
  <si>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</si>
  <si>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</si>
  <si>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</si>
  <si>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</si>
  <si>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</si>
  <si>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</si>
  <si>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</si>
  <si>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</si>
  <si>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</si>
  <si>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</si>
  <si>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</si>
  <si>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</si>
  <si>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</si>
  <si>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</si>
  <si>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</si>
  <si>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</si>
  <si>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</si>
  <si>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</si>
  <si>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</si>
  <si>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</si>
  <si>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</si>
  <si>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</si>
  <si>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</si>
  <si>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</si>
  <si>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</si>
  <si>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</si>
  <si>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</si>
  <si>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</si>
  <si>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</si>
  <si>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</si>
  <si>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</si>
  <si>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</si>
  <si>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</si>
  <si>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</si>
  <si>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</si>
  <si>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</si>
  <si>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</si>
  <si>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</si>
  <si>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</si>
  <si>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</si>
  <si>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</si>
  <si>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</si>
  <si>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</si>
  <si>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</si>
  <si>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</si>
  <si>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</si>
  <si>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</si>
  <si>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</si>
  <si>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</si>
  <si>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</si>
  <si>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</si>
  <si>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</si>
  <si>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</si>
  <si>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</si>
  <si>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</si>
  <si>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</si>
  <si>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</si>
  <si>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</si>
  <si>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</si>
  <si>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</si>
  <si>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</si>
  <si>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</si>
  <si>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</si>
  <si>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</si>
  <si>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</si>
  <si>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</si>
  <si>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</si>
  <si>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</si>
  <si>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</si>
  <si>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</si>
  <si>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</si>
  <si>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</si>
  <si>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</si>
  <si>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</si>
  <si>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</si>
  <si>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</si>
  <si>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</si>
  <si>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</si>
  <si>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</si>
  <si>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</si>
  <si>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</si>
  <si>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</si>
  <si>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</si>
  <si>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</si>
  <si>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</si>
  <si>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</si>
  <si>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</si>
  <si>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</si>
  <si>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</si>
  <si>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</si>
  <si>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</si>
  <si>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</si>
  <si>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</si>
  <si>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</si>
  <si>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</si>
  <si>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</si>
  <si>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</si>
  <si>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</si>
  <si>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</si>
  <si>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</si>
  <si>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</si>
  <si>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</si>
  <si>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</si>
  <si>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</si>
  <si>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</si>
  <si>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</si>
  <si>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</si>
  <si>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</si>
  <si>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</si>
  <si>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</si>
  <si>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</si>
  <si>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</si>
  <si>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</si>
  <si>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</si>
  <si>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</si>
  <si>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</si>
  <si>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</si>
  <si>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</si>
  <si>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</si>
  <si>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</si>
  <si>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</si>
  <si>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</si>
  <si>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</si>
  <si>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</si>
  <si>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</si>
  <si>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</si>
  <si>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</si>
  <si>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</si>
  <si>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</si>
  <si>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</si>
  <si>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</si>
  <si>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</si>
  <si>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</si>
  <si>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</si>
  <si>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</si>
  <si>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</si>
  <si>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</si>
  <si>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</si>
  <si>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</si>
  <si>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</si>
  <si>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</si>
  <si>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</si>
  <si>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</si>
  <si>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</si>
  <si>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</si>
  <si>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</si>
  <si>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</si>
  <si>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</si>
  <si>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</si>
  <si>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</si>
  <si>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</si>
  <si>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</si>
  <si>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</si>
  <si>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</si>
  <si>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</si>
  <si>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</si>
  <si>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</si>
  <si>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</si>
  <si>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</si>
  <si>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</si>
  <si>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</si>
  <si>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</si>
  <si>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</si>
  <si>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</si>
  <si>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</si>
  <si>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</si>
  <si>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</si>
  <si>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</si>
  <si>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</si>
  <si>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</si>
  <si>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</si>
  <si>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</si>
  <si>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</si>
  <si>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</si>
  <si>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</si>
  <si>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</si>
  <si>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</si>
  <si>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</si>
  <si>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</si>
  <si>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</si>
  <si>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</si>
  <si>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</si>
  <si>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</si>
  <si>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</si>
  <si>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</si>
  <si>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</si>
  <si>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</si>
  <si>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</si>
  <si>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</si>
  <si>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</si>
  <si>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</si>
  <si>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</si>
  <si>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</si>
  <si>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</si>
  <si>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</si>
  <si>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</si>
  <si>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</si>
  <si>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</si>
  <si>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</si>
  <si>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</si>
  <si>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</si>
  <si>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</si>
  <si>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</si>
  <si>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</si>
  <si>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</si>
  <si>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</si>
  <si>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</si>
  <si>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</si>
  <si>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</si>
  <si>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</si>
  <si>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</si>
  <si>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</si>
  <si>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</si>
  <si>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</si>
  <si>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</si>
  <si>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</si>
  <si>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</si>
  <si>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</si>
  <si>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</si>
  <si>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</si>
  <si>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</si>
  <si>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</si>
  <si>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</si>
  <si>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</si>
  <si>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</si>
  <si>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</si>
  <si>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</si>
  <si>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</si>
  <si>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</si>
  <si>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</si>
  <si>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</si>
  <si>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</si>
  <si>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</si>
  <si>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</si>
  <si>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</si>
  <si>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</si>
  <si>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</si>
  <si>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</si>
  <si>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</si>
  <si>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</si>
  <si>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</si>
  <si>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</si>
  <si>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</si>
  <si>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</si>
  <si>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</si>
  <si>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</si>
  <si>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</si>
  <si>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</si>
  <si>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</si>
  <si>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</si>
  <si>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</si>
  <si>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</si>
  <si>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</si>
  <si>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</si>
  <si>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</si>
  <si>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</si>
  <si>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</si>
  <si>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</si>
  <si>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</si>
  <si>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</si>
  <si>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</si>
  <si>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</si>
  <si>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</si>
  <si>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</si>
  <si>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</si>
  <si>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</si>
  <si>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</si>
  <si>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</si>
  <si>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</si>
  <si>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</si>
  <si>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</si>
  <si>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</si>
  <si>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</si>
  <si>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</si>
  <si>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</si>
  <si>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</si>
  <si>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</si>
  <si>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</si>
  <si>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</si>
  <si>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</si>
  <si>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</si>
  <si>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</si>
  <si>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</si>
  <si>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</si>
  <si>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</si>
  <si>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</si>
  <si>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</si>
  <si>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</si>
  <si>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</si>
  <si>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</si>
  <si>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</si>
  <si>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</si>
  <si>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</si>
  <si>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</si>
  <si>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</si>
  <si>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</si>
  <si>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</si>
  <si>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</si>
  <si>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</si>
  <si>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</si>
  <si>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</si>
  <si>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</si>
  <si>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</si>
  <si>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</si>
  <si>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</si>
  <si>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</si>
  <si>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</si>
  <si>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</si>
  <si>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</si>
  <si>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</si>
  <si>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</si>
  <si>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</si>
  <si>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</si>
  <si>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</si>
  <si>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</si>
  <si>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</si>
  <si>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</si>
  <si>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</si>
  <si>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</si>
  <si>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</si>
  <si>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</si>
  <si>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</si>
  <si>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</si>
  <si>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</si>
  <si>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</si>
  <si>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</si>
  <si>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</si>
  <si>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</si>
  <si>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</si>
  <si>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</si>
  <si>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</si>
  <si>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</si>
  <si>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</si>
  <si>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</si>
  <si>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</si>
  <si>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</si>
  <si>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</si>
  <si>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</si>
  <si>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</si>
  <si>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</si>
  <si>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</si>
  <si>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</si>
  <si>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</si>
  <si>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</si>
  <si>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</si>
  <si>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</si>
  <si>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</si>
  <si>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</si>
  <si>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</si>
  <si>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</si>
  <si>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</si>
  <si>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</si>
  <si>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</si>
  <si>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</si>
  <si>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</si>
  <si>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</si>
  <si>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</si>
  <si>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</si>
  <si>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</si>
  <si>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</si>
  <si>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</si>
  <si>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</si>
  <si>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</si>
  <si>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</si>
  <si>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</si>
  <si>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</si>
  <si>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</si>
  <si>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</si>
  <si>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</si>
  <si>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</si>
  <si>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</si>
  <si>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</si>
  <si>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</si>
  <si>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</si>
  <si>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</si>
  <si>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</si>
  <si>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</si>
  <si>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</si>
  <si>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</si>
  <si>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</si>
  <si>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</si>
  <si>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</si>
  <si>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</si>
  <si>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</si>
  <si>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</si>
  <si>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</si>
  <si>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</si>
  <si>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</si>
  <si>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</si>
  <si>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</si>
  <si>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</si>
  <si>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</si>
  <si>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</si>
  <si>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</si>
  <si>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</si>
  <si>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</si>
  <si>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</si>
  <si>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</si>
  <si>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</si>
  <si>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</si>
  <si>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</si>
  <si>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</si>
  <si>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</si>
  <si>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</si>
  <si>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</si>
  <si>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</si>
  <si>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</si>
  <si>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</si>
  <si>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</si>
  <si>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</si>
  <si>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</si>
  <si>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</si>
  <si>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</si>
  <si>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</si>
  <si>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</si>
  <si>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</si>
  <si>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</si>
  <si>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</si>
  <si>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</si>
  <si>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</si>
  <si>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</si>
  <si>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</si>
  <si>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</si>
  <si>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</si>
  <si>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</si>
  <si>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</si>
  <si>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</si>
  <si>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</si>
  <si>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</si>
  <si>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</si>
  <si>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</si>
  <si>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</si>
  <si>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</si>
  <si>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</si>
  <si>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</si>
  <si>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</si>
  <si>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</si>
  <si>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</si>
  <si>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</si>
  <si>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</si>
  <si>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</si>
  <si>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</si>
  <si>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</si>
  <si>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</si>
  <si>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</si>
  <si>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</si>
  <si>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</si>
  <si>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</si>
  <si>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</si>
  <si>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</si>
  <si>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</si>
  <si>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</si>
  <si>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</si>
  <si>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</si>
  <si>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</si>
  <si>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</si>
  <si>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</si>
  <si>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</si>
  <si>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</si>
  <si>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</si>
  <si>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</si>
  <si>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</si>
  <si>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</si>
  <si>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</si>
  <si>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</si>
  <si>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</si>
  <si>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</si>
  <si>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</si>
  <si>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</si>
  <si>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</si>
  <si>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</si>
  <si>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</si>
  <si>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</si>
  <si>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</si>
  <si>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</si>
  <si>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</si>
  <si>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</si>
  <si>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</si>
  <si>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</si>
  <si>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</si>
  <si>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</si>
  <si>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</si>
  <si>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</si>
  <si>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</si>
  <si>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</si>
  <si>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</si>
  <si>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</si>
  <si>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</si>
  <si>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</si>
  <si>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</si>
  <si>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</si>
  <si>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</si>
  <si>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</si>
  <si>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</si>
  <si>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</si>
  <si>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</si>
  <si>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</si>
  <si>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</si>
  <si>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</si>
  <si>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</si>
  <si>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</si>
  <si>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</si>
  <si>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</si>
  <si>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</si>
  <si>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</si>
  <si>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</si>
  <si>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</si>
  <si>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</si>
  <si>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</si>
  <si>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</si>
  <si>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</si>
  <si>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</si>
  <si>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</si>
  <si>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</si>
  <si>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</si>
  <si>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</si>
  <si>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</si>
  <si>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</si>
  <si>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</si>
  <si>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</si>
  <si>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</si>
  <si>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</si>
  <si>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</si>
  <si>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</si>
  <si>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</si>
  <si>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</si>
  <si>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</si>
  <si>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</si>
  <si>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</si>
  <si>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</si>
  <si>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</si>
  <si>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</si>
  <si>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</si>
  <si>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</si>
  <si>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</si>
  <si>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</si>
  <si>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</si>
  <si>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</si>
  <si>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</si>
  <si>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</si>
  <si>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</si>
  <si>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</si>
  <si>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</si>
  <si>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</si>
  <si>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</si>
  <si>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</si>
  <si>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</si>
  <si>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</si>
  <si>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</si>
  <si>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</si>
  <si>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</si>
  <si>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</si>
  <si>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</si>
  <si>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</si>
  <si>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</si>
  <si>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</si>
  <si>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</si>
  <si>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</si>
  <si>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</si>
  <si>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</si>
  <si>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</si>
  <si>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</si>
  <si>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</si>
  <si>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</si>
  <si>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</si>
  <si>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</si>
  <si>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</si>
  <si>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</si>
  <si>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</si>
  <si>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</si>
  <si>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</si>
  <si>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</si>
  <si>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</si>
  <si>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</si>
  <si>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</si>
  <si>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</si>
  <si>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</si>
  <si>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</si>
  <si>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</si>
  <si>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</si>
  <si>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</si>
  <si>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</si>
  <si>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</si>
  <si>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</si>
  <si>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</si>
  <si>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</si>
  <si>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</si>
  <si>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</si>
  <si>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</si>
  <si>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</si>
  <si>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</si>
  <si>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</si>
  <si>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</si>
  <si>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</si>
  <si>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</si>
  <si>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</si>
  <si>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</si>
  <si>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</si>
  <si>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</si>
  <si>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</si>
  <si>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</si>
  <si>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</si>
  <si>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</si>
  <si>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</si>
  <si>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</si>
  <si>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</si>
  <si>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</si>
  <si>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</si>
  <si>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</si>
  <si>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</si>
  <si>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</si>
  <si>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</si>
  <si>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</si>
  <si>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</si>
  <si>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</si>
  <si>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</si>
  <si>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</si>
  <si>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</si>
  <si>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</si>
  <si>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</si>
  <si>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</si>
  <si>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</si>
  <si>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</si>
  <si>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</si>
  <si>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</si>
  <si>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</si>
  <si>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</si>
  <si>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</si>
  <si>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</si>
  <si>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</si>
  <si>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</si>
  <si>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</si>
  <si>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</si>
  <si>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</si>
  <si>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</si>
  <si>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</si>
  <si>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</si>
  <si>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</si>
  <si>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</si>
  <si>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</si>
  <si>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</si>
  <si>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</si>
  <si>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</si>
  <si>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</si>
  <si>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</si>
  <si>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</si>
  <si>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</si>
  <si>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</si>
  <si>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</si>
  <si>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</si>
  <si>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</si>
  <si>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</si>
  <si>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</si>
  <si>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</si>
  <si>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</si>
  <si>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</si>
  <si>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</si>
  <si>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</si>
  <si>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</si>
  <si>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</si>
  <si>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</si>
  <si>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</si>
  <si>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</si>
  <si>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</si>
  <si>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</si>
  <si>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</si>
  <si>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</si>
  <si>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</si>
  <si>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</si>
  <si>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</si>
  <si>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</si>
  <si>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</si>
  <si>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</si>
  <si>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</si>
  <si>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</si>
  <si>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</si>
  <si>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</si>
  <si>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</si>
  <si>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</si>
  <si>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</si>
  <si>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</si>
  <si>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</si>
  <si>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</si>
  <si>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</si>
  <si>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</si>
  <si>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</si>
  <si>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</si>
  <si>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</si>
  <si>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</si>
  <si>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</si>
  <si>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</si>
  <si>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</si>
  <si>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</si>
  <si>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</si>
  <si>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</si>
  <si>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</si>
  <si>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</si>
  <si>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</si>
  <si>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</si>
  <si>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</si>
  <si>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</si>
  <si>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</si>
  <si>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</si>
  <si>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</si>
  <si>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</si>
  <si>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</si>
  <si>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</si>
  <si>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</si>
  <si>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</si>
  <si>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</si>
  <si>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</si>
  <si>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</si>
  <si>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</si>
  <si>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</si>
  <si>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</si>
  <si>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</si>
  <si>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</si>
  <si>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</si>
  <si>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</si>
  <si>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</si>
  <si>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</si>
  <si>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</si>
  <si>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</si>
  <si>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</si>
  <si>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</si>
  <si>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</si>
  <si>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</si>
  <si>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</si>
  <si>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</si>
  <si>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</si>
  <si>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</si>
  <si>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</si>
  <si>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</si>
  <si>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</si>
  <si>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</si>
  <si>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</si>
  <si>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</si>
  <si>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</si>
  <si>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</si>
  <si>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</si>
  <si>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</si>
  <si>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</si>
  <si>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</si>
  <si>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</si>
  <si>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</si>
  <si>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</si>
  <si>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</si>
  <si>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</si>
  <si>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</si>
  <si>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</si>
  <si>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</si>
  <si>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</si>
  <si>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</si>
  <si>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</si>
  <si>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</si>
  <si>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</si>
  <si>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</si>
  <si>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</si>
  <si>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</si>
  <si>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</si>
  <si>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</si>
  <si>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</si>
  <si>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</si>
  <si>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</si>
  <si>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</si>
  <si>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</si>
  <si>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</si>
  <si>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</si>
  <si>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</si>
  <si>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</si>
  <si>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</si>
  <si>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</si>
  <si>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</si>
  <si>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</si>
  <si>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</si>
  <si>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</si>
  <si>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</si>
  <si>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</si>
  <si>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</si>
  <si>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</si>
  <si>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</si>
  <si>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</si>
  <si>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</si>
  <si>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</si>
  <si>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</si>
  <si>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</si>
  <si>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</si>
  <si>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</si>
  <si>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</si>
  <si>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</si>
  <si>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</si>
  <si>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</si>
  <si>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</si>
  <si>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</si>
  <si>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</si>
  <si>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</si>
  <si>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</si>
  <si>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</si>
  <si>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</si>
  <si>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</si>
  <si>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</si>
  <si>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</si>
  <si>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</si>
  <si>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</si>
  <si>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</si>
  <si>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</si>
  <si>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</si>
  <si>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</si>
  <si>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</si>
  <si>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</si>
  <si>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</si>
  <si>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</si>
  <si>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</si>
  <si>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</si>
  <si>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</si>
  <si>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</si>
  <si>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</si>
  <si>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</si>
  <si>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</si>
  <si>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</si>
  <si>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</si>
  <si>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</si>
  <si>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</si>
  <si>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</si>
  <si>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</si>
  <si>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</si>
  <si>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</si>
  <si>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</si>
  <si>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</si>
  <si>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</si>
  <si>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</si>
  <si>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</si>
  <si>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</si>
  <si>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</si>
  <si>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</si>
  <si>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</si>
  <si>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</si>
  <si>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</si>
  <si>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</si>
  <si>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</si>
  <si>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</si>
  <si>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</si>
  <si>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</si>
  <si>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</si>
  <si>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</si>
  <si>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</si>
  <si>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</si>
  <si>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</si>
  <si>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</si>
  <si>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</si>
  <si>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</si>
  <si>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</si>
  <si>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</si>
  <si>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</si>
  <si>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</si>
  <si>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</si>
  <si>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</si>
  <si>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</si>
  <si>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</si>
  <si>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</si>
  <si>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</si>
  <si>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</si>
  <si>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</si>
  <si>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</si>
  <si>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</si>
  <si>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</si>
  <si>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</si>
  <si>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</si>
  <si>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</si>
  <si>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</si>
  <si>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</si>
  <si>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</si>
  <si>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</si>
  <si>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</si>
  <si>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</si>
  <si>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</si>
  <si>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</si>
  <si>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</si>
  <si>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</si>
  <si>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</si>
  <si>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</si>
  <si>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</si>
  <si>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</si>
  <si>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</si>
  <si>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</si>
  <si>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</si>
  <si>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</si>
  <si>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</si>
  <si>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</si>
  <si>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</si>
  <si>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</si>
  <si>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</si>
  <si>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</si>
  <si>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</si>
  <si>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</si>
  <si>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</si>
  <si>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</si>
  <si>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</si>
  <si>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</si>
  <si>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</si>
  <si>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</si>
  <si>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</si>
  <si>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</si>
  <si>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</si>
  <si>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</si>
  <si>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</si>
  <si>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</si>
  <si>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</si>
  <si>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</si>
  <si>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</si>
  <si>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</si>
  <si>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</si>
  <si>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</si>
  <si>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</si>
  <si>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</si>
  <si>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</si>
  <si>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</si>
  <si>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</si>
  <si>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</si>
  <si>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</si>
  <si>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</si>
  <si>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</si>
  <si>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</si>
  <si>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</si>
  <si>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</si>
  <si>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</si>
  <si>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</si>
  <si>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</si>
  <si>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</si>
  <si>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</si>
  <si>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</si>
  <si>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</si>
  <si>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</si>
  <si>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</si>
  <si>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</si>
  <si>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</si>
  <si>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</si>
  <si>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</si>
  <si>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</si>
  <si>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</si>
  <si>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</si>
  <si>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</si>
  <si>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</si>
  <si>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</si>
  <si>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</si>
  <si>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</si>
  <si>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</si>
  <si>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</si>
  <si>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</si>
  <si>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</si>
  <si>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</si>
  <si>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</si>
  <si>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</si>
  <si>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</si>
  <si>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</si>
  <si>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</si>
  <si>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</si>
  <si>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</si>
  <si>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</si>
  <si>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</si>
  <si>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</si>
  <si>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</si>
  <si>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</si>
  <si>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</si>
  <si>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</si>
  <si>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</si>
  <si>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</si>
  <si>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</si>
  <si>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</si>
  <si>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</si>
  <si>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</si>
  <si>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</si>
  <si>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</si>
  <si>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</si>
  <si>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</si>
  <si>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</si>
  <si>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</si>
  <si>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</si>
  <si>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</si>
  <si>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</si>
  <si>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</si>
  <si>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</si>
  <si>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</si>
  <si>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</si>
  <si>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</si>
  <si>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</si>
  <si>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</si>
  <si>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</si>
  <si>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</si>
  <si>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</si>
  <si>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</si>
  <si>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</si>
  <si>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</si>
  <si>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</si>
  <si>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</si>
  <si>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</si>
  <si>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</si>
  <si>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</si>
  <si>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</si>
  <si>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</si>
  <si>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</si>
  <si>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</si>
  <si>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</si>
  <si>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</si>
  <si>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</si>
  <si>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</si>
  <si>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</si>
  <si>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</si>
  <si>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</si>
  <si>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</si>
  <si>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</si>
  <si>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</si>
  <si>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</si>
  <si>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</si>
  <si>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</si>
  <si>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</si>
  <si>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</si>
  <si>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</si>
  <si>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</si>
  <si>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</si>
  <si>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</si>
  <si>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</si>
  <si>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</si>
  <si>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</si>
  <si>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</si>
  <si>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</si>
  <si>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</si>
  <si>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</si>
  <si>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</si>
  <si>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</si>
  <si>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</si>
  <si>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</si>
  <si>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</si>
  <si>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</si>
  <si>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</si>
  <si>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</si>
  <si>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</si>
  <si>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</si>
  <si>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</si>
  <si>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</si>
  <si>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</si>
  <si>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</si>
  <si>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</si>
  <si>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</si>
  <si>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</si>
  <si>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</si>
  <si>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</si>
  <si>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</si>
  <si>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</si>
  <si>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</si>
  <si>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</si>
  <si>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</si>
  <si>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</si>
  <si>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</si>
  <si>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</si>
  <si>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</si>
  <si>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</si>
  <si>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</si>
  <si>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</si>
  <si>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</si>
  <si>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</si>
  <si>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</si>
  <si>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</si>
  <si>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</si>
  <si>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</si>
  <si>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</si>
  <si>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</si>
  <si>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</si>
  <si>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</si>
  <si>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</si>
  <si>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</si>
  <si>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</si>
  <si>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</si>
  <si>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</si>
  <si>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</si>
  <si>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</si>
  <si>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</si>
  <si>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</si>
  <si>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</si>
  <si>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</si>
  <si>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</si>
  <si>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</si>
  <si>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</si>
  <si>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</si>
  <si>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</si>
  <si>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</si>
  <si>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</si>
  <si>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</si>
  <si>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</si>
  <si>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</si>
  <si>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</si>
  <si>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</si>
  <si>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</si>
  <si>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</si>
  <si>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</si>
  <si>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</si>
  <si>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</si>
  <si>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</si>
  <si>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</si>
  <si>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</si>
  <si>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</si>
  <si>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</si>
  <si>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</si>
  <si>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</si>
  <si>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</si>
  <si>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</si>
  <si>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</si>
  <si>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</si>
  <si>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</si>
  <si>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</si>
  <si>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</si>
  <si>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</si>
  <si>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</si>
  <si>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</si>
  <si>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</si>
  <si>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</si>
  <si>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</si>
  <si>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</si>
  <si>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</si>
  <si>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</si>
  <si>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</si>
  <si>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</si>
  <si>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</si>
  <si>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</si>
  <si>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</si>
  <si>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</si>
  <si>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</si>
  <si>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</si>
  <si>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</si>
  <si>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</si>
  <si>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</si>
  <si>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</si>
  <si>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</si>
  <si>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</si>
  <si>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</si>
  <si>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</si>
  <si>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</si>
  <si>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</si>
  <si>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</si>
  <si>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</si>
  <si>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</si>
  <si>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</si>
  <si>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</si>
  <si>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</si>
  <si>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</si>
  <si>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</si>
  <si>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</si>
  <si>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</si>
  <si>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</si>
  <si>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</si>
  <si>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</si>
  <si>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</si>
  <si>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</si>
  <si>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</si>
  <si>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</si>
  <si>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</si>
  <si>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</si>
  <si>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</si>
  <si>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</si>
  <si>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</si>
  <si>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</si>
  <si>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</si>
  <si>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</si>
  <si>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</si>
  <si>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</si>
  <si>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</si>
  <si>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</si>
  <si>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</si>
  <si>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</si>
  <si>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</si>
  <si>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</si>
  <si>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</si>
  <si>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</si>
  <si>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</si>
  <si>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</si>
  <si>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</si>
  <si>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</si>
  <si>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</si>
  <si>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</si>
  <si>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</si>
  <si>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</si>
  <si>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</si>
  <si>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</si>
  <si>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</si>
  <si>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</si>
  <si>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</si>
  <si>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</si>
  <si>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</si>
  <si>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</si>
  <si>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</si>
  <si>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</si>
  <si>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</si>
  <si>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</si>
  <si>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</si>
  <si>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</si>
  <si>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</si>
  <si>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</si>
  <si>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</si>
  <si>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</si>
  <si>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</si>
  <si>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</si>
  <si>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</si>
  <si>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</si>
  <si>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</si>
  <si>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</si>
  <si>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</si>
  <si>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</si>
  <si>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</si>
  <si>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</si>
  <si>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</si>
  <si>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</si>
  <si>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</si>
  <si>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</si>
  <si>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</si>
  <si>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</si>
  <si>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</si>
  <si>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</si>
  <si>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</si>
  <si>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</si>
  <si>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</si>
  <si>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</si>
  <si>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</si>
  <si>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</si>
  <si>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</si>
  <si>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</si>
  <si>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</si>
  <si>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</si>
  <si>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</si>
  <si>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</si>
  <si>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</si>
  <si>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</si>
  <si>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</si>
  <si>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</si>
  <si>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</si>
  <si>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</si>
  <si>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</si>
  <si>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</si>
  <si>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</si>
  <si>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</si>
  <si>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</si>
  <si>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</si>
  <si>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</si>
  <si>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</si>
  <si>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</si>
  <si>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</si>
  <si>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</si>
  <si>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</si>
  <si>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</si>
  <si>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</si>
  <si>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</si>
  <si>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</si>
  <si>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</si>
  <si>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</si>
  <si>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</si>
  <si>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</si>
  <si>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</si>
  <si>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</si>
  <si>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</si>
  <si>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</si>
  <si>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</si>
  <si>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</si>
  <si>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</si>
  <si>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</si>
  <si>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</si>
  <si>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</si>
  <si>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</si>
  <si>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</si>
  <si>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</si>
  <si>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</si>
  <si>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</si>
  <si>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</si>
  <si>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</si>
  <si>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</si>
  <si>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</si>
  <si>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</si>
  <si>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</si>
  <si>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</si>
  <si>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</si>
  <si>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</si>
  <si>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</si>
  <si>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</si>
  <si>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</si>
  <si>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</si>
  <si>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</si>
  <si>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</si>
  <si>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</si>
  <si>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</si>
  <si>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</si>
  <si>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</si>
  <si>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</si>
  <si>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</si>
  <si>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</si>
  <si>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</si>
  <si>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</si>
  <si>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</si>
  <si>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</si>
  <si>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</si>
  <si>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</si>
  <si>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</si>
  <si>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</si>
  <si>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</si>
  <si>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</si>
  <si>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</si>
  <si>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</si>
  <si>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</si>
  <si>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</si>
  <si>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</si>
  <si>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</si>
  <si>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</si>
  <si>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</si>
  <si>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</si>
  <si>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</si>
  <si>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</si>
  <si>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</si>
  <si>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</si>
  <si>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</si>
  <si>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</si>
  <si>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</si>
  <si>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</si>
  <si>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</si>
  <si>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</si>
  <si>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</si>
  <si>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</si>
  <si>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</si>
  <si>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</si>
  <si>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</si>
  <si>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</si>
  <si>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</si>
  <si>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</si>
  <si>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</si>
  <si>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</si>
  <si>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</si>
  <si>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</si>
  <si>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</si>
  <si>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</si>
  <si>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</si>
  <si>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</si>
  <si>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</si>
  <si>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</si>
  <si>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</si>
  <si>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</si>
  <si>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</si>
  <si>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</si>
  <si>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</si>
  <si>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</si>
  <si>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</si>
  <si>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</si>
  <si>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</si>
  <si>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</si>
  <si>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</si>
  <si>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</si>
  <si>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</si>
  <si>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</si>
  <si>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</si>
  <si>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</si>
  <si>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</si>
  <si>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</si>
  <si>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</si>
  <si>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</si>
  <si>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</si>
  <si>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</si>
  <si>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</si>
  <si>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</si>
  <si>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</si>
  <si>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</si>
  <si>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</si>
  <si>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</si>
  <si>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</si>
  <si>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</si>
  <si>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</si>
  <si>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</si>
  <si>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</si>
  <si>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</si>
  <si>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</si>
  <si>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</si>
  <si>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</si>
  <si>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</si>
  <si>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</si>
  <si>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</si>
  <si>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</si>
  <si>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</si>
  <si>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</si>
  <si>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</si>
  <si>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</si>
  <si>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</si>
  <si>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</si>
  <si>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</si>
  <si>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</si>
  <si>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</si>
  <si>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</si>
  <si>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</si>
  <si>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</si>
  <si>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</si>
  <si>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</si>
  <si>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</si>
  <si>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</si>
  <si>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</si>
  <si>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</si>
  <si>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</si>
  <si>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</si>
  <si>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</si>
  <si>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</si>
  <si>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</si>
  <si>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</si>
  <si>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</si>
  <si>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</si>
  <si>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</si>
  <si>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</si>
  <si>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</si>
  <si>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</si>
  <si>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</si>
  <si>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</si>
  <si>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</si>
  <si>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</si>
  <si>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</si>
  <si>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</si>
  <si>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</si>
  <si>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</si>
  <si>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</si>
  <si>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</si>
  <si>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</si>
  <si>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</si>
  <si>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</si>
  <si>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</si>
  <si>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</si>
  <si>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</si>
  <si>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</si>
  <si>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</si>
  <si>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</si>
  <si>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</si>
  <si>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</si>
  <si>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</si>
  <si>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</si>
  <si>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</si>
  <si>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</si>
  <si>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</si>
  <si>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</si>
  <si>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</si>
  <si>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</si>
  <si>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</si>
  <si>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</si>
  <si>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</si>
  <si>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</si>
  <si>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</si>
  <si>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</si>
  <si>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</si>
  <si>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</si>
  <si>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</si>
  <si>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</si>
  <si>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</si>
  <si>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</si>
  <si>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</si>
  <si>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</si>
  <si>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</si>
  <si>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</si>
  <si>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</si>
  <si>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</si>
  <si>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</si>
  <si>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</si>
  <si>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</si>
  <si>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</si>
  <si>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</si>
  <si>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</si>
  <si>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</si>
  <si>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</si>
  <si>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</si>
  <si>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</si>
  <si>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</si>
  <si>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</si>
  <si>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</si>
  <si>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</si>
  <si>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</si>
  <si>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</si>
  <si>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</si>
  <si>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</si>
  <si>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</si>
  <si>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</si>
  <si>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</si>
  <si>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</si>
  <si>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</si>
  <si>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</si>
  <si>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</si>
  <si>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</si>
  <si>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</si>
  <si>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</si>
  <si>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</si>
  <si>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</si>
  <si>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</si>
  <si>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</si>
  <si>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</si>
  <si>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</si>
  <si>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</si>
  <si>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</si>
  <si>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</si>
  <si>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</si>
  <si>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</si>
  <si>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</si>
  <si>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</si>
  <si>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</si>
  <si>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</si>
  <si>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</si>
  <si>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</si>
  <si>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</si>
  <si>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</si>
  <si>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</si>
  <si>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</si>
  <si>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</si>
  <si>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</si>
  <si>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</si>
  <si>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</si>
  <si>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</si>
  <si>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</si>
  <si>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</si>
  <si>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</si>
  <si>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</si>
  <si>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</si>
  <si>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</si>
  <si>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</si>
  <si>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</si>
  <si>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</si>
  <si>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</si>
  <si>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</si>
  <si>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</si>
  <si>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</si>
  <si>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</si>
  <si>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</si>
  <si>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</si>
  <si>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</si>
  <si>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</si>
  <si>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</si>
  <si>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</si>
  <si>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</si>
  <si>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</si>
  <si>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</si>
  <si>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</si>
  <si>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</si>
  <si>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</si>
  <si>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</si>
  <si>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</si>
  <si>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</si>
  <si>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</si>
  <si>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</si>
  <si>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</si>
  <si>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</si>
  <si>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</si>
  <si>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</si>
  <si>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</si>
  <si>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</si>
  <si>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</si>
  <si>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</si>
  <si>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</si>
  <si>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</si>
  <si>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</si>
  <si>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</si>
  <si>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</si>
  <si>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</si>
  <si>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</si>
  <si>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</si>
  <si>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</si>
  <si>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</si>
  <si>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</si>
  <si>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</si>
  <si>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</si>
  <si>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</si>
  <si>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</si>
  <si>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</si>
  <si>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</si>
  <si>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</si>
  <si>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</si>
  <si>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</si>
  <si>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</si>
  <si>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</si>
  <si>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</si>
  <si>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</si>
  <si>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</si>
  <si>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</si>
  <si>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</si>
  <si>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</si>
  <si>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</si>
  <si>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</si>
  <si>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</si>
  <si>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</si>
  <si>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</si>
  <si>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</si>
  <si>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</si>
  <si>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</si>
  <si>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</si>
  <si>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</si>
  <si>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</si>
  <si>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</si>
  <si>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</si>
  <si>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</si>
  <si>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</si>
  <si>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</si>
  <si>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</si>
  <si>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</si>
  <si>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</si>
  <si>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</si>
  <si>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</si>
  <si>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</si>
  <si>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</si>
  <si>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</si>
  <si>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</si>
  <si>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</si>
  <si>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</si>
  <si>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</si>
  <si>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</si>
  <si>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</si>
  <si>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</si>
  <si>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</si>
  <si>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</si>
  <si>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</si>
  <si>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</si>
  <si>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</si>
  <si>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</si>
  <si>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</si>
  <si>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</si>
  <si>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</si>
  <si>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</si>
  <si>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</si>
  <si>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</si>
  <si>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</si>
  <si>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</si>
  <si>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</si>
  <si>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</si>
  <si>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</si>
  <si>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</si>
  <si>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</si>
  <si>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</si>
  <si>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</si>
  <si>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</si>
  <si>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</si>
  <si>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</si>
  <si>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</si>
  <si>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</si>
  <si>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</si>
  <si>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</si>
  <si>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</si>
  <si>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</si>
  <si>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</si>
  <si>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</si>
  <si>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</si>
  <si>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</si>
  <si>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</si>
  <si>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</si>
  <si>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</si>
  <si>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</si>
  <si>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</si>
  <si>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</si>
  <si>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</si>
  <si>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</si>
  <si>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</si>
  <si>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</si>
  <si>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</si>
  <si>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</si>
  <si>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</si>
  <si>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</si>
  <si>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</si>
  <si>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</si>
  <si>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</si>
  <si>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</si>
  <si>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</si>
  <si>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</si>
  <si>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</si>
  <si>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</si>
  <si>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</si>
  <si>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</si>
  <si>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</si>
  <si>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</si>
  <si>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</si>
  <si>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</si>
  <si>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</si>
  <si>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</si>
  <si>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</si>
  <si>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</si>
  <si>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</si>
  <si>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</si>
  <si>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</si>
  <si>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</si>
  <si>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</si>
  <si>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</si>
  <si>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</si>
  <si>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</si>
  <si>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</si>
  <si>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</si>
  <si>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</si>
  <si>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</si>
  <si>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</si>
  <si>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</si>
  <si>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</si>
  <si>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</si>
  <si>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</si>
  <si>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</si>
  <si>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</si>
  <si>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</si>
  <si>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</si>
  <si>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</si>
  <si>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</si>
  <si>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</si>
  <si>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</si>
  <si>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</si>
  <si>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</si>
  <si>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</si>
  <si>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</si>
  <si>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</si>
  <si>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</si>
  <si>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</si>
  <si>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</si>
  <si>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</si>
  <si>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</si>
  <si>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</si>
  <si>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</si>
  <si>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</si>
  <si>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</si>
  <si>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</si>
  <si>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</si>
  <si>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</si>
  <si>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</si>
  <si>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</si>
  <si>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</si>
  <si>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</si>
  <si>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</si>
  <si>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</si>
  <si>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</si>
  <si>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</si>
  <si>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</si>
  <si>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</si>
  <si>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</si>
  <si>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</si>
  <si>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</si>
  <si>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</si>
  <si>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</si>
  <si>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</si>
  <si>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</si>
  <si>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</si>
  <si>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</si>
  <si>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</si>
  <si>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</si>
  <si>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</si>
  <si>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</si>
  <si>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</si>
  <si>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</si>
  <si>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</si>
  <si>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</si>
  <si>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</si>
  <si>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</si>
  <si>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</si>
  <si>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</si>
  <si>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</si>
  <si>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</si>
  <si>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</si>
  <si>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</si>
  <si>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</si>
  <si>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</si>
  <si>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</si>
  <si>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</si>
  <si>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</si>
  <si>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</si>
  <si>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</si>
  <si>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</si>
  <si>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</si>
  <si>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</si>
  <si>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</si>
  <si>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</si>
  <si>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</si>
  <si>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</si>
  <si>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</si>
  <si>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</si>
  <si>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</si>
  <si>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</si>
  <si>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</si>
  <si>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</si>
  <si>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</si>
  <si>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</si>
  <si>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</si>
  <si>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</si>
  <si>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</si>
  <si>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</si>
  <si>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</si>
  <si>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</si>
  <si>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</si>
  <si>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</si>
  <si>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</si>
  <si>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</si>
  <si>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</si>
  <si>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</si>
  <si>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</si>
  <si>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</si>
  <si>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</si>
  <si>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</si>
  <si>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</si>
  <si>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</si>
  <si>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</si>
  <si>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</si>
  <si>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</si>
  <si>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</si>
  <si>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</si>
  <si>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</si>
  <si>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</si>
  <si>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</si>
  <si>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</si>
  <si>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</si>
  <si>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</si>
  <si>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</si>
  <si>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</si>
  <si>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</si>
  <si>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</si>
  <si>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</si>
  <si>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</si>
  <si>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</si>
  <si>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</si>
  <si>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</si>
  <si>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</si>
  <si>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</si>
  <si>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</si>
  <si>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</si>
  <si>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</si>
  <si>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</si>
  <si>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</si>
  <si>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</si>
  <si>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</si>
  <si>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</si>
  <si>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</si>
  <si>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</si>
  <si>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</si>
  <si>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</si>
  <si>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</si>
  <si>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</si>
  <si>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</si>
  <si>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</si>
  <si>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</si>
  <si>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</si>
  <si>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</si>
  <si>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</si>
  <si>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</si>
  <si>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</si>
  <si>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</si>
  <si>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</si>
  <si>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</si>
  <si>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</si>
  <si>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</si>
  <si>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</si>
  <si>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</si>
  <si>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</si>
  <si>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</si>
  <si>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</si>
  <si>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</si>
  <si>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</si>
  <si>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</si>
  <si>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</si>
  <si>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</si>
  <si>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</si>
  <si>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</si>
  <si>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</si>
  <si>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</si>
  <si>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</si>
  <si>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</si>
  <si>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</si>
  <si>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</si>
  <si>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</si>
  <si>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</si>
  <si>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</si>
  <si>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</si>
  <si>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</si>
  <si>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</si>
  <si>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</si>
  <si>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</si>
  <si>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</si>
  <si>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</si>
  <si>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</si>
  <si>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</si>
  <si>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</si>
  <si>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</si>
  <si>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</si>
  <si>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</si>
  <si>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</si>
  <si>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</si>
  <si>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</si>
  <si>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</si>
  <si>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</si>
  <si>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</si>
  <si>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</si>
  <si>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</si>
  <si>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</si>
  <si>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</si>
  <si>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</si>
  <si>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</si>
  <si>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</si>
  <si>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</si>
  <si>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</si>
  <si>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</si>
  <si>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</si>
  <si>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</si>
  <si>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</si>
  <si>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</si>
  <si>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</si>
  <si>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</si>
  <si>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</si>
  <si>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</si>
  <si>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</si>
  <si>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</si>
  <si>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</si>
  <si>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</si>
  <si>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</si>
  <si>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</si>
  <si>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</si>
  <si>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</si>
  <si>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</si>
  <si>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</si>
  <si>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</si>
  <si>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</si>
  <si>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</si>
  <si>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</si>
  <si>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</si>
  <si>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</si>
  <si>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</si>
  <si>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</si>
  <si>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</si>
  <si>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</si>
  <si>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</si>
  <si>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</si>
  <si>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</si>
  <si>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</si>
  <si>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</si>
  <si>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</si>
  <si>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</si>
  <si>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</si>
  <si>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</si>
  <si>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</si>
  <si>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</si>
  <si>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</si>
  <si>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</si>
  <si>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</si>
  <si>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</si>
  <si>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</si>
  <si>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</si>
  <si>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</si>
  <si>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</si>
  <si>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</si>
  <si>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</si>
  <si>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</si>
  <si>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</si>
  <si>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</si>
  <si>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</si>
  <si>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</si>
  <si>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</si>
  <si>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</si>
  <si>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</si>
  <si>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</si>
  <si>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</si>
  <si>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</si>
  <si>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</si>
  <si>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</si>
  <si>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</si>
  <si>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</si>
  <si>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</si>
  <si>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</si>
  <si>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</si>
  <si>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</si>
  <si>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</si>
  <si>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</si>
  <si>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</si>
  <si>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</si>
  <si>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</si>
  <si>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</si>
  <si>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</si>
  <si>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</si>
  <si>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</si>
  <si>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</si>
  <si>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</si>
  <si>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</si>
  <si>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</si>
  <si>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</si>
  <si>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</si>
  <si>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</si>
  <si>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</si>
  <si>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</si>
  <si>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</si>
  <si>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</si>
  <si>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</si>
  <si>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</si>
  <si>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</si>
  <si>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</si>
  <si>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</si>
  <si>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</si>
  <si>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</si>
  <si>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</si>
  <si>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</si>
  <si>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</si>
  <si>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</si>
  <si>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</si>
  <si>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</si>
  <si>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</si>
  <si>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</si>
  <si>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</si>
  <si>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</si>
  <si>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</si>
  <si>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</si>
  <si>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</si>
  <si>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</si>
  <si>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</si>
  <si>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</si>
  <si>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</si>
  <si>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</si>
  <si>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</si>
  <si>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</si>
  <si>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</si>
  <si>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</si>
  <si>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</si>
  <si>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</si>
  <si>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</si>
  <si>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</si>
  <si>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</si>
  <si>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</si>
  <si>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</si>
  <si>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</si>
  <si>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</si>
  <si>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</si>
  <si>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</si>
  <si>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</si>
  <si>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</si>
  <si>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</si>
  <si>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</si>
  <si>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</si>
  <si>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</si>
  <si>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</si>
  <si>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</si>
  <si>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</si>
  <si>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</si>
  <si>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</si>
  <si>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</si>
  <si>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</si>
  <si>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</si>
  <si>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</si>
  <si>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</si>
  <si>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</si>
  <si>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</si>
  <si>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</si>
  <si>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</si>
  <si>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</si>
  <si>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</si>
  <si>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</si>
  <si>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</si>
  <si>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</si>
  <si>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</si>
  <si>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</si>
  <si>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</si>
  <si>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</si>
  <si>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</si>
  <si>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</si>
  <si>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</si>
  <si>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</si>
  <si>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</si>
  <si>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</si>
  <si>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</si>
  <si>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</si>
  <si>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</si>
  <si>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</si>
  <si>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</si>
  <si>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</si>
  <si>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</si>
  <si>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</si>
  <si>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</si>
  <si>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</si>
  <si>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</si>
  <si>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</si>
  <si>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</si>
  <si>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</si>
  <si>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</si>
  <si>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</si>
  <si>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</si>
  <si>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</si>
  <si>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</si>
  <si>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</si>
  <si>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</si>
  <si>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</si>
  <si>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</si>
  <si>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</si>
  <si>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</si>
  <si>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</si>
  <si>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</si>
  <si>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</si>
  <si>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</si>
  <si>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</si>
  <si>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</si>
  <si>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</si>
  <si>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</si>
  <si>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</si>
  <si>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</si>
  <si>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</si>
  <si>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</si>
  <si>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</si>
  <si>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</si>
  <si>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</si>
  <si>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</si>
  <si>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</si>
  <si>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</si>
  <si>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</si>
  <si>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</si>
  <si>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</si>
  <si>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</si>
  <si>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</si>
  <si>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</si>
  <si>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</si>
  <si>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</si>
  <si>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</si>
  <si>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</si>
  <si>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</si>
  <si>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</si>
  <si>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</si>
  <si>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</si>
  <si>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</si>
  <si>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</si>
  <si>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</si>
  <si>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</si>
  <si>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</si>
  <si>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</si>
  <si>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</si>
  <si>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</si>
  <si>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</si>
  <si>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</si>
  <si>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</si>
  <si>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</si>
  <si>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</si>
  <si>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</si>
  <si>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</si>
  <si>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</si>
  <si>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</si>
  <si>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</si>
  <si>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</si>
  <si>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</si>
  <si>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</si>
  <si>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</si>
  <si>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</si>
  <si>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</si>
  <si>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</si>
  <si>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</si>
  <si>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</si>
  <si>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</si>
  <si>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</si>
  <si>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</si>
  <si>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</si>
  <si>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</si>
  <si>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</si>
  <si>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</si>
  <si>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</si>
  <si>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</si>
  <si>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</si>
  <si>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</si>
  <si>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</si>
  <si>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</si>
  <si>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</si>
  <si>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</si>
  <si>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</si>
  <si>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</si>
  <si>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</si>
  <si>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</si>
  <si>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</si>
  <si>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</si>
  <si>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</si>
  <si>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</si>
  <si>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</si>
  <si>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</si>
  <si>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</si>
  <si>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</si>
  <si>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</si>
  <si>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</si>
  <si>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</si>
  <si>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</si>
  <si>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</si>
  <si>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</si>
  <si>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</si>
  <si>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</si>
  <si>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</si>
  <si>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</si>
  <si>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</si>
  <si>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</si>
  <si>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</si>
  <si>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</si>
  <si>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</si>
  <si>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</si>
  <si>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</si>
  <si>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</si>
  <si>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</si>
  <si>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</si>
  <si>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</si>
  <si>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</si>
  <si>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</si>
  <si>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</si>
  <si>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</si>
  <si>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</si>
  <si>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</si>
  <si>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</si>
  <si>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</si>
  <si>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</si>
  <si>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</si>
  <si>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</si>
  <si>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</si>
  <si>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</si>
  <si>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</si>
  <si>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</si>
  <si>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</si>
  <si>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</si>
  <si>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</si>
  <si>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</si>
  <si>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</si>
  <si>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</si>
  <si>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</si>
  <si>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</si>
  <si>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</si>
  <si>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</si>
  <si>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</si>
  <si>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</si>
  <si>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</si>
  <si>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</si>
  <si>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</si>
  <si>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</si>
  <si>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</si>
  <si>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</si>
  <si>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</si>
  <si>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</si>
  <si>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</si>
  <si>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</si>
  <si>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</si>
  <si>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</si>
  <si>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</si>
  <si>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</si>
  <si>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</si>
  <si>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</si>
  <si>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</si>
  <si>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</si>
  <si>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</si>
  <si>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</si>
  <si>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</si>
  <si>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</si>
  <si>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</si>
  <si>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</si>
  <si>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</si>
  <si>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</si>
  <si>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</si>
  <si>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</si>
  <si>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</si>
  <si>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</si>
  <si>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</si>
  <si>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</si>
  <si>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</si>
  <si>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</si>
  <si>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</si>
  <si>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</si>
  <si>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</si>
  <si>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</si>
  <si>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</si>
  <si>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</si>
  <si>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</si>
  <si>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</si>
  <si>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</si>
  <si>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</si>
  <si>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</si>
  <si>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</si>
  <si>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</si>
  <si>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</si>
  <si>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</si>
  <si>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</si>
  <si>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</si>
  <si>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</si>
  <si>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</si>
  <si>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</si>
  <si>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</si>
  <si>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</si>
  <si>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</si>
  <si>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</si>
  <si>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</si>
  <si>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</si>
  <si>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</si>
  <si>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</si>
  <si>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</si>
  <si>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</si>
  <si>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</si>
  <si>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</si>
  <si>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</si>
  <si>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</si>
  <si>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</si>
  <si>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</si>
  <si>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</si>
  <si>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</si>
  <si>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</si>
  <si>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</si>
  <si>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</si>
  <si>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</si>
  <si>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</si>
  <si>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</si>
  <si>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</si>
  <si>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</si>
  <si>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</si>
  <si>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</si>
  <si>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</si>
  <si>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</si>
  <si>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</si>
  <si>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</si>
  <si>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</si>
  <si>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</si>
  <si>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</si>
  <si>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</si>
  <si>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</si>
  <si>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</si>
  <si>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</si>
  <si>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</si>
  <si>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</si>
  <si>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</si>
  <si>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</si>
  <si>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</si>
  <si>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</si>
  <si>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</si>
  <si>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</si>
  <si>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</si>
  <si>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</si>
  <si>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</si>
  <si>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</si>
  <si>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</si>
  <si>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</si>
  <si>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</si>
  <si>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</si>
  <si>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</si>
  <si>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</si>
  <si>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</si>
  <si>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</si>
  <si>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</si>
  <si>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</si>
  <si>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</si>
  <si>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</si>
  <si>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</si>
  <si>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</si>
  <si>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</si>
  <si>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</si>
  <si>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</si>
  <si>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</si>
  <si>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</si>
  <si>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</si>
  <si>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</si>
  <si>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</si>
  <si>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</si>
  <si>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</si>
  <si>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</si>
  <si>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</si>
  <si>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</si>
  <si>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</si>
  <si>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</si>
  <si>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</si>
  <si>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</si>
  <si>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</si>
  <si>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</si>
  <si>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</si>
  <si>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</si>
  <si>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</si>
  <si>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</si>
  <si>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</si>
  <si>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</si>
  <si>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</si>
  <si>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</si>
  <si>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</si>
  <si>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</si>
  <si>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</si>
  <si>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</si>
  <si>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</si>
  <si>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</si>
  <si>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</si>
  <si>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</si>
  <si>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</si>
  <si>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</si>
  <si>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</si>
  <si>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</si>
  <si>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</si>
  <si>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</si>
  <si>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</si>
  <si>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</si>
  <si>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</si>
  <si>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</si>
  <si>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</si>
  <si>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</si>
  <si>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</si>
  <si>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</si>
  <si>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</si>
  <si>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</si>
  <si>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</si>
  <si>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</si>
  <si>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</si>
  <si>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</si>
  <si>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</si>
  <si>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</si>
  <si>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</si>
  <si>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</si>
  <si>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</si>
  <si>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</si>
  <si>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</si>
  <si>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</si>
  <si>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</si>
  <si>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</si>
  <si>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</si>
  <si>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</si>
  <si>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</si>
  <si>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</si>
  <si>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</si>
  <si>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</si>
  <si>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</si>
  <si>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</si>
  <si>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</si>
  <si>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</si>
  <si>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</si>
  <si>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</si>
  <si>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</si>
  <si>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</si>
  <si>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</si>
  <si>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</si>
  <si>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</si>
  <si>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</si>
  <si>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</si>
  <si>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</si>
  <si>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</si>
  <si>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</si>
  <si>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</si>
  <si>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</si>
  <si>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</si>
  <si>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</si>
  <si>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</si>
  <si>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</si>
  <si>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</si>
  <si>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</si>
  <si>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</si>
  <si>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</si>
  <si>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</si>
  <si>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</si>
  <si>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</si>
  <si>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</si>
  <si>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</si>
  <si>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</si>
  <si>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</si>
  <si>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</si>
  <si>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</si>
  <si>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</si>
  <si>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</si>
  <si>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</si>
  <si>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</si>
  <si>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</si>
  <si>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</si>
  <si>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</si>
  <si>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</si>
  <si>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</si>
  <si>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</si>
  <si>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</si>
  <si>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</si>
  <si>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</si>
  <si>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</si>
  <si>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</si>
  <si>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</si>
  <si>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</si>
  <si>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</si>
  <si>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</si>
  <si>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</si>
  <si>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</si>
  <si>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</si>
  <si>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</si>
  <si>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</si>
  <si>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</si>
  <si>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</si>
  <si>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</si>
  <si>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</si>
  <si>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</si>
  <si>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</si>
  <si>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</si>
  <si>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</si>
  <si>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</si>
  <si>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</si>
  <si>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</si>
  <si>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</si>
  <si>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</si>
  <si>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</si>
  <si>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</si>
  <si>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</si>
  <si>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</si>
  <si>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</si>
  <si>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</si>
  <si>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</si>
  <si>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</si>
  <si>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</si>
  <si>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</si>
  <si>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</si>
  <si>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</si>
  <si>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</si>
  <si>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</si>
  <si>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</si>
  <si>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</si>
  <si>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</si>
  <si>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</si>
  <si>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</si>
  <si>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</si>
  <si>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</si>
  <si>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</si>
  <si>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</si>
  <si>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</si>
  <si>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</si>
  <si>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</si>
  <si>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</si>
  <si>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</si>
  <si>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</si>
  <si>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</si>
  <si>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</si>
  <si>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</si>
  <si>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</si>
  <si>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</si>
  <si>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</si>
  <si>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</si>
  <si>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</si>
  <si>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</si>
  <si>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</si>
  <si>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</si>
  <si>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</si>
  <si>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</si>
  <si>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</si>
  <si>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</si>
  <si>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</si>
  <si>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</si>
  <si>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</si>
  <si>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</si>
  <si>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</si>
  <si>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</si>
  <si>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</si>
  <si>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</si>
  <si>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</si>
  <si>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</si>
  <si>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</si>
  <si>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</si>
  <si>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</si>
  <si>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</si>
  <si>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</si>
  <si>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</si>
  <si>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</si>
  <si>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</si>
  <si>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</si>
  <si>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</si>
  <si>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</si>
  <si>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</si>
  <si>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</si>
  <si>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</si>
  <si>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</si>
  <si>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</si>
  <si>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</si>
  <si>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</si>
  <si>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</si>
  <si>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</si>
  <si>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</si>
  <si>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</si>
  <si>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</si>
  <si>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</si>
  <si>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</si>
  <si>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</si>
  <si>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</si>
  <si>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</si>
  <si>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</si>
  <si>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</si>
  <si>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</si>
  <si>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</si>
  <si>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</si>
  <si>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</si>
  <si>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</si>
  <si>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</si>
  <si>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</si>
  <si>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</si>
  <si>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</si>
  <si>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</si>
  <si>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</si>
  <si>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</si>
  <si>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</si>
  <si>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</si>
  <si>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</si>
  <si>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</si>
  <si>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</si>
  <si>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</si>
  <si>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</si>
  <si>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</si>
  <si>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</si>
  <si>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</si>
  <si>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</si>
  <si>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</si>
  <si>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</si>
  <si>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</si>
  <si>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</si>
  <si>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</si>
  <si>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</si>
  <si>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</si>
  <si>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</si>
  <si>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</si>
  <si>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</si>
  <si>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</si>
  <si>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</si>
  <si>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</si>
  <si>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</si>
  <si>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</si>
  <si>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</si>
  <si>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</si>
  <si>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</si>
  <si>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</si>
  <si>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</si>
  <si>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</si>
  <si>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</si>
  <si>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</si>
  <si>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</si>
  <si>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</si>
  <si>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</si>
  <si>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</si>
  <si>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</si>
  <si>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</si>
  <si>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</si>
  <si>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</si>
  <si>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</si>
  <si>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</si>
  <si>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</si>
  <si>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</si>
  <si>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</si>
  <si>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</si>
  <si>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</si>
  <si>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</si>
  <si>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</si>
  <si>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</si>
  <si>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</si>
  <si>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</si>
  <si>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</si>
  <si>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</si>
  <si>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</si>
  <si>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</si>
  <si>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</si>
  <si>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</si>
  <si>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</si>
  <si>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</si>
  <si>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</si>
  <si>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</si>
  <si>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</si>
  <si>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</si>
  <si>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</si>
  <si>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</si>
  <si>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</si>
  <si>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</si>
  <si>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</si>
  <si>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</si>
  <si>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</si>
  <si>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</si>
  <si>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</si>
  <si>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</si>
  <si>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</si>
  <si>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</si>
  <si>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</si>
  <si>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</si>
  <si>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</si>
  <si>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</si>
  <si>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</si>
  <si>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</si>
  <si>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</si>
  <si>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</si>
  <si>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</si>
  <si>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</si>
  <si>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</si>
  <si>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</si>
  <si>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</si>
  <si>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</si>
  <si>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</si>
  <si>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</si>
  <si>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</si>
  <si>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</si>
  <si>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</si>
  <si>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</si>
  <si>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</si>
  <si>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</si>
  <si>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</si>
  <si>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</si>
  <si>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</si>
  <si>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</si>
  <si>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</si>
  <si>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</si>
  <si>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</si>
  <si>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</si>
  <si>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</si>
  <si>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</si>
  <si>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</si>
  <si>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</si>
  <si>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</si>
  <si>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</si>
  <si>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</si>
  <si>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</si>
  <si>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</si>
  <si>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</si>
  <si>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</si>
  <si>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</si>
  <si>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</si>
  <si>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</si>
  <si>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</si>
  <si>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</si>
  <si>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</si>
  <si>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</si>
  <si>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</si>
  <si>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</si>
  <si>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</si>
  <si>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</si>
  <si>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</si>
  <si>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</si>
  <si>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</si>
  <si>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</si>
  <si>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</si>
  <si>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</si>
  <si>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</si>
  <si>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</si>
  <si>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</si>
  <si>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</si>
  <si>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</si>
  <si>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</si>
  <si>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</si>
  <si>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</si>
  <si>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</si>
  <si>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</si>
  <si>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</si>
  <si>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</si>
  <si>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</si>
  <si>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</si>
  <si>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</si>
  <si>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</si>
  <si>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</si>
  <si>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</si>
  <si>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</si>
  <si>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</si>
  <si>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</si>
  <si>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</si>
  <si>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</si>
  <si>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</si>
  <si>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</si>
  <si>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</si>
  <si>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</si>
  <si>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</si>
  <si>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</si>
  <si>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</si>
  <si>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</si>
  <si>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</si>
  <si>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</si>
  <si>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</si>
  <si>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</si>
  <si>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</si>
  <si>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</si>
  <si>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</si>
  <si>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</si>
  <si>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</si>
  <si>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</si>
  <si>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</si>
  <si>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</si>
  <si>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</si>
  <si>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</si>
  <si>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</si>
  <si>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</si>
  <si>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</si>
  <si>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</si>
  <si>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</si>
  <si>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</si>
  <si>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</si>
  <si>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</si>
  <si>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</si>
  <si>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</si>
  <si>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</si>
  <si>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</si>
  <si>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</si>
  <si>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</si>
  <si>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</si>
  <si>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</si>
  <si>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</si>
  <si>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</si>
  <si>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</si>
  <si>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</si>
  <si>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</si>
  <si>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</si>
  <si>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</si>
  <si>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</si>
  <si>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</si>
  <si>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</si>
  <si>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</si>
  <si>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</si>
  <si>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</si>
  <si>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</si>
  <si>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</si>
  <si>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</si>
  <si>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</si>
  <si>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</si>
  <si>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</si>
  <si>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</si>
  <si>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</si>
  <si>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</si>
  <si>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</si>
  <si>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</si>
  <si>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</si>
  <si>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</si>
  <si>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</si>
  <si>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</si>
  <si>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</si>
  <si>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</si>
  <si>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</si>
  <si>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</si>
  <si>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</si>
  <si>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</si>
  <si>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</si>
  <si>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</si>
  <si>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</si>
  <si>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</si>
  <si>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</si>
  <si>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</si>
  <si>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</si>
  <si>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</si>
  <si>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</si>
  <si>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</si>
  <si>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</si>
  <si>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</si>
  <si>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</si>
  <si>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</si>
  <si>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</si>
  <si>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</si>
  <si>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</si>
  <si>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</si>
  <si>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</si>
  <si>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</si>
  <si>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</si>
  <si>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</si>
  <si>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</si>
  <si>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</si>
  <si>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</si>
  <si>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</si>
  <si>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</si>
  <si>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</si>
  <si>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</si>
  <si>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</si>
  <si>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</si>
  <si>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</si>
  <si>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</si>
  <si>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</si>
  <si>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</si>
  <si>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</si>
  <si>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</si>
  <si>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</si>
  <si>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</si>
  <si>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</si>
  <si>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</si>
  <si>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</si>
  <si>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</si>
  <si>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</si>
  <si>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</si>
  <si>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</si>
  <si>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</si>
  <si>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</si>
  <si>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</si>
  <si>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</si>
  <si>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</si>
  <si>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</si>
  <si>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</si>
  <si>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</si>
  <si>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</si>
  <si>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</si>
  <si>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</si>
  <si>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</si>
  <si>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</si>
  <si>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</si>
  <si>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</si>
  <si>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</si>
  <si>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</si>
  <si>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</si>
  <si>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</si>
  <si>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</si>
  <si>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</si>
  <si>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</si>
  <si>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</si>
  <si>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</si>
  <si>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</si>
  <si>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</si>
  <si>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</si>
  <si>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</si>
  <si>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</si>
  <si>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</si>
  <si>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</si>
  <si>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</si>
  <si>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</si>
  <si>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</si>
  <si>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</si>
  <si>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</si>
  <si>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</si>
  <si>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</si>
  <si>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</si>
  <si>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</si>
  <si>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</si>
  <si>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</si>
  <si>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</si>
  <si>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</si>
  <si>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</si>
  <si>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</si>
  <si>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</si>
  <si>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</si>
  <si>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</si>
  <si>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</si>
  <si>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</si>
  <si>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</si>
  <si>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</si>
  <si>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</si>
  <si>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</si>
  <si>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</si>
  <si>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</si>
  <si>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</si>
  <si>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</si>
  <si>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</si>
  <si>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</si>
  <si>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</si>
  <si>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</si>
  <si>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</si>
  <si>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</si>
  <si>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</si>
  <si>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</si>
  <si>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</si>
  <si>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</si>
  <si>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</si>
  <si>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</si>
  <si>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</si>
  <si>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</si>
  <si>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</si>
  <si>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</si>
  <si>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</si>
  <si>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</si>
  <si>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</si>
  <si>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</si>
  <si>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</si>
  <si>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</si>
  <si>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</si>
  <si>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</si>
  <si>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</si>
  <si>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</si>
  <si>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</si>
  <si>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</si>
  <si>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</si>
  <si>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</si>
  <si>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</si>
  <si>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</si>
  <si>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</si>
  <si>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</si>
  <si>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</si>
  <si>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</si>
  <si>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</si>
  <si>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</si>
  <si>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</si>
  <si>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</si>
  <si>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</si>
  <si>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</si>
  <si>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</si>
  <si>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</si>
  <si>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</si>
  <si>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</si>
  <si>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</si>
  <si>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</si>
  <si>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</si>
  <si>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</si>
  <si>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</si>
  <si>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</si>
  <si>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</si>
  <si>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</si>
  <si>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</si>
  <si>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</si>
  <si>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</si>
  <si>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</si>
  <si>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</si>
  <si>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</si>
  <si>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</si>
  <si>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</si>
  <si>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</si>
  <si>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</si>
  <si>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</si>
  <si>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</si>
  <si>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</si>
  <si>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</si>
  <si>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</si>
  <si>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</si>
  <si>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</si>
  <si>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</si>
  <si>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</si>
  <si>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</si>
  <si>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</si>
  <si>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</si>
  <si>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</si>
  <si>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</si>
  <si>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</si>
  <si>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</si>
  <si>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</si>
  <si>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</si>
  <si>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</si>
  <si>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</si>
  <si>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</si>
  <si>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</si>
  <si>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</si>
  <si>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</si>
  <si>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</si>
  <si>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</si>
  <si>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</si>
  <si>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</si>
  <si>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</si>
  <si>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</si>
  <si>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</si>
  <si>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</si>
  <si>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</si>
  <si>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</si>
  <si>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</si>
  <si>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</si>
  <si>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</si>
  <si>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</si>
  <si>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</si>
  <si>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</si>
  <si>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</si>
  <si>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</si>
  <si>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</si>
  <si>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</si>
  <si>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</si>
  <si>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</si>
  <si>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</si>
  <si>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</si>
  <si>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</si>
  <si>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</si>
  <si>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</si>
  <si>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</si>
  <si>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</si>
  <si>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</si>
  <si>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</si>
  <si>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</si>
  <si>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</si>
  <si>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</si>
  <si>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</si>
  <si>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</si>
  <si>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</si>
  <si>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</si>
  <si>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</si>
  <si>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</si>
  <si>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</si>
  <si>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</si>
  <si>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</si>
  <si>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</si>
  <si>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</si>
  <si>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</si>
  <si>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</si>
  <si>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</si>
  <si>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</si>
  <si>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</si>
  <si>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</si>
  <si>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</si>
  <si>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</si>
  <si>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</si>
  <si>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</si>
  <si>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</si>
  <si>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</si>
  <si>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</si>
  <si>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</si>
  <si>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</si>
  <si>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</si>
  <si>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</si>
  <si>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</si>
  <si>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</si>
  <si>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</si>
  <si>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</si>
  <si>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</si>
  <si>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</si>
  <si>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</si>
  <si>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</si>
  <si>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</si>
  <si>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</si>
  <si>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</si>
  <si>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</si>
  <si>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</si>
  <si>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</si>
  <si>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</si>
  <si>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</si>
  <si>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</si>
  <si>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</si>
  <si>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</si>
  <si>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</si>
  <si>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</si>
  <si>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</si>
  <si>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</si>
  <si>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</si>
  <si>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</si>
  <si>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</si>
  <si>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</si>
  <si>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</si>
  <si>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</si>
  <si>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</si>
  <si>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</si>
  <si>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</si>
  <si>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</si>
  <si>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</si>
  <si>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</si>
  <si>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</si>
  <si>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</si>
  <si>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</si>
  <si>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</si>
  <si>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</si>
  <si>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</si>
  <si>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</si>
  <si>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</si>
  <si>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</si>
  <si>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</si>
  <si>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</si>
  <si>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</si>
  <si>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</si>
  <si>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</si>
  <si>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</si>
  <si>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</si>
  <si>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</si>
  <si>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</si>
  <si>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</si>
  <si>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</si>
  <si>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</si>
  <si>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</si>
  <si>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</si>
  <si>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</si>
  <si>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</si>
  <si>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</si>
  <si>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</si>
  <si>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</si>
  <si>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</si>
  <si>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</si>
  <si>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</si>
  <si>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</si>
  <si>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</si>
  <si>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</si>
  <si>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</si>
  <si>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</si>
  <si>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</si>
  <si>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</si>
  <si>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</si>
  <si>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</si>
  <si>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</si>
  <si>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</si>
  <si>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</si>
  <si>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</si>
  <si>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</si>
  <si>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</si>
  <si>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</si>
  <si>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</si>
  <si>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</si>
  <si>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</si>
  <si>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</si>
  <si>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</si>
  <si>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</si>
  <si>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</si>
  <si>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</si>
  <si>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</si>
  <si>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</si>
  <si>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</si>
  <si>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</si>
  <si>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</si>
  <si>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</si>
  <si>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</si>
  <si>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</si>
  <si>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</si>
  <si>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</si>
  <si>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</si>
  <si>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</si>
  <si>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</si>
  <si>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</si>
  <si>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</si>
  <si>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</si>
  <si>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</si>
  <si>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</si>
  <si>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</si>
  <si>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</si>
  <si>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</si>
  <si>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</si>
  <si>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</si>
  <si>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</si>
  <si>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</si>
  <si>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</si>
  <si>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</si>
  <si>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</si>
  <si>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</si>
  <si>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</si>
  <si>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</si>
  <si>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</si>
  <si>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</si>
  <si>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</si>
  <si>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</si>
  <si>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</si>
  <si>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</si>
  <si>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</si>
  <si>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</si>
  <si>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</si>
  <si>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</si>
  <si>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</si>
  <si>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</si>
  <si>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</si>
  <si>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</si>
  <si>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</si>
  <si>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</si>
  <si>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</si>
  <si>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</si>
  <si>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</si>
  <si>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</si>
  <si>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</si>
  <si>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</si>
  <si>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</si>
  <si>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</si>
  <si>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</si>
  <si>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</si>
  <si>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</si>
  <si>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</si>
  <si>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</si>
  <si>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</si>
  <si>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</si>
  <si>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</si>
  <si>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</si>
  <si>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</si>
  <si>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</si>
  <si>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</si>
  <si>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</si>
  <si>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</si>
  <si>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</si>
  <si>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</si>
  <si>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</si>
  <si>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</si>
  <si>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</si>
  <si>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</si>
  <si>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</si>
  <si>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</si>
  <si>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</si>
  <si>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</si>
  <si>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</si>
  <si>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</si>
  <si>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</si>
  <si>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</si>
  <si>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</si>
  <si>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</si>
  <si>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</si>
  <si>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</si>
  <si>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</si>
  <si>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</si>
  <si>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</si>
  <si>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</si>
  <si>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</si>
  <si>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</si>
  <si>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</si>
  <si>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</si>
  <si>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</si>
  <si>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</si>
  <si>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</si>
  <si>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</si>
  <si>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</si>
  <si>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</si>
  <si>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</si>
  <si>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</si>
  <si>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</si>
  <si>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</si>
  <si>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</si>
  <si>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</si>
  <si>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</si>
  <si>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</si>
  <si>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</si>
  <si>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</si>
  <si>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</si>
  <si>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</si>
  <si>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</si>
  <si>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</si>
  <si>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</si>
  <si>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</si>
  <si>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</si>
  <si>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</si>
  <si>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</si>
  <si>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</si>
  <si>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</si>
  <si>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</si>
  <si>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</si>
  <si>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</si>
  <si>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</si>
  <si>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</si>
  <si>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</si>
  <si>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</si>
  <si>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</si>
  <si>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</si>
  <si>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</si>
  <si>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</si>
  <si>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</si>
  <si>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</si>
  <si>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</si>
  <si>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</si>
  <si>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</si>
  <si>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</si>
  <si>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</si>
  <si>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</si>
  <si>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</si>
  <si>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</si>
  <si>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</si>
  <si>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</si>
  <si>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</si>
  <si>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</si>
  <si>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</si>
  <si>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</si>
  <si>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</si>
  <si>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</si>
  <si>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</si>
  <si>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</si>
  <si>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</si>
  <si>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</si>
  <si>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</si>
  <si>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</si>
  <si>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</si>
  <si>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</si>
  <si>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</si>
  <si>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</si>
  <si>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</si>
  <si>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</si>
  <si>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</si>
  <si>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</si>
  <si>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</si>
  <si>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</si>
  <si>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</si>
  <si>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</si>
  <si>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</si>
  <si>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</si>
  <si>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</si>
  <si>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</si>
  <si>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</si>
  <si>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</si>
  <si>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</si>
  <si>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</si>
  <si>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</si>
  <si>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</si>
  <si>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</si>
  <si>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</si>
  <si>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</si>
  <si>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</si>
  <si>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</si>
  <si>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</si>
  <si>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</si>
  <si>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</si>
  <si>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</si>
  <si>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</si>
  <si>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</si>
  <si>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</si>
  <si>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</si>
  <si>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</si>
  <si>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</si>
  <si>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</si>
  <si>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</si>
  <si>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</si>
  <si>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</si>
  <si>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</si>
  <si>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</si>
  <si>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</si>
  <si>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</si>
  <si>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</si>
  <si>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</si>
  <si>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</si>
  <si>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</si>
  <si>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</si>
  <si>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</si>
  <si>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</si>
  <si>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</si>
  <si>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</si>
  <si>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</si>
  <si>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</si>
  <si>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</si>
  <si>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</si>
  <si>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</si>
  <si>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</si>
  <si>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</si>
  <si>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</si>
  <si>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</si>
  <si>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</si>
  <si>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</si>
  <si>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</si>
  <si>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</si>
  <si>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</si>
  <si>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</si>
  <si>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</si>
  <si>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</si>
  <si>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</si>
  <si>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</si>
  <si>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</si>
  <si>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</si>
  <si>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</si>
  <si>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</si>
  <si>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</si>
  <si>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</si>
  <si>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</si>
  <si>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</si>
  <si>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</si>
  <si>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</si>
  <si>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</si>
  <si>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</si>
  <si>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</si>
  <si>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</si>
  <si>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</si>
  <si>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</si>
  <si>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</si>
  <si>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</si>
  <si>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</si>
  <si>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</si>
  <si>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</si>
  <si>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</si>
  <si>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</si>
  <si>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</si>
  <si>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</si>
  <si>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</si>
  <si>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</si>
  <si>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</si>
  <si>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</si>
  <si>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</si>
  <si>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</si>
  <si>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</si>
  <si>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</si>
  <si>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</si>
  <si>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</si>
  <si>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</si>
  <si>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</si>
  <si>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</si>
  <si>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</si>
  <si>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</si>
  <si>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</si>
  <si>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</si>
  <si>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</si>
  <si>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</si>
  <si>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</si>
  <si>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</si>
  <si>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</si>
  <si>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</si>
  <si>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</si>
  <si>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</si>
  <si>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</si>
  <si>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</si>
  <si>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</si>
  <si>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</si>
  <si>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</si>
  <si>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</si>
  <si>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</si>
  <si>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</si>
  <si>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</si>
  <si>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</si>
  <si>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</si>
  <si>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</si>
  <si>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</si>
  <si>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</si>
  <si>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</si>
  <si>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</si>
  <si>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</si>
  <si>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</si>
  <si>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</si>
  <si>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</si>
  <si>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</si>
  <si>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</si>
  <si>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</si>
  <si>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</si>
  <si>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</si>
  <si>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</si>
  <si>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</si>
  <si>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</si>
  <si>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</si>
  <si>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</si>
  <si>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</si>
  <si>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</si>
  <si>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</si>
  <si>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</si>
  <si>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</si>
  <si>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</si>
  <si>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</si>
  <si>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</si>
  <si>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</si>
  <si>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</si>
  <si>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</si>
  <si>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</si>
  <si>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</si>
  <si>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</si>
  <si>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</si>
  <si>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</si>
  <si>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</si>
  <si>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</si>
  <si>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</si>
  <si>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</si>
  <si>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</si>
  <si>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</si>
  <si>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</si>
  <si>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</si>
  <si>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</si>
  <si>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</si>
  <si>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</si>
  <si>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</si>
  <si>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</si>
  <si>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</si>
  <si>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</si>
  <si>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</si>
  <si>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</si>
  <si>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</si>
  <si>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</si>
  <si>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</si>
  <si>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</si>
  <si>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</si>
  <si>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</si>
  <si>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</si>
  <si>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</si>
  <si>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</si>
  <si>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</si>
  <si>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</si>
  <si>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</si>
  <si>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</si>
  <si>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</si>
  <si>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</si>
  <si>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</si>
  <si>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</si>
  <si>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</si>
  <si>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</si>
  <si>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</si>
  <si>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</si>
  <si>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</si>
  <si>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</si>
  <si>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</si>
  <si>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</si>
  <si>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</si>
  <si>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</si>
  <si>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</si>
  <si>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</si>
  <si>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</si>
  <si>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</si>
  <si>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</si>
  <si>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</si>
  <si>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</si>
  <si>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</si>
  <si>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</si>
  <si>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</si>
  <si>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</si>
  <si>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</si>
  <si>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</si>
  <si>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</si>
  <si>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</si>
  <si>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</si>
  <si>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</si>
  <si>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</si>
  <si>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</si>
  <si>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</si>
  <si>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</si>
  <si>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</si>
  <si>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</si>
  <si>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</si>
  <si>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</si>
  <si>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</si>
  <si>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</si>
  <si>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</si>
  <si>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</si>
  <si>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</si>
  <si>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</si>
  <si>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</si>
  <si>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</si>
  <si>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</si>
  <si>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</si>
  <si>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</si>
  <si>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</si>
  <si>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</si>
  <si>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</si>
  <si>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</si>
  <si>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</si>
  <si>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</si>
  <si>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</si>
  <si>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</si>
  <si>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</si>
  <si>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</si>
  <si>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</si>
  <si>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</si>
  <si>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</si>
  <si>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</si>
  <si>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</si>
  <si>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</si>
  <si>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</si>
  <si>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</si>
  <si>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</si>
  <si>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</si>
  <si>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</si>
  <si>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</si>
  <si>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</si>
  <si>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</si>
  <si>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</si>
  <si>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</si>
  <si>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</si>
  <si>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</si>
  <si>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</si>
  <si>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</si>
  <si>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</si>
  <si>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</si>
  <si>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</si>
  <si>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</si>
  <si>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</si>
  <si>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</si>
  <si>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</si>
  <si>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</si>
  <si>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</si>
  <si>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</si>
  <si>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</si>
  <si>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</si>
  <si>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</si>
  <si>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</si>
  <si>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</si>
  <si>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</si>
  <si>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</si>
  <si>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</si>
  <si>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</si>
  <si>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</si>
  <si>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</si>
  <si>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</si>
  <si>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</si>
  <si>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</si>
  <si>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</si>
  <si>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</si>
  <si>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</si>
  <si>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</si>
  <si>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</si>
  <si>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</si>
  <si>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</si>
  <si>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</si>
  <si>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</si>
  <si>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</si>
  <si>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</si>
  <si>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</si>
  <si>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</si>
  <si>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</si>
  <si>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</si>
  <si>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</si>
  <si>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</si>
  <si>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</si>
  <si>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</si>
  <si>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</si>
  <si>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</si>
  <si>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</si>
  <si>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</si>
  <si>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</si>
  <si>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</si>
  <si>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</si>
  <si>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</si>
  <si>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</si>
  <si>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</si>
  <si>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</si>
  <si>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</si>
  <si>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</si>
  <si>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</si>
  <si>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</si>
  <si>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</si>
  <si>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</si>
  <si>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</si>
  <si>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</si>
  <si>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</si>
  <si>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</si>
  <si>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</si>
  <si>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</si>
  <si>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</si>
  <si>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</si>
  <si>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</si>
  <si>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</si>
  <si>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</si>
  <si>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</si>
  <si>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</si>
  <si>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</si>
  <si>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</si>
  <si>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</si>
  <si>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</si>
  <si>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</si>
  <si>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</si>
  <si>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</si>
  <si>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</si>
  <si>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</si>
  <si>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</si>
  <si>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</si>
  <si>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</si>
  <si>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</si>
  <si>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</si>
  <si>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</si>
  <si>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</si>
  <si>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</si>
  <si>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</si>
  <si>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</si>
  <si>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</si>
  <si>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</si>
  <si>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</si>
  <si>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</si>
  <si>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</si>
  <si>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</si>
  <si>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</si>
  <si>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</si>
  <si>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</si>
  <si>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</si>
  <si>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</si>
  <si>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</si>
  <si>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</si>
  <si>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</si>
  <si>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</si>
  <si>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</si>
  <si>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</si>
  <si>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</si>
  <si>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</si>
  <si>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</si>
  <si>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</si>
  <si>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</si>
  <si>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</si>
  <si>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</si>
  <si>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</si>
  <si>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</si>
  <si>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</si>
  <si>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</si>
  <si>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</si>
  <si>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</si>
  <si>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</si>
  <si>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</si>
  <si>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</si>
  <si>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</si>
  <si>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</si>
  <si>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</si>
  <si>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</si>
  <si>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</si>
  <si>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</si>
  <si>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</si>
  <si>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</si>
  <si>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</si>
  <si>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</si>
  <si>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</si>
  <si>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</si>
  <si>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</si>
  <si>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</si>
  <si>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</si>
  <si>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</si>
  <si>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</si>
  <si>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</si>
  <si>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</si>
  <si>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</si>
  <si>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</si>
  <si>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</si>
  <si>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</si>
  <si>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</si>
  <si>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</si>
  <si>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</si>
  <si>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</si>
  <si>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</si>
  <si>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</si>
  <si>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</si>
  <si>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</si>
  <si>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</si>
  <si>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</si>
  <si>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</si>
  <si>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</si>
  <si>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</si>
  <si>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</si>
  <si>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</si>
  <si>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</si>
  <si>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</si>
  <si>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</si>
  <si>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</si>
  <si>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</si>
  <si>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</si>
  <si>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</si>
  <si>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</si>
  <si>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</si>
  <si>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</si>
  <si>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</si>
  <si>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</si>
  <si>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</si>
  <si>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</si>
  <si>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</si>
  <si>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</si>
  <si>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</si>
  <si>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</si>
  <si>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</si>
  <si>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</si>
  <si>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</si>
  <si>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</si>
  <si>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</si>
  <si>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</si>
  <si>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</si>
  <si>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</si>
  <si>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</si>
  <si>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</si>
  <si>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</si>
  <si>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</si>
  <si>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</si>
  <si>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</si>
  <si>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</si>
  <si>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</si>
  <si>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</si>
  <si>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</si>
  <si>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</si>
  <si>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</si>
  <si>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</si>
  <si>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</si>
  <si>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</si>
  <si>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</si>
  <si>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</si>
  <si>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</si>
  <si>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</si>
  <si>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</si>
  <si>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</si>
  <si>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</si>
  <si>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</si>
  <si>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</si>
  <si>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</si>
  <si>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</si>
  <si>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</si>
  <si>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</si>
  <si>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</si>
  <si>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</si>
  <si>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</si>
  <si>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</si>
  <si>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</si>
  <si>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</si>
  <si>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</si>
  <si>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</si>
  <si>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</si>
  <si>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</si>
  <si>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</si>
  <si>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</si>
  <si>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</si>
  <si>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</si>
  <si>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</si>
  <si>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</si>
  <si>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</si>
  <si>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</si>
  <si>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</si>
  <si>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</si>
  <si>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</si>
  <si>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</si>
  <si>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</si>
  <si>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</si>
  <si>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</si>
  <si>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</si>
  <si>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</si>
  <si>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</si>
  <si>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</si>
  <si>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</si>
  <si>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</si>
  <si>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</si>
  <si>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</si>
  <si>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</si>
  <si>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</si>
  <si>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</si>
  <si>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</si>
  <si>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</si>
  <si>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</si>
  <si>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</si>
  <si>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</si>
  <si>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</si>
  <si>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</si>
  <si>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</si>
  <si>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</si>
  <si>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</si>
  <si>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</si>
  <si>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</si>
  <si>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</si>
  <si>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</si>
  <si>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</si>
  <si>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</si>
  <si>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</si>
  <si>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</si>
  <si>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</si>
  <si>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</si>
  <si>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</si>
  <si>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</si>
  <si>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</si>
  <si>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</si>
  <si>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</si>
  <si>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</si>
  <si>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</si>
  <si>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</si>
  <si>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</si>
  <si>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</si>
  <si>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</si>
  <si>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</si>
  <si>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</si>
  <si>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</si>
  <si>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</si>
  <si>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</si>
  <si>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</si>
  <si>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</si>
  <si>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</si>
  <si>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</si>
  <si>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</si>
  <si>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</si>
  <si>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</si>
  <si>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</si>
  <si>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</si>
  <si>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</si>
  <si>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</si>
  <si>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</si>
  <si>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</si>
  <si>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</si>
  <si>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</si>
  <si>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</si>
  <si>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</si>
  <si>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</si>
  <si>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</si>
  <si>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</si>
  <si>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</si>
  <si>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</si>
  <si>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</si>
  <si>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</si>
  <si>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</si>
  <si>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</si>
  <si>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</si>
  <si>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</si>
  <si>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</si>
  <si>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</si>
  <si>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</si>
  <si>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</si>
  <si>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</si>
  <si>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</si>
  <si>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</si>
  <si>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</si>
  <si>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</si>
  <si>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</si>
  <si>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</si>
  <si>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</si>
  <si>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</si>
  <si>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</si>
  <si>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</si>
  <si>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</si>
  <si>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</si>
  <si>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</si>
  <si>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</si>
  <si>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</si>
  <si>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</si>
  <si>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</si>
  <si>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</si>
  <si>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</si>
  <si>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</si>
  <si>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</si>
  <si>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</si>
  <si>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</si>
  <si>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</si>
  <si>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</si>
  <si>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</si>
  <si>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</si>
  <si>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</si>
  <si>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</si>
  <si>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</si>
  <si>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</si>
  <si>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</si>
  <si>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</si>
  <si>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</si>
  <si>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</si>
  <si>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</si>
  <si>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</si>
  <si>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</si>
  <si>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</si>
  <si>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</si>
  <si>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</si>
  <si>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</si>
  <si>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</si>
  <si>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</si>
  <si>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</si>
  <si>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</si>
  <si>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</si>
  <si>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</si>
  <si>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</si>
  <si>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</si>
  <si>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</si>
  <si>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</si>
  <si>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</si>
  <si>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</si>
  <si>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</si>
  <si>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</si>
  <si>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</si>
  <si>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</si>
  <si>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</si>
  <si>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</si>
  <si>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</si>
  <si>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</si>
  <si>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</si>
  <si>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</si>
  <si>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</si>
  <si>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</si>
  <si>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</si>
  <si>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</si>
  <si>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</si>
  <si>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</si>
  <si>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</si>
  <si>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</si>
  <si>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</si>
  <si>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</si>
  <si>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</si>
  <si>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</si>
  <si>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</si>
  <si>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</si>
  <si>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</si>
  <si>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</si>
  <si>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</si>
  <si>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</si>
  <si>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</si>
  <si>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</si>
  <si>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</si>
  <si>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</si>
  <si>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</si>
  <si>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</si>
  <si>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</si>
  <si>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</si>
  <si>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</si>
  <si>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</si>
  <si>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</si>
  <si>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</si>
  <si>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</si>
  <si>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</si>
  <si>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</si>
  <si>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</si>
  <si>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</si>
  <si>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</si>
  <si>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</si>
  <si>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</si>
  <si>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</si>
  <si>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</si>
  <si>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</si>
  <si>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</si>
  <si>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</si>
  <si>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</si>
  <si>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</si>
  <si>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</si>
  <si>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</si>
  <si>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</si>
  <si>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</si>
  <si>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</si>
  <si>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</si>
  <si>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</si>
  <si>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</si>
  <si>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</si>
  <si>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</si>
  <si>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</si>
  <si>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</si>
  <si>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</si>
  <si>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</si>
  <si>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</si>
  <si>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</si>
  <si>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</si>
  <si>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</si>
  <si>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</si>
  <si>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</si>
  <si>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</si>
  <si>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</si>
  <si>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</si>
  <si>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</si>
  <si>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</si>
  <si>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</si>
  <si>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</si>
  <si>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</si>
  <si>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</si>
  <si>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</si>
  <si>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</si>
  <si>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</si>
  <si>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</si>
  <si>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</si>
  <si>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</si>
  <si>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</si>
  <si>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</si>
  <si>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</si>
  <si>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</si>
  <si>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</si>
  <si>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</si>
  <si>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</si>
  <si>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</si>
  <si>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</si>
  <si>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</si>
  <si>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</si>
  <si>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</si>
  <si>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</si>
  <si>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</si>
  <si>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</si>
  <si>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</si>
  <si>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</si>
  <si>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</si>
  <si>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</si>
  <si>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</si>
  <si>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</si>
  <si>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</si>
  <si>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</si>
  <si>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</si>
  <si>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</si>
  <si>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</si>
  <si>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</si>
  <si>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</si>
  <si>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</si>
  <si>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</si>
  <si>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</si>
  <si>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</si>
  <si>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</si>
  <si>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</si>
  <si>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</si>
  <si>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</si>
  <si>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</si>
  <si>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</si>
  <si>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</si>
  <si>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</si>
  <si>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</si>
  <si>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</si>
  <si>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</si>
  <si>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</si>
  <si>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</si>
  <si>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</si>
  <si>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</si>
  <si>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</si>
  <si>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</si>
  <si>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</si>
  <si>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</si>
  <si>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</si>
  <si>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</si>
  <si>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</si>
  <si>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</si>
  <si>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</si>
  <si>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</si>
  <si>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</si>
  <si>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</si>
  <si>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</si>
  <si>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</si>
  <si>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</si>
  <si>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</si>
  <si>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</si>
  <si>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</si>
  <si>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</si>
  <si>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</si>
  <si>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</si>
  <si>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</si>
  <si>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</si>
  <si>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</si>
  <si>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</si>
  <si>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</si>
  <si>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</si>
  <si>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</si>
  <si>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</si>
  <si>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</si>
  <si>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</si>
  <si>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</si>
  <si>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</si>
  <si>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</si>
  <si>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</si>
  <si>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</si>
  <si>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</si>
  <si>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</si>
  <si>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</si>
  <si>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</si>
  <si>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</si>
  <si>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</si>
  <si>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</si>
  <si>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</si>
  <si>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</si>
  <si>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</si>
  <si>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</si>
  <si>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</si>
  <si>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</si>
  <si>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</si>
  <si>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</si>
  <si>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</si>
  <si>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</si>
  <si>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</si>
  <si>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</si>
  <si>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</si>
  <si>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</si>
  <si>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</si>
  <si>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</si>
  <si>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</si>
  <si>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</si>
  <si>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</si>
  <si>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</si>
  <si>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</si>
  <si>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</si>
  <si>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</si>
  <si>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</si>
  <si>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</si>
  <si>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</si>
  <si>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</si>
  <si>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</si>
  <si>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</si>
  <si>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</si>
  <si>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</si>
  <si>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</si>
  <si>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</si>
  <si>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</si>
  <si>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</si>
  <si>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</si>
  <si>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</si>
  <si>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</si>
  <si>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</si>
  <si>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</si>
  <si>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</si>
  <si>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</si>
  <si>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</si>
  <si>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</si>
  <si>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</si>
  <si>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</si>
  <si>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</si>
  <si>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</si>
  <si>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</si>
  <si>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</si>
  <si>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</si>
  <si>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</si>
  <si>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</si>
  <si>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</si>
  <si>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</si>
  <si>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</si>
  <si>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</si>
  <si>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</si>
  <si>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</si>
  <si>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</si>
  <si>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</si>
  <si>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</si>
  <si>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</si>
  <si>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</si>
  <si>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</si>
  <si>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</si>
  <si>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</si>
  <si>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</si>
  <si>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</si>
  <si>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</si>
  <si>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</si>
  <si>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</si>
  <si>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</si>
  <si>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</si>
  <si>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</si>
  <si>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</si>
  <si>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</si>
  <si>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</si>
  <si>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</si>
  <si>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</si>
  <si>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</si>
  <si>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</si>
  <si>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</si>
  <si>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</si>
  <si>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</si>
  <si>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</si>
  <si>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</si>
  <si>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</si>
  <si>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</si>
  <si>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</si>
  <si>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</si>
  <si>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</si>
  <si>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</si>
  <si>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</si>
  <si>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</si>
  <si>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</si>
  <si>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</si>
  <si>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</si>
  <si>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</si>
  <si>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</si>
  <si>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</si>
  <si>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</si>
  <si>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</si>
  <si>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</si>
  <si>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</si>
  <si>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</si>
  <si>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</si>
  <si>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</si>
  <si>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</si>
  <si>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</si>
  <si>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</si>
  <si>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</si>
  <si>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</si>
  <si>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</si>
  <si>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</si>
  <si>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</si>
  <si>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</si>
  <si>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</si>
  <si>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</si>
  <si>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</si>
  <si>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</si>
  <si>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</si>
  <si>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</si>
  <si>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</si>
  <si>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</si>
  <si>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</si>
  <si>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</si>
  <si>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</si>
  <si>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</si>
  <si>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</si>
  <si>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</si>
  <si>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</si>
  <si>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</si>
  <si>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</si>
  <si>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</si>
  <si>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</si>
  <si>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</si>
  <si>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</si>
  <si>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</si>
  <si>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</si>
  <si>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</si>
  <si>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</si>
  <si>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</si>
  <si>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</si>
  <si>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</si>
  <si>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</si>
  <si>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</si>
  <si>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</si>
  <si>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</si>
  <si>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</si>
  <si>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</si>
  <si>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</si>
  <si>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</si>
  <si>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</si>
  <si>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</si>
  <si>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</si>
  <si>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</si>
  <si>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</si>
  <si>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</si>
  <si>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</si>
  <si>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</si>
  <si>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</si>
  <si>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</si>
  <si>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</si>
  <si>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</si>
  <si>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</si>
  <si>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</si>
  <si>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</si>
  <si>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</si>
  <si>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</si>
  <si>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</si>
  <si>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</si>
  <si>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</si>
  <si>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</si>
  <si>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</si>
  <si>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</si>
  <si>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</si>
  <si>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</si>
  <si>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</si>
  <si>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</si>
  <si>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</si>
  <si>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</si>
  <si>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</si>
  <si>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</si>
  <si>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</si>
  <si>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</si>
  <si>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</si>
  <si>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</si>
  <si>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</si>
  <si>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</si>
  <si>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</si>
  <si>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</si>
  <si>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</si>
  <si>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</si>
  <si>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</si>
  <si>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</si>
  <si>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</si>
  <si>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</si>
  <si>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</si>
  <si>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</si>
  <si>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</si>
  <si>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</si>
  <si>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</si>
  <si>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</si>
  <si>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</si>
  <si>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</si>
  <si>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</si>
  <si>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</si>
  <si>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</si>
  <si>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</si>
  <si>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</si>
  <si>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</si>
  <si>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</si>
  <si>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</si>
  <si>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</si>
  <si>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</si>
  <si>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</si>
  <si>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</si>
  <si>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</si>
  <si>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</si>
  <si>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</si>
  <si>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</si>
  <si>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</si>
  <si>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</si>
  <si>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</si>
  <si>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</si>
  <si>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</si>
  <si>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</si>
  <si>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</si>
  <si>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</si>
  <si>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</si>
  <si>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</si>
  <si>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</si>
  <si>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</si>
  <si>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</si>
  <si>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</si>
  <si>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</si>
  <si>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</si>
  <si>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</si>
  <si>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</si>
  <si>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</si>
  <si>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</si>
  <si>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</si>
  <si>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</si>
  <si>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</si>
  <si>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</si>
  <si>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</si>
  <si>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</si>
  <si>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</si>
  <si>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</si>
  <si>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</si>
  <si>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</si>
  <si>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</si>
  <si>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</si>
  <si>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</si>
  <si>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</si>
  <si>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</si>
  <si>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</si>
  <si>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</si>
  <si>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</si>
  <si>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</si>
  <si>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</si>
  <si>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</si>
  <si>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</si>
  <si>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</si>
  <si>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</si>
  <si>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</si>
  <si>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</si>
  <si>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</si>
  <si>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</si>
  <si>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</si>
  <si>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</si>
  <si>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</si>
  <si>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</si>
  <si>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</si>
  <si>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</si>
  <si>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</si>
  <si>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</si>
  <si>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</si>
  <si>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</si>
  <si>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</si>
  <si>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</si>
  <si>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</si>
  <si>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</si>
  <si>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</si>
  <si>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</si>
  <si>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</si>
  <si>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</si>
  <si>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</si>
  <si>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</si>
  <si>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</si>
  <si>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</si>
  <si>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</si>
  <si>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</si>
  <si>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</si>
  <si>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</si>
  <si>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</si>
  <si>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</si>
  <si>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</si>
  <si>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</si>
  <si>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</si>
  <si>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</si>
  <si>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</si>
  <si>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</si>
  <si>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</si>
  <si>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</si>
  <si>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</si>
  <si>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</si>
  <si>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</si>
  <si>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</si>
  <si>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</si>
  <si>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</si>
  <si>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</si>
  <si>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</si>
  <si>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</si>
  <si>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</si>
  <si>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</si>
  <si>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</si>
  <si>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</si>
  <si>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</si>
  <si>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</si>
  <si>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</si>
  <si>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</si>
  <si>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</si>
  <si>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</si>
  <si>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</si>
  <si>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</si>
  <si>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</si>
  <si>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</si>
  <si>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</si>
  <si>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</si>
  <si>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</si>
  <si>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</si>
  <si>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</si>
  <si>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</si>
  <si>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</si>
  <si>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</si>
  <si>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</si>
  <si>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</si>
  <si>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</si>
  <si>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</si>
  <si>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</si>
  <si>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</si>
  <si>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</si>
  <si>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</si>
  <si>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</si>
  <si>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</si>
  <si>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</si>
  <si>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</si>
  <si>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</si>
  <si>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</si>
  <si>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</si>
  <si>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</si>
  <si>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</si>
  <si>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</si>
  <si>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</si>
  <si>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</si>
  <si>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</si>
  <si>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</si>
  <si>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</si>
  <si>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</si>
  <si>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</si>
  <si>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</si>
  <si>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</si>
  <si>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</si>
  <si>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</si>
  <si>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</si>
  <si>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</si>
  <si>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</si>
  <si>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</si>
  <si>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</si>
  <si>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</si>
  <si>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</si>
  <si>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</si>
  <si>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</si>
  <si>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</si>
  <si>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</si>
  <si>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</si>
  <si>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</si>
  <si>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</si>
  <si>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</si>
  <si>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</si>
  <si>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</si>
  <si>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</si>
  <si>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</si>
  <si>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</si>
  <si>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</si>
  <si>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</si>
  <si>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</si>
  <si>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</si>
  <si>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</si>
  <si>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</si>
  <si>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</si>
  <si>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</si>
  <si>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</si>
  <si>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</si>
  <si>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</si>
  <si>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</si>
  <si>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</si>
  <si>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</si>
  <si>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</si>
  <si>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</si>
  <si>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</si>
  <si>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</si>
  <si>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</si>
  <si>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</si>
  <si>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</si>
  <si>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</si>
  <si>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</si>
  <si>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</si>
  <si>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</si>
  <si>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</si>
  <si>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</si>
  <si>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</si>
  <si>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</si>
  <si>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</si>
  <si>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</si>
  <si>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</si>
  <si>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</si>
  <si>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</si>
  <si>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</si>
  <si>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</si>
  <si>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</si>
  <si>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</si>
  <si>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</si>
  <si>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</si>
  <si>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</si>
  <si>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</si>
  <si>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</si>
  <si>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</si>
  <si>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</si>
  <si>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</si>
  <si>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</si>
  <si>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</si>
  <si>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</si>
  <si>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</si>
  <si>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</si>
  <si>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</si>
  <si>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</si>
  <si>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</si>
  <si>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</si>
  <si>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</si>
  <si>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</si>
  <si>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</si>
  <si>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</si>
  <si>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</si>
  <si>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</si>
  <si>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</si>
  <si>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</si>
  <si>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</si>
  <si>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</si>
  <si>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</si>
  <si>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</si>
  <si>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</si>
  <si>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</si>
  <si>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</si>
  <si>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</si>
  <si>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</si>
  <si>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</si>
  <si>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</si>
  <si>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</si>
  <si>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</si>
  <si>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</si>
  <si>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</si>
  <si>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</si>
  <si>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</si>
  <si>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</si>
  <si>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</si>
  <si>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</si>
  <si>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</si>
  <si>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</si>
  <si>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</si>
  <si>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</si>
  <si>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</si>
  <si>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</si>
  <si>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</si>
  <si>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</si>
  <si>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</si>
  <si>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</si>
  <si>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</si>
  <si>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</si>
  <si>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</si>
  <si>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</si>
  <si>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</si>
  <si>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</si>
  <si>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</si>
  <si>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</si>
  <si>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</si>
  <si>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</si>
  <si>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</si>
  <si>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</si>
  <si>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</si>
  <si>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</si>
  <si>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</si>
  <si>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</si>
  <si>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</si>
  <si>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</si>
  <si>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</si>
  <si>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</si>
  <si>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</si>
  <si>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</si>
  <si>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</si>
  <si>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</si>
  <si>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</si>
  <si>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</si>
  <si>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</si>
  <si>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</si>
  <si>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</si>
  <si>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</si>
  <si>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</si>
  <si>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</si>
  <si>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</si>
  <si>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</si>
  <si>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</si>
  <si>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</si>
  <si>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</si>
  <si>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</si>
  <si>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</si>
  <si>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</si>
  <si>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</si>
  <si>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</si>
  <si>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</si>
  <si>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</si>
  <si>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</si>
  <si>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</si>
  <si>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</si>
  <si>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</si>
  <si>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</si>
  <si>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</si>
  <si>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</si>
  <si>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</si>
  <si>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</si>
  <si>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</si>
  <si>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</si>
  <si>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</si>
  <si>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</si>
  <si>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</si>
  <si>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</si>
  <si>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</si>
  <si>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</si>
  <si>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</si>
  <si>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</si>
  <si>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</si>
  <si>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</si>
  <si>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</si>
  <si>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</si>
  <si>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</si>
  <si>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</si>
  <si>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</si>
  <si>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</si>
  <si>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</si>
  <si>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</si>
  <si>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</si>
  <si>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</si>
  <si>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</si>
  <si>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</si>
  <si>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</si>
  <si>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</si>
  <si>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</si>
  <si>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</si>
  <si>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</si>
  <si>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</si>
  <si>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</si>
  <si>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</si>
  <si>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</si>
  <si>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</si>
  <si>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</si>
  <si>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</si>
  <si>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</si>
  <si>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</si>
  <si>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</si>
  <si>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</si>
  <si>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</si>
  <si>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</si>
  <si>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</si>
  <si>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</si>
  <si>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</si>
  <si>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</si>
  <si>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</si>
  <si>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</si>
  <si>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</si>
  <si>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</si>
  <si>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</si>
  <si>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</si>
  <si>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</si>
  <si>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</si>
  <si>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</si>
  <si>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</si>
  <si>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</si>
  <si>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</si>
  <si>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</si>
  <si>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</si>
  <si>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</si>
  <si>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</si>
  <si>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</si>
  <si>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</si>
  <si>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</si>
  <si>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</si>
  <si>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</si>
  <si>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</si>
  <si>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</si>
  <si>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</si>
  <si>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</si>
  <si>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</si>
  <si>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</si>
  <si>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</si>
  <si>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</si>
  <si>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</si>
  <si>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</si>
  <si>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</si>
  <si>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</si>
  <si>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</si>
  <si>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</si>
  <si>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</si>
  <si>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</si>
  <si>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</si>
  <si>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</si>
  <si>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</si>
  <si>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</si>
  <si>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</si>
  <si>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</si>
  <si>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</si>
  <si>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</si>
  <si>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</si>
  <si>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</si>
  <si>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</si>
  <si>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</si>
  <si>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</si>
  <si>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</si>
  <si>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</si>
  <si>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</si>
  <si>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</si>
  <si>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</si>
  <si>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</si>
  <si>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</si>
  <si>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</si>
  <si>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</si>
  <si>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</si>
  <si>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</si>
  <si>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</si>
  <si>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</si>
  <si>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</si>
  <si>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</si>
  <si>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</si>
  <si>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</si>
  <si>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</si>
  <si>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</si>
  <si>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</si>
  <si>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</si>
  <si>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</si>
  <si>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</si>
  <si>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</si>
  <si>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</si>
  <si>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</si>
  <si>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</si>
  <si>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</si>
  <si>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</si>
  <si>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</si>
  <si>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</si>
  <si>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</si>
  <si>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</si>
  <si>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</si>
  <si>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</si>
  <si>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</si>
  <si>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</si>
  <si>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</si>
  <si>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</si>
  <si>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</si>
  <si>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</si>
  <si>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</si>
  <si>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</si>
  <si>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</si>
  <si>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</si>
  <si>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</si>
  <si>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</si>
  <si>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</si>
  <si>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</si>
  <si>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</si>
  <si>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</si>
  <si>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</si>
  <si>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</si>
  <si>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</si>
  <si>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</si>
  <si>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</si>
  <si>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</si>
  <si>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</si>
  <si>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</si>
  <si>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</si>
  <si>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</si>
  <si>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</si>
  <si>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</si>
  <si>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</si>
  <si>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</si>
  <si>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</si>
  <si>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</si>
  <si>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</si>
  <si>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</si>
  <si>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</si>
  <si>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</si>
  <si>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</si>
  <si>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</si>
  <si>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</si>
  <si>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</si>
  <si>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</si>
  <si>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</si>
  <si>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</si>
  <si>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</si>
  <si>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</si>
  <si>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</si>
  <si>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</si>
  <si>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</si>
  <si>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</si>
  <si>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</si>
  <si>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</si>
  <si>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</si>
  <si>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</si>
  <si>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</si>
  <si>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</si>
  <si>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</si>
  <si>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</si>
  <si>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</si>
  <si>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</si>
  <si>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</si>
  <si>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</si>
  <si>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</si>
  <si>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</si>
  <si>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</si>
  <si>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</si>
  <si>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</si>
  <si>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</si>
  <si>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</si>
  <si>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</si>
  <si>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</si>
  <si>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</si>
  <si>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</si>
  <si>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</si>
  <si>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</si>
  <si>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</si>
  <si>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</si>
  <si>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</si>
  <si>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</si>
  <si>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</si>
  <si>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</si>
  <si>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</si>
  <si>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</si>
  <si>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</si>
  <si>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</si>
  <si>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</si>
  <si>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</si>
  <si>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</si>
  <si>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</si>
  <si>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</si>
  <si>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</si>
  <si>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</si>
  <si>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</si>
  <si>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</si>
  <si>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</si>
  <si>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</si>
  <si>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</si>
  <si>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</si>
  <si>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</si>
  <si>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</si>
  <si>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</si>
  <si>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</si>
  <si>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</si>
  <si>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</si>
  <si>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</si>
  <si>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</si>
  <si>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</si>
  <si>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</si>
  <si>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</si>
  <si>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</si>
  <si>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</si>
  <si>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</si>
  <si>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</si>
  <si>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</si>
  <si>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</si>
  <si>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</si>
  <si>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</si>
  <si>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</si>
  <si>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</si>
  <si>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</si>
  <si>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</si>
  <si>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</si>
  <si>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</si>
  <si>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</si>
  <si>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</si>
  <si>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</si>
  <si>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</si>
  <si>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</si>
  <si>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</si>
  <si>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</si>
  <si>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</si>
  <si>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</si>
  <si>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</si>
  <si>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</si>
  <si>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</si>
  <si>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</si>
  <si>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</si>
  <si>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</si>
  <si>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</si>
  <si>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</si>
  <si>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</si>
  <si>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</si>
  <si>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</si>
  <si>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</si>
  <si>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</si>
  <si>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</si>
  <si>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</si>
  <si>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</si>
  <si>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</si>
  <si>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</si>
  <si>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</si>
  <si>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</si>
  <si>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</si>
  <si>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</si>
  <si>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</si>
  <si>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</si>
  <si>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</si>
  <si>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</si>
  <si>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</si>
  <si>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</si>
  <si>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</si>
  <si>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</si>
  <si>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</si>
  <si>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</si>
  <si>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</si>
  <si>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</si>
  <si>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</si>
  <si>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</si>
  <si>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</si>
  <si>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</si>
  <si>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</si>
  <si>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</si>
  <si>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</si>
  <si>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</si>
  <si>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</si>
  <si>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</si>
  <si>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</si>
  <si>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</si>
  <si>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</si>
  <si>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</si>
  <si>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</si>
  <si>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</si>
  <si>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</si>
  <si>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</si>
  <si>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</si>
  <si>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</si>
  <si>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</si>
  <si>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</si>
  <si>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</si>
  <si>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</si>
  <si>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</si>
  <si>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</si>
  <si>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</si>
  <si>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</si>
  <si>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</si>
  <si>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</si>
  <si>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</si>
  <si>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</si>
  <si>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</si>
  <si>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</si>
  <si>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</si>
  <si>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</si>
  <si>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</si>
  <si>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</si>
  <si>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</si>
  <si>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</si>
  <si>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</si>
  <si>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</si>
  <si>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</si>
  <si>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</si>
  <si>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</si>
  <si>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</si>
  <si>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</si>
  <si>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</si>
  <si>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</si>
  <si>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</si>
  <si>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</si>
  <si>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</si>
  <si>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</si>
  <si>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</si>
  <si>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</si>
  <si>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</si>
  <si>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</si>
  <si>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</si>
  <si>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</si>
  <si>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</si>
  <si>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</si>
  <si>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</si>
  <si>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</si>
  <si>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</si>
  <si>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</si>
  <si>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</si>
  <si>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</si>
  <si>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</si>
  <si>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</si>
  <si>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</si>
  <si>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</si>
  <si>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</si>
  <si>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</si>
  <si>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</si>
  <si>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</si>
  <si>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</si>
  <si>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</si>
  <si>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</si>
  <si>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</si>
  <si>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</si>
  <si>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</si>
  <si>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</si>
  <si>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</si>
  <si>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</si>
  <si>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</si>
  <si>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</si>
  <si>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</si>
  <si>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</si>
  <si>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</si>
  <si>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</si>
  <si>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</si>
  <si>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</si>
  <si>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</si>
  <si>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</si>
  <si>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</si>
  <si>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</si>
  <si>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</si>
  <si>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</si>
  <si>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</si>
  <si>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</si>
  <si>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</si>
  <si>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</si>
  <si>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</si>
  <si>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</si>
  <si>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</si>
  <si>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</si>
  <si>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</si>
  <si>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</si>
  <si>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</si>
  <si>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</si>
  <si>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</si>
  <si>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</si>
  <si>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</si>
  <si>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</si>
  <si>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</si>
  <si>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</si>
  <si>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</si>
  <si>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</si>
  <si>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</si>
  <si>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</si>
  <si>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</si>
  <si>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</si>
  <si>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</si>
  <si>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</si>
  <si>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</si>
  <si>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</si>
  <si>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</si>
  <si>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</si>
  <si>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</si>
  <si>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</si>
  <si>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</si>
  <si>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</si>
  <si>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</si>
  <si>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</si>
  <si>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</si>
  <si>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</si>
  <si>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</si>
  <si>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</si>
  <si>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2026-03-06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</si>
  <si>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</si>
  <si>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</si>
  <si>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</si>
  <si>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</si>
  <si>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</si>
  <si>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Valvebody Rebuild</t>
    <phoneticPr fontId="2" type="noConversion"/>
  </si>
  <si>
    <t>아이디모터스(부산)_260306_180012.xlsx</t>
  </si>
  <si>
    <t>아이디모터스(부산)_260306_180012.xlsx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</si>
</sst>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2730000</c:v>
                </c:pt>
                <c:pt idx="1">
                  <c:v>1100000</c:v>
                </c:pt>
                <c:pt idx="2">
                  <c:v>55000</c:v>
                </c:pt>
                <c:pt idx="3">
                  <c:v>1600000</c:v>
                </c:pt>
                <c:pt idx="4">
                  <c:v>4235000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17</c:v>
                      </c:pt>
                      <c:pt idx="2">
                        <c:v>24</c:v>
                      </c:pt>
                      <c:pt idx="3">
                        <c:v>9</c:v>
                      </c:pt>
                      <c:pt idx="4">
                        <c:v>2</c:v>
                      </c:pt>
                      <c:pt idx="5">
                        <c:v>25</c:v>
                      </c:pt>
                      <c:pt idx="6">
                        <c:v>16</c:v>
                      </c:pt>
                      <c:pt idx="7">
                        <c:v>25</c:v>
                      </c:pt>
                      <c:pt idx="8">
                        <c:v>25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46087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1305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1388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1387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5240</v>
      </c>
      <c r="B8" s="428"/>
      <c r="C8" s="428"/>
      <c r="D8" s="428"/>
      <c r="E8" s="429"/>
      <c r="F8" s="430"/>
      <c r="G8" s="431"/>
      <c r="H8" s="431"/>
      <c r="I8" s="432"/>
      <c r="J8" s="438">
        <v>1000000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1000000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1000000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1000000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1000000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아이디모터스(부산)</v>
      </c>
      <c r="R21" s="330"/>
      <c r="S21" s="330"/>
      <c r="T21" s="330"/>
      <c r="U21" s="382"/>
    </row>
    <row r="22" spans="1:21" ht="20.100000000000001" customHeight="1" x14ac:dyDescent="0.3">
      <c r="A22" s="309" t="s">
        <v>5242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46087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아이디모터스(부산)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부산시 수영구 광남로 219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010-6670-5324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Valvebody Rebuild</v>
      </c>
      <c r="B31" s="377"/>
      <c r="C31" s="377"/>
      <c r="D31" s="377"/>
      <c r="E31" s="377"/>
      <c r="F31" s="377">
        <f>F8</f>
        <v>0</v>
      </c>
      <c r="G31" s="377"/>
      <c r="H31" s="377"/>
      <c r="I31" s="377"/>
      <c r="J31" s="381">
        <f>J8</f>
        <v>1000000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1000000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1000000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1000000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1000000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아이디모터스(부산)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5234</v>
      </c>
      <c r="C2" s="47" t="s">
        <v>1386</v>
      </c>
      <c r="E2" t="s">
        <v>1681</v>
      </c>
      <c r="G2">
        <v>1000000</v>
      </c>
      <c r="H2">
        <v>1</v>
      </c>
      <c r="I2" s="226"/>
      <c r="J2" s="226">
        <v>1000000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26"/>
  <sheetViews>
    <sheetView workbookViewId="0">
      <pane xSplit="1" ySplit="1" topLeftCell="B2647" activePane="bottomRight" state="frozen"/>
      <selection activeCell="N26" sqref="N26"/>
      <selection pane="topRight" activeCell="N26" sqref="N26"/>
      <selection pane="bottomLeft" activeCell="N26" sqref="N26"/>
      <selection pane="bottomRight" activeCell="E2668" sqref="E266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3228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5204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5210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5211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5213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5214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5216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5218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5222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5222</v>
      </c>
      <c r="E3213" s="292" t="s">
        <v>5228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5216</v>
      </c>
      <c r="E3216" s="292" t="s">
        <v>5233</v>
      </c>
      <c r="L3216" s="265">
        <v>-1700000</v>
      </c>
    </row>
    <row r="3217" spans="1:11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1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1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1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1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1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1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1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1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1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D14" sqref="D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46087</v>
      </c>
      <c r="B3" s="235" t="s">
        <v>1123</v>
      </c>
      <c r="C3" s="286">
        <f>SUMIF($B:$B,A3,I:I)</f>
        <v>9630000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39480000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5204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5210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5211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5214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5216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5218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5222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5222</v>
      </c>
      <c r="D56" s="113" t="s">
        <v>5228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5216</v>
      </c>
      <c r="D59" s="113" t="s">
        <v>5233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9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9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9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9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9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2730000</v>
      </c>
      <c r="D2" s="58">
        <f t="shared" ref="D2:D65" si="0">RANK(C2,C:C,0)</f>
        <v>3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17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24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9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4235000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25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16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25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25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25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25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25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9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25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25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17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25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25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1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25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25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25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25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25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25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25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20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25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25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25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25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25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25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25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25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25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15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25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13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25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25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25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25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12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25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25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25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25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25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25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25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25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25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25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25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25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25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25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25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25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25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25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25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25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25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25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25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25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25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25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20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25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19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25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25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25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25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8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25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25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25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25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25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25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25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25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25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25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25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25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25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25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25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25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25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25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25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25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25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25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25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25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20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25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25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20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25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25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25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25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25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25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25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25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25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25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25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25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14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25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25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25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25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25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25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25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25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25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25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25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25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25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25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25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25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25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25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25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25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25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25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25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25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25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25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25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25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25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25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25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25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25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25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25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25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25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25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25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25</v>
      </c>
    </row>
    <row r="168" spans="1:4" x14ac:dyDescent="0.3">
      <c r="A168" s="269"/>
      <c r="B168" s="269" t="s">
        <v>1319</v>
      </c>
      <c r="C168" s="268">
        <f>SUMIF(BTS_매출관리!C:C,B168,BTS_매출관리!I:I)</f>
        <v>1760000</v>
      </c>
      <c r="D168" s="58">
        <f t="shared" si="2"/>
        <v>5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25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25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25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25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25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25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25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25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25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25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25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25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25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25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25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25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25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25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25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25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25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25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25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25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25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25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25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25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25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25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25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25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25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25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25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25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25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25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25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25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25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25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25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25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25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25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25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25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25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25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25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25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25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25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25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5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1660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5198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5199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5200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5201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5202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5203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5205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5206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5207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5208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5209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5215</v>
      </c>
    </row>
    <row r="1624" spans="1:4" x14ac:dyDescent="0.3">
      <c r="A1624">
        <v>1648</v>
      </c>
      <c r="B1624" s="13">
        <v>46086</v>
      </c>
      <c r="C1624" t="s">
        <v>5216</v>
      </c>
      <c r="D1624" t="s">
        <v>5217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5219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5220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5221</v>
      </c>
    </row>
    <row r="1628" spans="1:4" x14ac:dyDescent="0.3">
      <c r="A1628">
        <v>1652</v>
      </c>
      <c r="B1628" s="13">
        <v>46086</v>
      </c>
      <c r="C1628" t="s">
        <v>5222</v>
      </c>
      <c r="D1628" t="s">
        <v>5226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5227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5235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5236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5237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5238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5239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5241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150000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5212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5212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5212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5212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2730000</v>
      </c>
      <c r="I37" s="52" t="s">
        <v>5212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4300000.1000000015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5212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1760000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1670000</v>
      </c>
      <c r="I72" s="52" t="s">
        <v>5172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5212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550000</v>
      </c>
      <c r="I74" s="52" t="s">
        <v>5212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5212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5212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5212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5212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4236000</v>
      </c>
      <c r="I97" s="52" t="s">
        <v>5212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5212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5212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5212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5212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5212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5212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5212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5229</v>
      </c>
      <c r="C222" t="s">
        <v>5230</v>
      </c>
      <c r="E222" t="s">
        <v>5231</v>
      </c>
      <c r="F222" t="s">
        <v>5232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5222</v>
      </c>
      <c r="C223" t="s">
        <v>5223</v>
      </c>
      <c r="E223" t="s">
        <v>5224</v>
      </c>
      <c r="F223" t="s">
        <v>963</v>
      </c>
      <c r="G223" t="s">
        <v>5225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1"/>
  <sheetViews>
    <sheetView zoomScale="115" zoomScaleNormal="115" workbookViewId="0">
      <pane xSplit="2" ySplit="1" topLeftCell="C14" activePane="bottomRight" state="frozen"/>
      <selection activeCell="N26" sqref="N26"/>
      <selection pane="topRight" activeCell="N26" sqref="N26"/>
      <selection pane="bottomLeft" activeCell="N26" sqref="N26"/>
      <selection pane="bottomRight" activeCell="H28" sqref="H28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295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  <row r="291" spans="1:6" x14ac:dyDescent="0.3">
      <c r="A291">
        <v>294</v>
      </c>
      <c r="B291">
        <v>6</v>
      </c>
      <c r="D291" s="288" t="s">
        <v>5204</v>
      </c>
      <c r="F291" s="52">
        <v>1500000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2026-03-06T09:01:22Z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