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B481DA5-34A1-4ACC-9554-3BD5302175D2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주문_리스트!$A$1:$K$2938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<sst xmlns="http://schemas.openxmlformats.org/spreadsheetml/2006/main" count="16402" uniqueCount="5244">
  <si>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</si>
  <si>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</si>
  <si>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</si>
  <si>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</si>
  <si>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</si>
  <si>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</si>
  <si>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</si>
  <si>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</si>
  <si>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</si>
  <si>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</si>
  <si>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</si>
  <si>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</si>
  <si>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</si>
  <si>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</si>
  <si>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</si>
  <si>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</si>
  <si>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</si>
  <si>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</si>
  <si>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</si>
  <si>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</si>
  <si>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</si>
  <si>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</si>
  <si>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</si>
  <si>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</si>
  <si>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</si>
  <si>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</si>
  <si>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</si>
  <si>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</si>
  <si>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</si>
  <si>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</si>
  <si>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</si>
  <si>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</si>
  <si>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</si>
  <si>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</si>
  <si>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</si>
  <si>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</si>
  <si>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</si>
  <si>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</si>
  <si>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</si>
  <si>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</si>
  <si>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</si>
  <si>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</si>
  <si>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</si>
  <si>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</si>
  <si>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</si>
  <si>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</si>
  <si>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</si>
  <si>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</si>
  <si>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</si>
  <si>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</si>
  <si>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</si>
  <si>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</si>
  <si>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</si>
  <si>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</si>
  <si>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</si>
  <si>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</si>
  <si>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</si>
  <si>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</si>
  <si>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</si>
  <si>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</si>
  <si>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</si>
  <si>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</si>
  <si>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</si>
  <si>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</si>
  <si>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</si>
  <si>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</si>
  <si>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</si>
  <si>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</si>
  <si>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</si>
  <si>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</si>
  <si>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</si>
  <si>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</si>
  <si>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</si>
  <si>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</si>
  <si>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</si>
  <si>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</si>
  <si>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</si>
  <si>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</si>
  <si>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</si>
  <si>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</si>
  <si>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</si>
  <si>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</si>
  <si>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</si>
  <si>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</si>
  <si>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</si>
  <si>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</si>
  <si>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</si>
  <si>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</si>
  <si>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</si>
  <si>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</si>
  <si>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</si>
  <si>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</si>
  <si>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</si>
  <si>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</si>
  <si>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</si>
  <si>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</si>
  <si>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</si>
  <si>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</si>
  <si>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</si>
  <si>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</si>
  <si>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</si>
  <si>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</si>
  <si>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</si>
  <si>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</si>
  <si>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</si>
  <si>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</si>
  <si>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</si>
  <si>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</si>
  <si>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</si>
  <si>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</si>
  <si>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</si>
  <si>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</si>
  <si>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</si>
  <si>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</si>
  <si>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</si>
  <si>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</si>
  <si>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</si>
  <si>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</si>
  <si>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</si>
  <si>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</si>
  <si>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</si>
  <si>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</si>
  <si>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</si>
  <si>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</si>
  <si>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</si>
  <si>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</si>
  <si>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</si>
  <si>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</si>
  <si>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</si>
  <si>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</si>
  <si>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</si>
  <si>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</si>
  <si>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</si>
  <si>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</si>
  <si>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</si>
  <si>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</si>
  <si>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</si>
  <si>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</si>
  <si>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</si>
  <si>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</si>
  <si>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</si>
  <si>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</si>
  <si>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</si>
  <si>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</si>
  <si>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</si>
  <si>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</si>
  <si>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</si>
  <si>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</si>
  <si>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</si>
  <si>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</si>
  <si>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</si>
  <si>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</si>
  <si>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</si>
  <si>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</si>
  <si>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</si>
  <si>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</si>
  <si>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</si>
  <si>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</si>
  <si>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</si>
  <si>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</si>
  <si>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</si>
  <si>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</si>
  <si>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</si>
  <si>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</si>
  <si>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</si>
  <si>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</si>
  <si>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</si>
  <si>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</si>
  <si>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</si>
  <si>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</si>
  <si>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</si>
  <si>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</si>
  <si>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</si>
  <si>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</si>
  <si>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</si>
  <si>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</si>
  <si>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</si>
  <si>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</si>
  <si>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</si>
  <si>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</si>
  <si>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</si>
  <si>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</si>
  <si>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</si>
  <si>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</si>
  <si>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</si>
  <si>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</si>
  <si>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</si>
  <si>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</si>
  <si>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</si>
  <si>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</si>
  <si>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</si>
  <si>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</si>
  <si>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</si>
  <si>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</si>
  <si>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</si>
  <si>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</si>
  <si>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</si>
  <si>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</si>
  <si>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</si>
  <si>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</si>
  <si>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</si>
  <si>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</si>
  <si>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</si>
  <si>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</si>
  <si>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</si>
  <si>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</si>
  <si>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</si>
  <si>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</si>
  <si>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</si>
  <si>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</si>
  <si>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</si>
  <si>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</si>
  <si>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</si>
  <si>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</si>
  <si>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</si>
  <si>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</si>
  <si>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</si>
  <si>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</si>
  <si>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</si>
  <si>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</si>
  <si>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</si>
  <si>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</si>
  <si>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</si>
  <si>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</si>
  <si>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</si>
  <si>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</si>
  <si>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</si>
  <si>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</si>
  <si>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</si>
  <si>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</si>
  <si>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</si>
  <si>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</si>
  <si>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</si>
  <si>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</si>
  <si>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</si>
  <si>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</si>
  <si>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</si>
  <si>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</si>
  <si>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</si>
  <si>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</si>
  <si>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</si>
  <si>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</si>
  <si>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</si>
  <si>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</si>
  <si>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</si>
  <si>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</si>
  <si>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</si>
  <si>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</si>
  <si>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</si>
  <si>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</si>
  <si>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</si>
  <si>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</si>
  <si>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</si>
  <si>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</si>
  <si>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</si>
  <si>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</si>
  <si>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</si>
  <si>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</si>
  <si>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</si>
  <si>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</si>
  <si>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</si>
  <si>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</si>
  <si>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</si>
  <si>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</si>
  <si>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</si>
  <si>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</si>
  <si>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</si>
  <si>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</si>
  <si>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</si>
  <si>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</si>
  <si>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</si>
  <si>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</si>
  <si>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</si>
  <si>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</si>
  <si>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</si>
  <si>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</si>
  <si>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</si>
  <si>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</si>
  <si>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</si>
  <si>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</si>
  <si>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</si>
  <si>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</si>
  <si>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</si>
  <si>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</si>
  <si>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</si>
  <si>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</si>
  <si>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</si>
  <si>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</si>
  <si>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</si>
  <si>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</si>
  <si>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</si>
  <si>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</si>
  <si>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</si>
  <si>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</si>
  <si>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</si>
  <si>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</si>
  <si>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</si>
  <si>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</si>
  <si>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</si>
  <si>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</si>
  <si>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</si>
  <si>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</si>
  <si>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</si>
  <si>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</si>
  <si>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</si>
  <si>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</si>
  <si>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</si>
  <si>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</si>
  <si>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</si>
  <si>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</si>
  <si>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</si>
  <si>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</si>
  <si>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</si>
  <si>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</si>
  <si>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</si>
  <si>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</si>
  <si>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</si>
  <si>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</si>
  <si>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</si>
  <si>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</si>
  <si>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</si>
  <si>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</si>
  <si>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</si>
  <si>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</si>
  <si>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</si>
  <si>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</si>
  <si>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</si>
  <si>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</si>
  <si>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</si>
  <si>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</si>
  <si>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</si>
  <si>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</si>
  <si>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</si>
  <si>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</si>
  <si>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</si>
  <si>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</si>
  <si>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</si>
  <si>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</si>
  <si>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</si>
  <si>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</si>
  <si>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</si>
  <si>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</si>
  <si>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</si>
  <si>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</si>
  <si>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</si>
  <si>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</si>
  <si>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</si>
  <si>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</si>
  <si>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</si>
  <si>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</si>
  <si>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</si>
  <si>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</si>
  <si>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</si>
  <si>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</si>
  <si>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</si>
  <si>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</si>
  <si>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</si>
  <si>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</si>
  <si>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</si>
  <si>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</si>
  <si>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</si>
  <si>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</si>
  <si>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</si>
  <si>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</si>
  <si>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</si>
  <si>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</si>
  <si>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</si>
  <si>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</si>
  <si>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</si>
  <si>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</si>
  <si>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</si>
  <si>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</si>
  <si>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</si>
  <si>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</si>
  <si>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</si>
  <si>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</si>
  <si>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</si>
  <si>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</si>
  <si>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</si>
  <si>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</si>
  <si>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</si>
  <si>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</si>
  <si>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</si>
  <si>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</si>
  <si>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</si>
  <si>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</si>
  <si>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</si>
  <si>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</si>
  <si>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</si>
  <si>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</si>
  <si>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</si>
  <si>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</si>
  <si>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</si>
  <si>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</si>
  <si>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</si>
  <si>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</si>
  <si>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</si>
  <si>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</si>
  <si>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</si>
  <si>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</si>
  <si>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</si>
  <si>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</si>
  <si>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</si>
  <si>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</si>
  <si>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</si>
  <si>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</si>
  <si>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</si>
  <si>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</si>
  <si>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</si>
  <si>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</si>
  <si>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</si>
  <si>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</si>
  <si>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</si>
  <si>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</si>
  <si>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</si>
  <si>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</si>
  <si>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</si>
  <si>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</si>
  <si>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</si>
  <si>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</si>
  <si>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</si>
  <si>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</si>
  <si>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</si>
  <si>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</si>
  <si>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</si>
  <si>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</si>
  <si>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</si>
  <si>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</si>
  <si>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</si>
  <si>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</si>
  <si>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</si>
  <si>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</si>
  <si>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</si>
  <si>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</si>
  <si>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</si>
  <si>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</si>
  <si>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</si>
  <si>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</si>
  <si>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</si>
  <si>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</si>
  <si>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</si>
  <si>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</si>
  <si>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</si>
  <si>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</si>
  <si>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</si>
  <si>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</si>
  <si>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</si>
  <si>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</si>
  <si>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</si>
  <si>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</si>
  <si>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</si>
  <si>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</si>
  <si>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</si>
  <si>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</si>
  <si>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</si>
  <si>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</si>
  <si>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</si>
  <si>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</si>
  <si>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</si>
  <si>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</si>
  <si>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</si>
  <si>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</si>
  <si>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</si>
  <si>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</si>
  <si>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</si>
  <si>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</si>
  <si>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</si>
  <si>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</si>
  <si>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</si>
  <si>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</si>
  <si>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</si>
  <si>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</si>
  <si>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</si>
  <si>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</si>
  <si>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</si>
  <si>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</si>
  <si>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</si>
  <si>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</si>
  <si>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</si>
  <si>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</si>
  <si>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</si>
  <si>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</si>
  <si>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</si>
  <si>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</si>
  <si>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</si>
  <si>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</si>
  <si>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</si>
  <si>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</si>
  <si>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</si>
  <si>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</si>
  <si>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</si>
  <si>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</si>
  <si>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</si>
  <si>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</si>
  <si>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</si>
  <si>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</si>
  <si>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</si>
  <si>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</si>
  <si>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</si>
  <si>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</si>
  <si>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</si>
  <si>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</si>
  <si>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</si>
  <si>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</si>
  <si>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</si>
  <si>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</si>
  <si>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</si>
  <si>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</si>
  <si>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</si>
  <si>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</si>
  <si>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</si>
  <si>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</si>
  <si>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</si>
  <si>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</si>
  <si>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</si>
  <si>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</si>
  <si>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</si>
  <si>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</si>
  <si>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</si>
  <si>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</si>
  <si>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</si>
  <si>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</si>
  <si>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</si>
  <si>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</si>
  <si>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</si>
  <si>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</si>
  <si>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</si>
  <si>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</si>
  <si>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</si>
  <si>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</si>
  <si>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</si>
  <si>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</si>
  <si>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</si>
  <si>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</si>
  <si>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</si>
  <si>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</si>
  <si>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</si>
  <si>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</si>
  <si>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</si>
  <si>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</si>
  <si>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</si>
  <si>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</si>
  <si>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</si>
  <si>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</si>
  <si>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</si>
  <si>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</si>
  <si>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</si>
  <si>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</si>
  <si>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</si>
  <si>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</si>
  <si>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</si>
  <si>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</si>
  <si>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</si>
  <si>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</si>
  <si>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</si>
  <si>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</si>
  <si>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</si>
  <si>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</si>
  <si>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</si>
  <si>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</si>
  <si>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</si>
  <si>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</si>
  <si>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</si>
  <si>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</si>
  <si>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</si>
  <si>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</si>
  <si>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</si>
  <si>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</si>
  <si>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</si>
  <si>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</si>
  <si>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</si>
  <si>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</si>
  <si>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</si>
  <si>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</si>
  <si>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</si>
  <si>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</si>
  <si>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</si>
  <si>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</si>
  <si>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</si>
  <si>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</si>
  <si>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</si>
  <si>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</si>
  <si>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</si>
  <si>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</si>
  <si>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</si>
  <si>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</si>
  <si>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</si>
  <si>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</si>
  <si>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</si>
  <si>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</si>
  <si>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</si>
  <si>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</si>
  <si>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</si>
  <si>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</si>
  <si>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</si>
  <si>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</si>
  <si>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</si>
  <si>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</si>
  <si>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</si>
  <si>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</si>
  <si>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</si>
  <si>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</si>
  <si>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</si>
  <si>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</si>
  <si>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</si>
  <si>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</si>
  <si>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</si>
  <si>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</si>
  <si>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</si>
  <si>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</si>
  <si>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</si>
  <si>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</si>
  <si>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</si>
  <si>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</si>
  <si>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</si>
  <si>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</si>
  <si>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</si>
  <si>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</si>
  <si>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</si>
  <si>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</si>
  <si>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</si>
  <si>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</si>
  <si>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</si>
  <si>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</si>
  <si>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</si>
  <si>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</si>
  <si>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</si>
  <si>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</si>
  <si>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</si>
  <si>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</si>
  <si>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</si>
  <si>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</si>
  <si>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</si>
  <si>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</si>
  <si>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</si>
  <si>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</si>
  <si>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</si>
  <si>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</si>
  <si>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</si>
  <si>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</si>
  <si>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</si>
  <si>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</si>
  <si>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</si>
  <si>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</si>
  <si>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</si>
  <si>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</si>
  <si>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</si>
  <si>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</si>
  <si>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</si>
  <si>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</si>
  <si>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</si>
  <si>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</si>
  <si>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</si>
  <si>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</si>
  <si>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</si>
  <si>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</si>
  <si>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</si>
  <si>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</si>
  <si>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</si>
  <si>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</si>
  <si>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</si>
  <si>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</si>
  <si>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</si>
  <si>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</si>
  <si>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</si>
  <si>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</si>
  <si>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</si>
  <si>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</si>
  <si>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</si>
  <si>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</si>
  <si>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</si>
  <si>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</si>
  <si>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</si>
  <si>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</si>
  <si>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</si>
  <si>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</si>
  <si>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</si>
  <si>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</si>
  <si>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</si>
  <si>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</si>
  <si>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</si>
  <si>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</si>
  <si>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</si>
  <si>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</si>
  <si>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</si>
  <si>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</si>
  <si>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</si>
  <si>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</si>
  <si>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</si>
  <si>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</si>
  <si>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</si>
  <si>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</si>
  <si>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</si>
  <si>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</si>
  <si>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</si>
  <si>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</si>
  <si>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</si>
  <si>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</si>
  <si>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</si>
  <si>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</si>
  <si>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</si>
  <si>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</si>
  <si>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</si>
  <si>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</si>
  <si>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</si>
  <si>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</si>
  <si>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</si>
  <si>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</si>
  <si>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</si>
  <si>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</si>
  <si>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</si>
  <si>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</si>
  <si>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</si>
  <si>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</si>
  <si>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</si>
  <si>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</si>
  <si>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</si>
  <si>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</si>
  <si>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</si>
  <si>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</si>
  <si>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</si>
  <si>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</si>
  <si>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</si>
  <si>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</si>
  <si>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</si>
  <si>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</si>
  <si>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</si>
  <si>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</si>
  <si>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</si>
  <si>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</si>
  <si>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</si>
  <si>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</si>
  <si>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</si>
  <si>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</si>
  <si>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</si>
  <si>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</si>
  <si>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</si>
  <si>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</si>
  <si>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</si>
  <si>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</si>
  <si>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</si>
  <si>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</si>
  <si>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</si>
  <si>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</si>
  <si>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</si>
  <si>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</si>
  <si>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</si>
  <si>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</si>
  <si>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</si>
  <si>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</si>
  <si>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</si>
  <si>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</si>
  <si>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</si>
  <si>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</si>
  <si>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</si>
  <si>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</si>
  <si>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</si>
  <si>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</si>
  <si>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</si>
  <si>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</si>
  <si>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</si>
  <si>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</si>
  <si>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</si>
  <si>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</si>
  <si>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</si>
  <si>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</si>
  <si>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</si>
  <si>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</si>
  <si>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</si>
  <si>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</si>
  <si>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</si>
  <si>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</si>
  <si>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</si>
  <si>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</si>
  <si>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</si>
  <si>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</si>
  <si>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</si>
  <si>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</si>
  <si>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</si>
  <si>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</si>
  <si>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</si>
  <si>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</si>
  <si>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</si>
  <si>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</si>
  <si>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</si>
  <si>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</si>
  <si>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</si>
  <si>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</si>
  <si>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</si>
  <si>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</si>
  <si>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</si>
  <si>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</si>
  <si>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</si>
  <si>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</si>
  <si>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</si>
  <si>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</si>
  <si>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</si>
  <si>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</si>
  <si>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</si>
  <si>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</si>
  <si>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</si>
  <si>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</si>
  <si>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</si>
  <si>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</si>
  <si>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</si>
  <si>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</si>
  <si>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</si>
  <si>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</si>
  <si>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</si>
  <si>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</si>
  <si>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</si>
  <si>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</si>
  <si>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</si>
  <si>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</si>
  <si>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</si>
  <si>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</si>
  <si>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</si>
  <si>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</si>
  <si>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</si>
  <si>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</si>
  <si>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</si>
  <si>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</si>
  <si>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</si>
  <si>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</si>
  <si>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</si>
  <si>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</si>
  <si>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</si>
  <si>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</si>
  <si>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</si>
  <si>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</si>
  <si>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</si>
  <si>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</si>
  <si>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</si>
  <si>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</si>
  <si>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</si>
  <si>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</si>
  <si>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</si>
  <si>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</si>
  <si>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</si>
  <si>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</si>
  <si>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</si>
  <si>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</si>
  <si>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</si>
  <si>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</si>
  <si>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</si>
  <si>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</si>
  <si>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</si>
  <si>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</si>
  <si>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</si>
  <si>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</si>
  <si>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</si>
  <si>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</si>
  <si>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</si>
  <si>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</si>
  <si>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</si>
  <si>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</si>
  <si>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</si>
  <si>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</si>
  <si>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</si>
  <si>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</si>
  <si>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</si>
  <si>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</si>
  <si>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</si>
  <si>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</si>
  <si>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</si>
  <si>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</si>
  <si>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</si>
  <si>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</si>
  <si>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</si>
  <si>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</si>
  <si>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</si>
  <si>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</si>
  <si>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</si>
  <si>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</si>
  <si>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</si>
  <si>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</si>
  <si>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</si>
  <si>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</si>
  <si>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</si>
  <si>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</si>
  <si>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</si>
  <si>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</si>
  <si>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</si>
  <si>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</si>
  <si>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</si>
  <si>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</si>
  <si>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</si>
  <si>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</si>
  <si>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</si>
  <si>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</si>
  <si>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</si>
  <si>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</si>
  <si>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</si>
  <si>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</si>
  <si>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</si>
  <si>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</si>
  <si>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</si>
  <si>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</si>
  <si>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</si>
  <si>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</si>
  <si>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</si>
  <si>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</si>
  <si>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</si>
  <si>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</si>
  <si>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</si>
  <si>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</si>
  <si>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</si>
  <si>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</si>
  <si>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</si>
  <si>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</si>
  <si>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</si>
  <si>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</si>
  <si>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</si>
  <si>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</si>
  <si>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</si>
  <si>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</si>
  <si>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</si>
  <si>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</si>
  <si>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</si>
  <si>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</si>
  <si>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</si>
  <si>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</si>
  <si>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</si>
  <si>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</si>
  <si>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</si>
  <si>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</si>
  <si>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</si>
  <si>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</si>
  <si>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</si>
  <si>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</si>
  <si>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</si>
  <si>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</si>
  <si>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</si>
  <si>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</si>
  <si>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</si>
  <si>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</si>
  <si>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</si>
  <si>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</si>
  <si>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</si>
  <si>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</si>
  <si>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</si>
  <si>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</si>
  <si>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</si>
  <si>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</si>
  <si>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</si>
  <si>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</si>
  <si>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</si>
  <si>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</si>
  <si>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</si>
  <si>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</si>
  <si>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</si>
  <si>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</si>
  <si>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</si>
  <si>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</si>
  <si>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</si>
  <si>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</si>
  <si>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</si>
  <si>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</si>
  <si>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</si>
  <si>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</si>
  <si>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</si>
  <si>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</si>
  <si>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</si>
  <si>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</si>
  <si>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</si>
  <si>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</si>
  <si>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</si>
  <si>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</si>
  <si>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</si>
  <si>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</si>
  <si>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</si>
  <si>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</si>
  <si>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</si>
  <si>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</si>
  <si>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</si>
  <si>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</si>
  <si>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</si>
  <si>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</si>
  <si>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</si>
  <si>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</si>
  <si>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</si>
  <si>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</si>
  <si>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</si>
  <si>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</si>
  <si>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</si>
  <si>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</si>
  <si>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</si>
  <si>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</si>
  <si>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</si>
  <si>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</si>
  <si>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</si>
  <si>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</si>
  <si>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</si>
  <si>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</si>
  <si>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</si>
  <si>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</si>
  <si>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</si>
  <si>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</si>
  <si>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</si>
  <si>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</si>
  <si>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</si>
  <si>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</si>
  <si>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</si>
  <si>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</si>
  <si>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</si>
  <si>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</si>
  <si>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</si>
  <si>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</si>
  <si>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</si>
  <si>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</si>
  <si>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</si>
  <si>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</si>
  <si>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</si>
  <si>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</si>
  <si>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</si>
  <si>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</si>
  <si>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</si>
  <si>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</si>
  <si>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</si>
  <si>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</si>
  <si>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</si>
  <si>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</si>
  <si>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</si>
  <si>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</si>
  <si>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</si>
  <si>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</si>
  <si>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</si>
  <si>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</si>
  <si>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</si>
  <si>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</si>
  <si>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</si>
  <si>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</si>
  <si>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</si>
  <si>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</si>
  <si>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</si>
  <si>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</si>
  <si>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</si>
  <si>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</si>
  <si>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</si>
  <si>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</si>
  <si>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</si>
  <si>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</si>
  <si>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</si>
  <si>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</si>
  <si>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</si>
  <si>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</si>
  <si>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</si>
  <si>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</si>
  <si>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</si>
  <si>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</si>
  <si>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</si>
  <si>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</si>
  <si>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</si>
  <si>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</si>
  <si>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</si>
  <si>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</si>
  <si>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</si>
  <si>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</si>
  <si>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</si>
  <si>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</si>
  <si>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</si>
  <si>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</si>
  <si>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</si>
  <si>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</si>
  <si>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</si>
  <si>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</si>
  <si>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</si>
  <si>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</si>
  <si>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</si>
  <si>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</si>
  <si>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</si>
  <si>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</si>
  <si>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</si>
  <si>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</si>
  <si>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</si>
  <si>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</si>
  <si>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</si>
  <si>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</si>
  <si>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</si>
  <si>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</si>
  <si>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</si>
  <si>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</si>
  <si>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</si>
  <si>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</si>
  <si>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</si>
  <si>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</si>
  <si>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</si>
  <si>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</si>
  <si>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</si>
  <si>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</si>
  <si>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</si>
  <si>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</si>
  <si>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</si>
  <si>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</si>
  <si>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</si>
  <si>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</si>
  <si>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</si>
  <si>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</si>
  <si>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</si>
  <si>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</si>
  <si>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</si>
  <si>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</si>
  <si>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</si>
  <si>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</si>
  <si>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</si>
  <si>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</si>
  <si>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</si>
  <si>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</si>
  <si>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</si>
  <si>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</si>
  <si>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</si>
  <si>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</si>
  <si>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</si>
  <si>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</si>
  <si>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</si>
  <si>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</si>
  <si>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</si>
  <si>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</si>
  <si>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</si>
  <si>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</si>
  <si>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</si>
  <si>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</si>
  <si>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</si>
  <si>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</si>
  <si>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</si>
  <si>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</si>
  <si>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</si>
  <si>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</si>
  <si>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</si>
  <si>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</si>
  <si>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</si>
  <si>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</si>
  <si>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</si>
  <si>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</si>
  <si>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</si>
  <si>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</si>
  <si>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</si>
  <si>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</si>
  <si>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</si>
  <si>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</si>
  <si>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</si>
  <si>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</si>
  <si>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</si>
  <si>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</si>
  <si>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</si>
  <si>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</si>
  <si>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</si>
  <si>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</si>
  <si>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</si>
  <si>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</si>
  <si>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</si>
  <si>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</si>
  <si>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</si>
  <si>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</si>
  <si>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</si>
  <si>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</si>
  <si>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</si>
  <si>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</si>
  <si>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</si>
  <si>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</si>
  <si>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</si>
  <si>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</si>
  <si>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</si>
  <si>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</si>
  <si>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</si>
  <si>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</si>
  <si>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</si>
  <si>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</si>
  <si>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</si>
  <si>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</si>
  <si>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</si>
  <si>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</si>
  <si>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</si>
  <si>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</si>
  <si>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</si>
  <si>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</si>
  <si>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</si>
  <si>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</si>
  <si>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</si>
  <si>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</si>
  <si>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</si>
  <si>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</si>
  <si>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</si>
  <si>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</si>
  <si>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</si>
  <si>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</si>
  <si>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</si>
  <si>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</si>
  <si>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</si>
  <si>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</si>
  <si>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</si>
  <si>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</si>
  <si>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</si>
  <si>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</si>
  <si>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</si>
  <si>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</si>
  <si>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</si>
  <si>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</si>
  <si>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</si>
  <si>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</si>
  <si>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</si>
  <si>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</si>
  <si>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</si>
  <si>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</si>
  <si>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</si>
  <si>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</si>
  <si>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</si>
  <si>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</si>
  <si>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</si>
  <si>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</si>
  <si>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</si>
  <si>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</si>
  <si>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</si>
  <si>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</si>
  <si>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</si>
  <si>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</si>
  <si>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</si>
  <si>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</si>
  <si>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</si>
  <si>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</si>
  <si>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</si>
  <si>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</si>
  <si>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</si>
  <si>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</si>
  <si>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</si>
  <si>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</si>
  <si>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</si>
  <si>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</si>
  <si>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</si>
  <si>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</si>
  <si>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</si>
  <si>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</si>
  <si>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</si>
  <si>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</si>
  <si>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</si>
  <si>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</si>
  <si>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</si>
  <si>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</si>
  <si>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</si>
  <si>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</si>
  <si>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</si>
  <si>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</si>
  <si>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</si>
  <si>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</si>
  <si>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</si>
  <si>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</si>
  <si>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</si>
  <si>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</si>
  <si>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</si>
  <si>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</si>
  <si>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</si>
  <si>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</si>
  <si>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</si>
  <si>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</si>
  <si>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</si>
  <si>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</si>
  <si>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</si>
  <si>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</si>
  <si>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</si>
  <si>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</si>
  <si>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</si>
  <si>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</si>
  <si>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</si>
  <si>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</si>
  <si>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</si>
  <si>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</si>
  <si>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</si>
  <si>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</si>
  <si>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</si>
  <si>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</si>
  <si>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</si>
  <si>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</si>
  <si>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</si>
  <si>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</si>
  <si>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</si>
  <si>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</si>
  <si>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</si>
  <si>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</si>
  <si>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</si>
  <si>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</si>
  <si>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</si>
  <si>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</si>
  <si>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</si>
  <si>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</si>
  <si>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</si>
  <si>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</si>
  <si>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</si>
  <si>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</si>
  <si>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</si>
  <si>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</si>
  <si>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</si>
  <si>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</si>
  <si>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</si>
  <si>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</si>
  <si>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</si>
  <si>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</si>
  <si>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</si>
  <si>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</si>
  <si>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</si>
  <si>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</si>
  <si>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</si>
  <si>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</si>
  <si>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</si>
  <si>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</si>
  <si>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</si>
  <si>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</si>
  <si>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</si>
  <si>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</si>
  <si>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</si>
  <si>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</si>
  <si>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</si>
  <si>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</si>
  <si>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</si>
  <si>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</si>
  <si>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</si>
  <si>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</si>
  <si>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</si>
  <si>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</si>
  <si>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</si>
  <si>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</si>
  <si>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</si>
  <si>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</si>
  <si>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</si>
  <si>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</si>
  <si>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</si>
  <si>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</si>
  <si>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</si>
  <si>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</si>
  <si>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</si>
  <si>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</si>
  <si>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</si>
  <si>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</si>
  <si>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</si>
  <si>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</si>
  <si>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</si>
  <si>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</si>
  <si>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</si>
  <si>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</si>
  <si>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</si>
  <si>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</si>
  <si>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</si>
  <si>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</si>
  <si>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</si>
  <si>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</si>
  <si>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</si>
  <si>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</si>
  <si>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</si>
  <si>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</si>
  <si>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</si>
  <si>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</si>
  <si>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</si>
  <si>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</si>
  <si>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</si>
  <si>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</si>
  <si>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</si>
  <si>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</si>
  <si>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</si>
  <si>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</si>
  <si>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</si>
  <si>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</si>
  <si>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</si>
  <si>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</si>
  <si>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</si>
  <si>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</si>
  <si>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</si>
  <si>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</si>
  <si>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</si>
  <si>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</si>
  <si>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</si>
  <si>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</si>
  <si>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</si>
  <si>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</si>
  <si>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</si>
  <si>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</si>
  <si>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</si>
  <si>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</si>
  <si>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</si>
  <si>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</si>
  <si>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</si>
  <si>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</si>
  <si>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</si>
  <si>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</si>
  <si>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</si>
  <si>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</si>
  <si>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</si>
  <si>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</si>
  <si>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</si>
  <si>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</si>
  <si>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</si>
  <si>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</si>
  <si>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</si>
  <si>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</si>
  <si>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</si>
  <si>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</si>
  <si>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</si>
  <si>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</si>
  <si>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</si>
  <si>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</si>
  <si>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</si>
  <si>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</si>
  <si>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</si>
  <si>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</si>
  <si>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</si>
  <si>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</si>
  <si>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</si>
  <si>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</si>
  <si>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</si>
  <si>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</si>
  <si>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</si>
  <si>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</si>
  <si>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</si>
  <si>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</si>
  <si>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</si>
  <si>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</si>
  <si>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</si>
  <si>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</si>
  <si>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</si>
  <si>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</si>
  <si>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</si>
  <si>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</si>
  <si>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</si>
  <si>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</si>
  <si>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</si>
  <si>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</si>
  <si>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</si>
  <si>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</si>
  <si>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</si>
  <si>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</si>
  <si>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</si>
  <si>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</si>
  <si>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</si>
  <si>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</si>
  <si>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</si>
  <si>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</si>
  <si>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</si>
  <si>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</si>
  <si>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</si>
  <si>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</si>
  <si>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</si>
  <si>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</si>
  <si>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</si>
  <si>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</si>
  <si>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</si>
  <si>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</si>
  <si>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</si>
  <si>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</si>
  <si>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</si>
  <si>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</si>
  <si>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</si>
  <si>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</si>
  <si>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</si>
  <si>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</si>
  <si>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</si>
  <si>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</si>
  <si>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</si>
  <si>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</si>
  <si>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</si>
  <si>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</si>
  <si>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</si>
  <si>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</si>
  <si>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</si>
  <si>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</si>
  <si>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</si>
  <si>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</si>
  <si>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</si>
  <si>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</si>
  <si>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</si>
  <si>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</si>
  <si>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</si>
  <si>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</si>
  <si>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</si>
  <si>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</si>
  <si>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</si>
  <si>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</si>
  <si>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</si>
  <si>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</si>
  <si>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</si>
  <si>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</si>
  <si>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</si>
  <si>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</si>
  <si>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</si>
  <si>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</si>
  <si>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</si>
  <si>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</si>
  <si>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</si>
  <si>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</si>
  <si>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</si>
  <si>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</si>
  <si>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</si>
  <si>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</si>
  <si>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</si>
  <si>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</si>
  <si>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</si>
  <si>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</si>
  <si>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</si>
  <si>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</si>
  <si>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</si>
  <si>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</si>
  <si>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</si>
  <si>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</si>
  <si>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</si>
  <si>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</si>
  <si>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</si>
  <si>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</si>
  <si>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</si>
  <si>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</si>
  <si>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</si>
  <si>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</si>
  <si>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</si>
  <si>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</si>
  <si>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</si>
  <si>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</si>
  <si>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</si>
  <si>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</si>
  <si>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</si>
  <si>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</si>
  <si>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</si>
  <si>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</si>
  <si>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</si>
  <si>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</si>
  <si>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</si>
  <si>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</si>
  <si>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</si>
  <si>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</si>
  <si>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</si>
  <si>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</si>
  <si>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</si>
  <si>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</si>
  <si>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</si>
  <si>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</si>
  <si>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</si>
  <si>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</si>
  <si>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</si>
  <si>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</si>
  <si>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</si>
  <si>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</si>
  <si>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</si>
  <si>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</si>
  <si>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</si>
  <si>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</si>
  <si>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</si>
  <si>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</si>
  <si>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</si>
  <si>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</si>
  <si>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</si>
  <si>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</si>
  <si>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</si>
  <si>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</si>
  <si>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</si>
  <si>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</si>
  <si>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</si>
  <si>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</si>
  <si>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</si>
  <si>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</si>
  <si>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</si>
  <si>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</si>
  <si>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</si>
  <si>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</si>
  <si>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</si>
  <si>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</si>
  <si>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</si>
  <si>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</si>
  <si>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</si>
  <si>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</si>
  <si>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</si>
  <si>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</si>
  <si>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</si>
  <si>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</si>
  <si>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</si>
  <si>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</si>
  <si>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</si>
  <si>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</si>
  <si>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</si>
  <si>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</si>
  <si>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</si>
  <si>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</si>
  <si>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</si>
  <si>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</si>
  <si>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</si>
  <si>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</si>
  <si>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</si>
  <si>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</si>
  <si>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</si>
  <si>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</si>
  <si>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</si>
  <si>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</si>
  <si>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</si>
  <si>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</si>
  <si>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</si>
  <si>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</si>
  <si>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</si>
  <si>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</si>
  <si>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</si>
  <si>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</si>
  <si>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</si>
  <si>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</si>
  <si>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</si>
  <si>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</si>
  <si>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</si>
  <si>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</si>
  <si>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</si>
  <si>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</si>
  <si>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</si>
  <si>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</si>
  <si>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</si>
  <si>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</si>
  <si>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</si>
  <si>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</si>
  <si>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</si>
  <si>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</si>
  <si>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</si>
  <si>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</si>
  <si>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</si>
  <si>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</si>
  <si>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</si>
  <si>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</si>
  <si>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</si>
  <si>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</si>
  <si>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</si>
  <si>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</si>
  <si>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</si>
  <si>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</si>
  <si>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</si>
  <si>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</si>
  <si>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</si>
  <si>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</si>
  <si>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</si>
  <si>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</si>
  <si>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</si>
  <si>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</si>
  <si>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</si>
  <si>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</si>
  <si>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</si>
  <si>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</si>
  <si>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</si>
  <si>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</si>
  <si>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</si>
  <si>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</si>
  <si>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</si>
  <si>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</si>
  <si>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</si>
  <si>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</si>
  <si>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</si>
  <si>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</si>
  <si>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</si>
  <si>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</si>
  <si>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</si>
  <si>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</si>
  <si>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</si>
  <si>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</si>
  <si>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</si>
  <si>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</si>
  <si>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</si>
  <si>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</si>
  <si>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</si>
  <si>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</si>
  <si>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</si>
  <si>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</si>
  <si>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</si>
  <si>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</si>
  <si>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</si>
  <si>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</si>
  <si>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</si>
  <si>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</si>
  <si>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</si>
  <si>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</si>
  <si>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</si>
  <si>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</si>
  <si>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</si>
  <si>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</si>
  <si>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</si>
  <si>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</si>
  <si>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</si>
  <si>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</si>
  <si>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</si>
  <si>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</si>
  <si>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</si>
  <si>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</si>
  <si>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</si>
  <si>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</si>
  <si>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</si>
  <si>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</si>
  <si>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</si>
  <si>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</si>
  <si>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</si>
  <si>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</si>
  <si>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</si>
  <si>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</si>
  <si>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</si>
  <si>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</si>
  <si>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</si>
  <si>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</si>
  <si>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</si>
  <si>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</si>
  <si>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</si>
  <si>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</si>
  <si>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</si>
  <si>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</si>
  <si>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</si>
  <si>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</si>
  <si>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</si>
  <si>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</si>
  <si>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</si>
  <si>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</si>
  <si>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</si>
  <si>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</si>
  <si>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</si>
  <si>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</si>
  <si>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</si>
  <si>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</si>
  <si>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</si>
  <si>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</si>
  <si>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</si>
  <si>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</si>
  <si>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</si>
  <si>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</si>
  <si>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</si>
  <si>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</si>
  <si>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</si>
  <si>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</si>
  <si>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</si>
  <si>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</si>
  <si>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</si>
  <si>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</si>
  <si>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</si>
  <si>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</si>
  <si>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</si>
  <si>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</si>
  <si>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</si>
  <si>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</si>
  <si>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</si>
  <si>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</si>
  <si>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</si>
  <si>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</si>
  <si>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</si>
  <si>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</si>
  <si>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</si>
  <si>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</si>
  <si>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</si>
  <si>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</si>
  <si>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</si>
  <si>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</si>
  <si>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</si>
  <si>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</si>
  <si>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</si>
  <si>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</si>
  <si>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</si>
  <si>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</si>
  <si>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</si>
  <si>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</si>
  <si>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</si>
  <si>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</si>
  <si>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</si>
  <si>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</si>
  <si>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</si>
  <si>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</si>
  <si>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</si>
  <si>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</si>
  <si>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</si>
  <si>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</si>
  <si>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</si>
  <si>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</si>
  <si>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</si>
  <si>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</si>
  <si>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</si>
  <si>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</si>
  <si>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</si>
  <si>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</si>
  <si>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</si>
  <si>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</si>
  <si>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</si>
  <si>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</si>
  <si>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</si>
  <si>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</si>
  <si>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</si>
  <si>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</si>
  <si>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</si>
  <si>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</si>
  <si>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</si>
  <si>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</si>
  <si>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</si>
  <si>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</si>
  <si>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</si>
  <si>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</si>
  <si>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</si>
  <si>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</si>
  <si>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</si>
  <si>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</si>
  <si>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</si>
  <si>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</si>
  <si>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</si>
  <si>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</si>
  <si>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</si>
  <si>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</si>
  <si>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</si>
  <si>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</si>
  <si>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</si>
  <si>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</si>
  <si>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</si>
  <si>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</si>
  <si>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</si>
  <si>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</si>
  <si>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</si>
  <si>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</si>
  <si>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</si>
  <si>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</si>
  <si>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</si>
  <si>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</si>
  <si>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</si>
  <si>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</si>
  <si>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</si>
  <si>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</si>
  <si>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</si>
  <si>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</si>
  <si>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</si>
  <si>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</si>
  <si>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</si>
  <si>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</si>
  <si>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</si>
  <si>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</si>
  <si>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</si>
  <si>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</si>
  <si>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</si>
  <si>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</si>
  <si>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</si>
  <si>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</si>
  <si>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</si>
  <si>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</si>
  <si>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</si>
  <si>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</si>
  <si>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</si>
  <si>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</si>
  <si>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</si>
  <si>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</si>
  <si>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</si>
  <si>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</si>
  <si>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</si>
  <si>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</si>
  <si>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</si>
  <si>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</si>
  <si>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</si>
  <si>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</si>
  <si>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</si>
  <si>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</si>
  <si>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</si>
  <si>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</si>
  <si>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</si>
  <si>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</si>
  <si>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</si>
  <si>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</si>
  <si>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</si>
  <si>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</si>
  <si>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</si>
  <si>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</si>
  <si>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</si>
  <si>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</si>
  <si>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</si>
  <si>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</si>
  <si>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</si>
  <si>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</si>
  <si>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</si>
  <si>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</si>
  <si>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</si>
  <si>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</si>
  <si>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</si>
  <si>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</si>
  <si>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</si>
  <si>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</si>
  <si>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</si>
  <si>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</si>
  <si>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</si>
  <si>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</si>
  <si>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</si>
  <si>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</si>
  <si>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</si>
  <si>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</si>
  <si>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</si>
  <si>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</si>
  <si>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</si>
  <si>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</si>
  <si>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</si>
  <si>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</si>
  <si>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</si>
  <si>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</si>
  <si>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</si>
  <si>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</si>
  <si>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</si>
  <si>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</si>
  <si>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</si>
  <si>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</si>
  <si>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</si>
  <si>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</si>
  <si>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</si>
  <si>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</si>
  <si>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</si>
  <si>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</si>
  <si>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</si>
  <si>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</si>
  <si>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</si>
  <si>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</si>
  <si>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</si>
  <si>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</si>
  <si>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</si>
  <si>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</si>
  <si>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</si>
  <si>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</si>
  <si>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</si>
  <si>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</si>
  <si>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</si>
  <si>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</si>
  <si>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</si>
  <si>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</si>
  <si>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</si>
  <si>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</si>
  <si>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</si>
  <si>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</si>
  <si>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</si>
  <si>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</si>
  <si>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</si>
  <si>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</si>
  <si>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</si>
  <si>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</si>
  <si>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</si>
  <si>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</si>
  <si>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</si>
  <si>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</si>
  <si>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</si>
  <si>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</si>
  <si>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</si>
  <si>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</si>
  <si>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</si>
  <si>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</si>
  <si>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</si>
  <si>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</si>
  <si>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</si>
  <si>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</si>
  <si>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</si>
  <si>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</si>
  <si>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</si>
  <si>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</si>
  <si>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</si>
  <si>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</si>
  <si>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</si>
  <si>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</si>
  <si>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</si>
  <si>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</si>
  <si>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</si>
  <si>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</si>
  <si>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</si>
  <si>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</si>
  <si>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</si>
  <si>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</si>
  <si>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</si>
  <si>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</si>
  <si>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</si>
  <si>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</si>
  <si>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</si>
  <si>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</si>
  <si>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</si>
  <si>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</si>
  <si>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</si>
  <si>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</si>
  <si>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</si>
  <si>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</si>
  <si>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</si>
  <si>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</si>
  <si>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</si>
  <si>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</si>
  <si>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</si>
  <si>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</si>
  <si>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</si>
  <si>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</si>
  <si>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</si>
  <si>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</si>
  <si>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</si>
  <si>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</si>
  <si>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</si>
  <si>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</si>
  <si>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</si>
  <si>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</si>
  <si>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</si>
  <si>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</si>
  <si>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</si>
  <si>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</si>
  <si>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</si>
  <si>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</si>
  <si>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</si>
  <si>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</si>
  <si>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</si>
  <si>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</si>
  <si>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</si>
  <si>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</si>
  <si>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</si>
  <si>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</si>
  <si>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</si>
  <si>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</si>
  <si>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</si>
  <si>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</si>
  <si>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</si>
  <si>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</si>
  <si>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</si>
  <si>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</si>
  <si>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</si>
  <si>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</si>
  <si>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</si>
  <si>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</si>
  <si>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</si>
  <si>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</si>
  <si>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</si>
  <si>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</si>
  <si>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</si>
  <si>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</si>
  <si>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</si>
  <si>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</si>
  <si>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</si>
  <si>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</si>
  <si>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</si>
  <si>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</si>
  <si>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</si>
  <si>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</si>
  <si>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</si>
  <si>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</si>
  <si>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</si>
  <si>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</si>
  <si>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</si>
  <si>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</si>
  <si>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</si>
  <si>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</si>
  <si>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</si>
  <si>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</si>
  <si>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</si>
  <si>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</si>
  <si>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</si>
  <si>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</si>
  <si>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</si>
  <si>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</si>
  <si>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</si>
  <si>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</si>
  <si>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</si>
  <si>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</si>
  <si>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</si>
  <si>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</si>
  <si>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</si>
  <si>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</si>
  <si>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</si>
  <si>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</si>
  <si>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</si>
  <si>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</si>
  <si>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</si>
  <si>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</si>
  <si>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</si>
  <si>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</si>
  <si>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</si>
  <si>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</si>
  <si>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</si>
  <si>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</si>
  <si>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</si>
  <si>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</si>
  <si>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</si>
  <si>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</si>
  <si>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</si>
  <si>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</si>
  <si>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</si>
  <si>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</si>
  <si>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</si>
  <si>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</si>
  <si>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</si>
  <si>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</si>
  <si>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</si>
  <si>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</si>
  <si>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</si>
  <si>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</si>
  <si>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</si>
  <si>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</si>
  <si>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</si>
  <si>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</si>
  <si>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</si>
  <si>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</si>
  <si>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</si>
  <si>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</si>
  <si>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</si>
  <si>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</si>
  <si>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</si>
  <si>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</si>
  <si>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</si>
  <si>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</si>
  <si>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</si>
  <si>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</si>
  <si>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</si>
  <si>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</si>
  <si>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</si>
  <si>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</si>
  <si>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</si>
  <si>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</si>
  <si>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</si>
  <si>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</si>
  <si>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</si>
  <si>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</si>
  <si>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</si>
  <si>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</si>
  <si>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</si>
  <si>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</si>
  <si>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</si>
  <si>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</si>
  <si>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</si>
  <si>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</si>
  <si>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</si>
  <si>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</si>
  <si>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</si>
  <si>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</si>
  <si>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</si>
  <si>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</si>
  <si>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</si>
  <si>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</si>
  <si>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</si>
  <si>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</si>
  <si>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</si>
  <si>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</si>
  <si>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</si>
  <si>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</si>
  <si>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</si>
  <si>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</si>
  <si>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</si>
  <si>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</si>
  <si>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</si>
  <si>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</si>
  <si>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</si>
  <si>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</si>
  <si>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</si>
  <si>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</si>
  <si>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</si>
  <si>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</si>
  <si>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</si>
  <si>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</si>
  <si>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</si>
  <si>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</si>
  <si>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</si>
  <si>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</si>
  <si>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</si>
  <si>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</si>
  <si>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</si>
  <si>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</si>
  <si>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</si>
  <si>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</si>
  <si>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</si>
  <si>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</si>
  <si>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</si>
  <si>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</si>
  <si>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</si>
  <si>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</si>
  <si>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</si>
  <si>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</si>
  <si>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</si>
  <si>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</si>
  <si>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</si>
  <si>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</si>
  <si>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</si>
  <si>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</si>
  <si>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</si>
  <si>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</si>
  <si>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</si>
  <si>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</si>
  <si>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</si>
  <si>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</si>
  <si>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</si>
  <si>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</si>
  <si>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</si>
  <si>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</si>
  <si>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</si>
  <si>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</si>
  <si>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</si>
  <si>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</si>
  <si>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</si>
  <si>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</si>
  <si>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</si>
  <si>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</si>
  <si>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</si>
  <si>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</si>
  <si>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</si>
  <si>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</si>
  <si>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</si>
  <si>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</si>
  <si>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</si>
  <si>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</si>
  <si>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</si>
  <si>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</si>
  <si>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</si>
  <si>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</si>
  <si>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</si>
  <si>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</si>
  <si>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</si>
  <si>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</si>
  <si>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</si>
  <si>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</si>
  <si>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</si>
  <si>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</si>
  <si>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</si>
  <si>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</si>
  <si>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</si>
  <si>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</si>
  <si>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</si>
  <si>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</si>
  <si>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</si>
  <si>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</si>
  <si>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</si>
  <si>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</si>
  <si>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</si>
  <si>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</si>
  <si>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</si>
  <si>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</si>
  <si>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</si>
  <si>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</si>
  <si>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</si>
  <si>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</si>
  <si>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</si>
  <si>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</si>
  <si>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</si>
  <si>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</si>
  <si>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</si>
  <si>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</si>
  <si>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</si>
  <si>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</si>
  <si>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</si>
  <si>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</si>
  <si>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</si>
  <si>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</si>
  <si>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</si>
  <si>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</si>
  <si>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</si>
  <si>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</si>
  <si>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</si>
  <si>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</si>
  <si>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</si>
  <si>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</si>
  <si>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</si>
  <si>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</si>
  <si>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</si>
  <si>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</si>
  <si>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</si>
  <si>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</si>
  <si>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</si>
  <si>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</si>
  <si>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</si>
  <si>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</si>
  <si>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</si>
  <si>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</si>
  <si>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</si>
  <si>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</si>
  <si>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</si>
  <si>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</si>
  <si>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</si>
  <si>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</si>
  <si>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</si>
  <si>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</si>
  <si>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</si>
  <si>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</si>
  <si>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</si>
  <si>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</si>
  <si>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</si>
  <si>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</si>
  <si>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</si>
  <si>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</si>
  <si>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</si>
  <si>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</si>
  <si>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</si>
  <si>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</si>
  <si>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</si>
  <si>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</si>
  <si>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</si>
  <si>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</si>
  <si>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</si>
  <si>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</si>
  <si>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</si>
  <si>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</si>
  <si>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</si>
  <si>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</si>
  <si>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</si>
  <si>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</si>
  <si>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</si>
  <si>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</si>
  <si>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</si>
  <si>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</si>
  <si>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</si>
  <si>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</si>
  <si>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</si>
  <si>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</si>
  <si>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</si>
  <si>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</si>
  <si>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</si>
  <si>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</si>
  <si>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</si>
  <si>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</si>
  <si>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</si>
  <si>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</si>
  <si>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</si>
  <si>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</si>
  <si>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</si>
  <si>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</si>
  <si>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</si>
  <si>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</si>
  <si>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</si>
  <si>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</si>
  <si>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</si>
  <si>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</si>
  <si>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</si>
  <si>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</si>
  <si>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</si>
  <si>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</si>
  <si>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</si>
  <si>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</si>
  <si>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</si>
  <si>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</si>
  <si>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</si>
  <si>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</si>
  <si>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</si>
  <si>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</si>
  <si>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</si>
  <si>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</si>
  <si>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</si>
  <si>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</si>
  <si>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</si>
  <si>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</si>
  <si>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</si>
  <si>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</si>
  <si>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</si>
  <si>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</si>
  <si>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</si>
  <si>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</si>
  <si>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</si>
  <si>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</si>
  <si>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</si>
  <si>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</si>
  <si>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</si>
  <si>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</si>
  <si>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</si>
  <si>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</si>
  <si>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</si>
  <si>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</si>
  <si>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</si>
  <si>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</si>
  <si>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</si>
  <si>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</si>
  <si>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</si>
  <si>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</si>
  <si>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</si>
  <si>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</si>
  <si>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</si>
  <si>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</si>
  <si>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</si>
  <si>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</si>
  <si>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</si>
  <si>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</si>
  <si>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</si>
  <si>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</si>
  <si>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</si>
  <si>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</si>
  <si>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</si>
  <si>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</si>
  <si>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</si>
  <si>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</si>
  <si>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</si>
  <si>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</si>
  <si>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</si>
  <si>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</si>
  <si>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</si>
  <si>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</si>
  <si>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</si>
  <si>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</si>
  <si>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</si>
  <si>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</si>
  <si>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</si>
  <si>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</si>
  <si>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</si>
  <si>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</si>
  <si>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</si>
  <si>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</si>
  <si>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</si>
  <si>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</si>
  <si>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</si>
  <si>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</si>
  <si>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</si>
  <si>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</si>
  <si>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</si>
  <si>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</si>
  <si>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</si>
  <si>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</si>
  <si>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</si>
  <si>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</si>
  <si>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</si>
  <si>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</si>
  <si>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</si>
  <si>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</si>
  <si>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</si>
  <si>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</si>
  <si>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</si>
  <si>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</si>
  <si>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</si>
  <si>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</si>
  <si>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</si>
  <si>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</si>
  <si>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</si>
  <si>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</si>
  <si>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</si>
  <si>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</si>
  <si>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</si>
  <si>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</si>
  <si>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</si>
  <si>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</si>
  <si>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</si>
  <si>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</si>
  <si>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</si>
  <si>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</si>
  <si>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</si>
  <si>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</si>
  <si>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</si>
  <si>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</si>
  <si>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</si>
  <si>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</si>
  <si>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</si>
  <si>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</si>
  <si>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</si>
  <si>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</si>
  <si>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</si>
  <si>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</si>
  <si>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</si>
  <si>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</si>
  <si>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</si>
  <si>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</si>
  <si>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</si>
  <si>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</si>
  <si>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</si>
  <si>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</si>
  <si>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</si>
  <si>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</si>
  <si>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</si>
  <si>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</si>
  <si>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</si>
  <si>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</si>
  <si>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</si>
  <si>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</si>
  <si>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</si>
  <si>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</si>
  <si>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</si>
  <si>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</si>
  <si>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</si>
  <si>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</si>
  <si>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</si>
  <si>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</si>
  <si>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</si>
  <si>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</si>
  <si>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</si>
  <si>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</si>
  <si>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</si>
  <si>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</si>
  <si>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</si>
  <si>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</si>
  <si>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</si>
  <si>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</si>
  <si>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</si>
  <si>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</si>
  <si>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</si>
  <si>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</si>
  <si>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</si>
  <si>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</si>
  <si>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</si>
  <si>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</si>
  <si>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</si>
  <si>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</si>
  <si>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</si>
  <si>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</si>
  <si>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</si>
  <si>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</si>
  <si>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</si>
  <si>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</si>
  <si>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</si>
  <si>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</si>
  <si>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</si>
  <si>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</si>
  <si>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</si>
  <si>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</si>
  <si>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</si>
  <si>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</si>
  <si>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</si>
  <si>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</si>
  <si>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</si>
  <si>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</si>
  <si>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</si>
  <si>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</si>
  <si>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</si>
  <si>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</si>
  <si>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</si>
  <si>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</si>
  <si>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</si>
  <si>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</si>
  <si>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</si>
  <si>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</si>
  <si>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</si>
  <si>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</si>
  <si>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</si>
  <si>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</si>
  <si>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</si>
  <si>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</si>
  <si>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</si>
  <si>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</si>
  <si>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</si>
  <si>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</si>
  <si>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</si>
  <si>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</si>
  <si>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</si>
  <si>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</si>
  <si>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</si>
  <si>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</si>
  <si>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</si>
  <si>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</si>
  <si>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</si>
  <si>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</si>
  <si>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</si>
  <si>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</si>
  <si>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</si>
  <si>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</si>
  <si>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</si>
  <si>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</si>
  <si>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</si>
  <si>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</si>
  <si>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</si>
  <si>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</si>
  <si>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</si>
  <si>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</si>
  <si>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</si>
  <si>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</si>
  <si>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</si>
  <si>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</si>
  <si>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</si>
  <si>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</si>
  <si>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</si>
  <si>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</si>
  <si>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</si>
  <si>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</si>
  <si>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</si>
  <si>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</si>
  <si>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</si>
  <si>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</si>
  <si>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</si>
  <si>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</si>
  <si>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</si>
  <si>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</si>
  <si>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</si>
  <si>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</si>
  <si>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</si>
  <si>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</si>
  <si>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</si>
  <si>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</si>
  <si>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</si>
  <si>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</si>
  <si>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</si>
  <si>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</si>
  <si>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</si>
  <si>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</si>
  <si>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</si>
  <si>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</si>
  <si>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</si>
  <si>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</si>
  <si>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</si>
  <si>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</si>
  <si>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</si>
  <si>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</si>
  <si>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</si>
  <si>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</si>
  <si>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</si>
  <si>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</si>
  <si>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</si>
  <si>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</si>
  <si>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</si>
  <si>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</si>
  <si>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</si>
  <si>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</si>
  <si>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</si>
  <si>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</si>
  <si>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</si>
  <si>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</si>
  <si>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</si>
  <si>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</si>
  <si>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</si>
  <si>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</si>
  <si>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</si>
  <si>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</si>
  <si>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</si>
  <si>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</si>
  <si>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</si>
  <si>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</si>
  <si>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</si>
  <si>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</si>
  <si>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</si>
  <si>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</si>
  <si>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</si>
  <si>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</si>
  <si>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</si>
  <si>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</si>
  <si>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</si>
  <si>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</si>
  <si>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</si>
  <si>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</si>
  <si>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</si>
  <si>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</si>
  <si>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</si>
  <si>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</si>
  <si>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</si>
  <si>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</si>
  <si>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</si>
  <si>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</si>
  <si>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</si>
  <si>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</si>
  <si>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</si>
  <si>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</si>
  <si>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</si>
  <si>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</si>
  <si>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</si>
  <si>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</si>
  <si>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</si>
  <si>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</si>
  <si>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</si>
  <si>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</si>
  <si>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</si>
  <si>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</si>
  <si>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</si>
  <si>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</si>
  <si>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</si>
  <si>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</si>
  <si>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</si>
  <si>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</si>
  <si>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</si>
  <si>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</si>
  <si>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</si>
  <si>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</si>
  <si>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</si>
  <si>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</si>
  <si>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</si>
  <si>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</si>
  <si>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</si>
  <si>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</si>
  <si>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</si>
  <si>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</si>
  <si>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</si>
  <si>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</si>
  <si>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</si>
  <si>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</si>
  <si>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</si>
  <si>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</si>
  <si>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</si>
  <si>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</si>
  <si>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</si>
  <si>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</si>
  <si>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</si>
  <si>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</si>
  <si>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</si>
  <si>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</si>
  <si>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</si>
  <si>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</si>
  <si>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</si>
  <si>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</si>
  <si>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</si>
  <si>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</si>
  <si>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</si>
  <si>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</si>
  <si>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</si>
  <si>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</si>
  <si>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</si>
  <si>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</si>
  <si>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</si>
  <si>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</si>
  <si>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</si>
  <si>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</si>
  <si>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</si>
  <si>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</si>
  <si>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</si>
  <si>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</si>
  <si>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</si>
  <si>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</si>
  <si>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</si>
  <si>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</si>
  <si>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</si>
  <si>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</si>
  <si>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</si>
  <si>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</si>
  <si>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</si>
  <si>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</si>
  <si>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</si>
  <si>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</si>
  <si>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</si>
  <si>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</si>
  <si>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</si>
  <si>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</si>
  <si>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</si>
  <si>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</si>
  <si>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</si>
  <si>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</si>
  <si>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</si>
  <si>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</si>
  <si>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</si>
  <si>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</si>
  <si>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</si>
  <si>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</si>
  <si>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</si>
  <si>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</si>
  <si>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</si>
  <si>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</si>
  <si>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</si>
  <si>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</si>
  <si>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</si>
  <si>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</si>
  <si>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</si>
  <si>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</si>
  <si>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</si>
  <si>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</si>
  <si>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</si>
  <si>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</si>
  <si>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</si>
  <si>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</si>
  <si>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</si>
  <si>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</si>
  <si>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</si>
  <si>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</si>
  <si>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</si>
  <si>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</si>
  <si>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</si>
  <si>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</si>
  <si>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</si>
  <si>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</si>
  <si>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</si>
  <si>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</si>
  <si>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</si>
  <si>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</si>
  <si>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</si>
  <si>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</si>
  <si>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</si>
  <si>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</si>
  <si>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</si>
  <si>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</si>
  <si>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</si>
  <si>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</si>
  <si>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</si>
  <si>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</si>
  <si>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</si>
  <si>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</si>
  <si>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</si>
  <si>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</si>
  <si>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</si>
  <si>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</si>
  <si>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</si>
  <si>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</si>
  <si>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</si>
  <si>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</si>
  <si>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</si>
  <si>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</si>
  <si>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</si>
  <si>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</si>
  <si>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</si>
  <si>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</si>
  <si>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</si>
  <si>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</si>
  <si>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</si>
  <si>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</si>
  <si>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</si>
  <si>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</si>
  <si>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</si>
  <si>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</si>
  <si>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</si>
  <si>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</si>
  <si>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</si>
  <si>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</si>
  <si>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</si>
  <si>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</si>
  <si>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</si>
  <si>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</si>
  <si>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</si>
  <si>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</si>
  <si>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</si>
  <si>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</si>
  <si>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</si>
  <si>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</si>
  <si>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</si>
  <si>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</si>
  <si>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</si>
  <si>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</si>
  <si>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</si>
  <si>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</si>
  <si>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</si>
  <si>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</si>
  <si>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</si>
  <si>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</si>
  <si>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</si>
  <si>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</si>
  <si>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</si>
  <si>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</si>
  <si>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</si>
  <si>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</si>
  <si>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</si>
  <si>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</si>
  <si>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</si>
  <si>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</si>
  <si>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</si>
  <si>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</si>
  <si>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</si>
  <si>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</si>
  <si>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</si>
  <si>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</si>
  <si>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</si>
  <si>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</si>
  <si>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</si>
  <si>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</si>
  <si>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</si>
  <si>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</si>
  <si>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</si>
  <si>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</si>
  <si>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</si>
  <si>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</si>
  <si>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</si>
  <si>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</si>
  <si>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</si>
  <si>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</si>
  <si>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</si>
  <si>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</si>
  <si>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</si>
  <si>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</si>
  <si>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</si>
  <si>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</si>
  <si>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</si>
  <si>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</si>
  <si>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</si>
  <si>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</si>
  <si>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</si>
  <si>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</si>
  <si>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</si>
  <si>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</si>
  <si>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</si>
  <si>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</si>
  <si>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</si>
  <si>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</si>
  <si>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</si>
  <si>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</si>
  <si>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</si>
  <si>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</si>
  <si>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</si>
  <si>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</si>
  <si>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</si>
  <si>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</si>
  <si>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</si>
  <si>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</si>
  <si>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</si>
  <si>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</si>
  <si>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</si>
  <si>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</si>
  <si>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</si>
  <si>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</si>
  <si>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</si>
  <si>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</si>
  <si>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</si>
  <si>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</si>
  <si>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</si>
  <si>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</si>
  <si>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</si>
  <si>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</si>
  <si>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</si>
  <si>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</si>
  <si>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</si>
  <si>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</si>
  <si>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</si>
  <si>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</si>
  <si>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</si>
  <si>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</si>
  <si>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</si>
  <si>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</si>
  <si>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</si>
  <si>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</si>
  <si>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</si>
  <si>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</si>
  <si>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</si>
  <si>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</si>
  <si>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</si>
  <si>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</si>
  <si>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</si>
  <si>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</si>
  <si>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</si>
  <si>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</si>
  <si>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</si>
  <si>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</si>
  <si>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</si>
  <si>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</si>
  <si>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</si>
  <si>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</si>
  <si>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</si>
  <si>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</si>
  <si>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</si>
  <si>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</si>
  <si>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</si>
  <si>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</si>
  <si>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</si>
  <si>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</si>
  <si>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</si>
  <si>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</si>
  <si>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</si>
  <si>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</si>
  <si>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</si>
  <si>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</si>
  <si>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</si>
  <si>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</si>
  <si>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</si>
  <si>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</si>
  <si>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</si>
  <si>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</si>
  <si>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</si>
  <si>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</si>
  <si>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</si>
  <si>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</si>
  <si>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</si>
  <si>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</si>
  <si>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</si>
  <si>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</si>
  <si>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</si>
  <si>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</si>
  <si>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</si>
  <si>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</si>
  <si>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</si>
  <si>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</si>
  <si>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</si>
  <si>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</si>
  <si>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</si>
  <si>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</si>
  <si>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</si>
  <si>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</si>
  <si>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</si>
  <si>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</si>
  <si>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</si>
  <si>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</si>
  <si>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</si>
  <si>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</si>
  <si>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</si>
  <si>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</si>
  <si>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</si>
  <si>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</si>
  <si>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</si>
  <si>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</si>
  <si>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</si>
  <si>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</si>
  <si>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</si>
  <si>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</si>
  <si>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</si>
  <si>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</si>
  <si>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</si>
  <si>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</si>
  <si>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</si>
  <si>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</si>
  <si>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</si>
  <si>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</si>
  <si>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</si>
  <si>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</si>
  <si>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</si>
  <si>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</si>
  <si>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</si>
  <si>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</si>
  <si>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</si>
  <si>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</si>
  <si>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</si>
  <si>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</si>
  <si>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</si>
  <si>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</si>
  <si>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</si>
  <si>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</si>
  <si>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</si>
  <si>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</si>
  <si>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</si>
  <si>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</si>
  <si>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</si>
  <si>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</si>
  <si>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</si>
  <si>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</si>
  <si>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</si>
  <si>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</si>
  <si>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</si>
  <si>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</si>
  <si>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</si>
  <si>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</si>
  <si>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</si>
  <si>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</si>
  <si>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</si>
  <si>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</si>
  <si>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</si>
  <si>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</si>
  <si>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</si>
  <si>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</si>
  <si>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</si>
  <si>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</si>
  <si>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</si>
  <si>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</si>
  <si>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</si>
  <si>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</si>
  <si>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</si>
  <si>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</si>
  <si>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</si>
  <si>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</si>
  <si>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</si>
  <si>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</si>
  <si>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</si>
  <si>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</si>
  <si>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</si>
  <si>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</si>
  <si>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</si>
  <si>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</si>
  <si>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</si>
  <si>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</si>
  <si>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</si>
  <si>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</si>
  <si>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</si>
  <si>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</si>
  <si>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</si>
  <si>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</si>
  <si>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</si>
  <si>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</si>
  <si>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</si>
  <si>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</si>
  <si>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</si>
  <si>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</si>
  <si>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</si>
  <si>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</si>
  <si>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</si>
  <si>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</si>
  <si>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</si>
  <si>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</si>
  <si>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</si>
  <si>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</si>
  <si>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</si>
  <si>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</si>
  <si>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</si>
  <si>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</si>
  <si>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</si>
  <si>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</si>
  <si>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</si>
  <si>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</si>
  <si>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</si>
  <si>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</si>
  <si>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</si>
  <si>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</si>
  <si>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</si>
  <si>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</si>
  <si>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</si>
  <si>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</si>
  <si>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</si>
  <si>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</si>
  <si>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</si>
  <si>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</si>
  <si>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</si>
  <si>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</si>
  <si>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</si>
  <si>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</si>
  <si>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</si>
  <si>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</si>
  <si>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</si>
  <si>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</si>
  <si>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</si>
  <si>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</si>
  <si>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</si>
  <si>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</si>
  <si>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</si>
  <si>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</si>
  <si>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</si>
  <si>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</si>
  <si>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</si>
  <si>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</si>
  <si>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</si>
  <si>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</si>
  <si>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</si>
  <si>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</si>
  <si>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</si>
  <si>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</si>
  <si>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</si>
  <si>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</si>
  <si>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</si>
  <si>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</si>
  <si>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</si>
  <si>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</si>
  <si>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</si>
  <si>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</si>
  <si>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</si>
  <si>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</si>
  <si>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</si>
  <si>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</si>
  <si>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</si>
  <si>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</si>
  <si>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</si>
  <si>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</si>
  <si>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</si>
  <si>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</si>
  <si>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</si>
  <si>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</si>
  <si>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</si>
  <si>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</si>
  <si>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</si>
  <si>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</si>
  <si>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</si>
  <si>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</si>
  <si>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</si>
  <si>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</si>
  <si>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</si>
  <si>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</si>
  <si>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</si>
  <si>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</si>
  <si>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</si>
  <si>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</si>
  <si>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</si>
  <si>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</si>
  <si>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</si>
  <si>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</si>
  <si>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</si>
  <si>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</si>
  <si>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</si>
  <si>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</si>
  <si>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</si>
  <si>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</si>
  <si>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</si>
  <si>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</si>
  <si>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</si>
  <si>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</si>
  <si>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</si>
  <si>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</si>
  <si>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</si>
  <si>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</si>
  <si>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</si>
  <si>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</si>
  <si>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</si>
  <si>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</si>
  <si>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</si>
  <si>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</si>
  <si>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</si>
  <si>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</si>
  <si>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</si>
  <si>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</si>
  <si>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</si>
  <si>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</si>
  <si>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</si>
  <si>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</si>
  <si>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</si>
  <si>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</si>
  <si>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</si>
  <si>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</si>
  <si>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</si>
  <si>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</si>
  <si>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</si>
  <si>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</si>
  <si>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</si>
  <si>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</si>
  <si>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</si>
  <si>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</si>
  <si>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</si>
  <si>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</si>
  <si>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</si>
  <si>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</si>
  <si>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</si>
  <si>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</si>
  <si>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</si>
  <si>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</si>
  <si>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</si>
  <si>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</si>
  <si>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</si>
  <si>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</si>
  <si>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</si>
  <si>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</si>
  <si>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</si>
  <si>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</si>
  <si>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</si>
  <si>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</si>
  <si>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</si>
  <si>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</si>
  <si>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</si>
  <si>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</si>
  <si>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</si>
  <si>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</si>
  <si>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</si>
  <si>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</si>
  <si>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</si>
  <si>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</si>
  <si>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</si>
  <si>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</si>
  <si>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</si>
  <si>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</si>
  <si>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</si>
  <si>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</si>
  <si>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</si>
  <si>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</si>
  <si>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</si>
  <si>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</si>
  <si>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</si>
  <si>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</si>
  <si>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</si>
  <si>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</si>
  <si>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</si>
  <si>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</si>
  <si>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</si>
  <si>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</si>
  <si>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</si>
  <si>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</si>
  <si>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</si>
  <si>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</si>
  <si>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</si>
  <si>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</si>
  <si>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</si>
  <si>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</si>
  <si>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</si>
  <si>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</si>
  <si>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</si>
  <si>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</si>
  <si>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</si>
  <si>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</si>
  <si>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</si>
  <si>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</si>
  <si>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</si>
  <si>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</si>
  <si>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</si>
  <si>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</si>
  <si>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</si>
  <si>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</si>
  <si>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</si>
  <si>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</si>
  <si>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</si>
  <si>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</si>
  <si>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</si>
  <si>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</si>
  <si>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</si>
  <si>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</si>
  <si>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</si>
  <si>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</si>
  <si>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</si>
  <si>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</si>
  <si>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</si>
  <si>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</si>
  <si>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</si>
  <si>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</si>
  <si>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</si>
  <si>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</si>
  <si>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</si>
  <si>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</si>
  <si>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</si>
  <si>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</si>
  <si>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</si>
  <si>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</si>
  <si>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</si>
  <si>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</si>
  <si>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</si>
  <si>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</si>
  <si>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</si>
  <si>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</si>
  <si>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</si>
  <si>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</si>
  <si>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</si>
  <si>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</si>
  <si>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</si>
  <si>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</si>
  <si>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</si>
  <si>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</si>
  <si>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</si>
  <si>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</si>
  <si>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</si>
  <si>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</si>
  <si>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</si>
  <si>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</si>
  <si>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</si>
  <si>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</si>
  <si>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</si>
  <si>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</si>
  <si>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</si>
  <si>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</si>
  <si>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</si>
  <si>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</si>
  <si>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</si>
  <si>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</si>
  <si>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</si>
  <si>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</si>
  <si>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</si>
  <si>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</si>
  <si>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</si>
  <si>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</si>
  <si>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</si>
  <si>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</si>
  <si>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</si>
  <si>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</si>
  <si>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</si>
  <si>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</si>
  <si>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</si>
  <si>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</si>
  <si>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</si>
  <si>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</si>
  <si>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</si>
  <si>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</si>
  <si>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</si>
  <si>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</si>
  <si>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</si>
  <si>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</si>
  <si>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</si>
  <si>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</si>
  <si>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</si>
  <si>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</si>
  <si>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</si>
  <si>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</si>
  <si>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</si>
  <si>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</si>
  <si>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</si>
  <si>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</si>
  <si>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</si>
  <si>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</si>
  <si>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</si>
  <si>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</si>
  <si>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</si>
  <si>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</si>
  <si>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</si>
  <si>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</si>
  <si>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</si>
  <si>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</si>
  <si>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</si>
  <si>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</si>
  <si>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</si>
  <si>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</si>
  <si>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</si>
  <si>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</si>
  <si>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</si>
  <si>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</si>
  <si>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</si>
  <si>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</si>
  <si>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</si>
  <si>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</si>
  <si>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</si>
  <si>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</si>
  <si>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</si>
  <si>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</si>
  <si>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</si>
  <si>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</si>
  <si>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</si>
  <si>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</si>
  <si>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</si>
  <si>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</si>
  <si>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</si>
  <si>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</si>
  <si>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</si>
  <si>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</si>
  <si>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</si>
  <si>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</si>
  <si>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</si>
  <si>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</si>
  <si>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</si>
  <si>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</si>
  <si>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</si>
  <si>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</si>
  <si>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</si>
  <si>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</si>
  <si>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</si>
  <si>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</si>
  <si>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</si>
  <si>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</si>
  <si>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</si>
  <si>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</si>
  <si>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</si>
  <si>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</si>
  <si>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</si>
  <si>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</si>
  <si>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</si>
  <si>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</si>
  <si>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</si>
  <si>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</si>
  <si>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</si>
  <si>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</si>
  <si>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</si>
  <si>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</si>
  <si>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</si>
  <si>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</si>
  <si>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</si>
  <si>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</si>
  <si>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</si>
  <si>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</si>
  <si>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</si>
  <si>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</si>
  <si>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</si>
  <si>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</si>
  <si>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</si>
  <si>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</si>
  <si>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</si>
  <si>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</si>
  <si>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</si>
  <si>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</si>
  <si>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</si>
  <si>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</si>
  <si>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</si>
  <si>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</si>
  <si>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</si>
  <si>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</si>
  <si>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</si>
  <si>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</si>
  <si>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</si>
  <si>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</si>
  <si>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</si>
  <si>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</si>
  <si>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</si>
  <si>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</si>
  <si>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</si>
  <si>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</si>
  <si>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</si>
  <si>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</si>
  <si>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</si>
  <si>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</si>
  <si>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</si>
  <si>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</si>
  <si>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</si>
  <si>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</si>
  <si>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</si>
  <si>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</si>
  <si>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</si>
  <si>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</si>
  <si>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</si>
  <si>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</si>
  <si>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</si>
  <si>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</si>
  <si>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</si>
  <si>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</si>
  <si>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</si>
  <si>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</si>
  <si>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</si>
  <si>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</si>
  <si>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</si>
  <si>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</si>
  <si>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</si>
  <si>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</si>
  <si>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</si>
  <si>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</si>
  <si>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</si>
  <si>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</si>
  <si>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</si>
  <si>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</si>
  <si>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</si>
  <si>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</si>
  <si>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</si>
  <si>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</si>
  <si>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</si>
  <si>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</si>
  <si>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</si>
  <si>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</si>
  <si>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</si>
  <si>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</si>
  <si>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</si>
  <si>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</si>
  <si>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</si>
  <si>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</si>
  <si>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</si>
  <si>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</si>
  <si>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</si>
  <si>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</si>
  <si>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</si>
  <si>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</si>
  <si>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</si>
  <si>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</si>
  <si>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</si>
  <si>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</si>
  <si>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</si>
  <si>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</si>
  <si>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</si>
  <si>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</si>
  <si>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</si>
  <si>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</si>
  <si>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</si>
  <si>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</si>
  <si>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</si>
  <si>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</si>
  <si>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</si>
  <si>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</si>
  <si>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</si>
  <si>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</si>
  <si>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</si>
  <si>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</si>
  <si>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</si>
  <si>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</si>
  <si>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</si>
  <si>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</si>
  <si>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</si>
  <si>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</si>
  <si>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</si>
  <si>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</si>
  <si>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</si>
  <si>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</si>
  <si>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</si>
  <si>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</si>
  <si>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</si>
  <si>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</si>
  <si>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</si>
  <si>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</si>
  <si>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</si>
  <si>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</si>
  <si>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</si>
  <si>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</si>
  <si>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</si>
  <si>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</si>
  <si>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</si>
  <si>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</si>
  <si>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</si>
  <si>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</si>
  <si>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</si>
  <si>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</si>
  <si>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</si>
  <si>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</si>
  <si>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</si>
  <si>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</si>
  <si>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</si>
  <si>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</si>
  <si>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</si>
  <si>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</si>
  <si>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</si>
  <si>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</si>
  <si>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</si>
  <si>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</si>
  <si>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</si>
  <si>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</si>
  <si>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</si>
  <si>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</si>
  <si>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</si>
  <si>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</si>
  <si>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</si>
  <si>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</si>
  <si>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</si>
  <si>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</si>
  <si>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</si>
  <si>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</si>
  <si>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</si>
  <si>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</si>
  <si>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</si>
  <si>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</si>
  <si>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</si>
  <si>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</si>
  <si>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</si>
  <si>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</si>
  <si>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</si>
  <si>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</si>
  <si>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</si>
  <si>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</si>
  <si>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</si>
  <si>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</si>
  <si>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</si>
  <si>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</si>
  <si>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</si>
  <si>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</si>
  <si>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</si>
  <si>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</si>
  <si>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</si>
  <si>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</si>
  <si>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</si>
  <si>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</si>
  <si>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</si>
  <si>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</si>
  <si>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</si>
  <si>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</si>
  <si>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</si>
  <si>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</si>
  <si>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</si>
  <si>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</si>
  <si>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</si>
  <si>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</si>
  <si>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</si>
  <si>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</si>
  <si>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</si>
  <si>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</si>
  <si>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</si>
  <si>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</si>
  <si>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</si>
  <si>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</si>
  <si>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</si>
  <si>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</si>
  <si>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</si>
  <si>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</si>
  <si>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</si>
  <si>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</si>
  <si>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</si>
  <si>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</si>
  <si>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</si>
  <si>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</si>
  <si>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</si>
  <si>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</si>
  <si>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</si>
  <si>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</si>
  <si>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</si>
  <si>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</si>
  <si>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</si>
  <si>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</si>
  <si>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</si>
  <si>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</si>
  <si>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</si>
  <si>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</si>
  <si>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</si>
  <si>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</si>
  <si>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</si>
  <si>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</si>
  <si>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</si>
  <si>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</si>
  <si>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</si>
  <si>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</si>
  <si>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</si>
  <si>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</si>
  <si>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</si>
  <si>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</si>
  <si>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</si>
  <si>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</si>
  <si>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</si>
  <si>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</si>
  <si>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</si>
  <si>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</si>
  <si>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</si>
  <si>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</si>
  <si>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</si>
  <si>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</si>
  <si>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</si>
  <si>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</si>
  <si>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</si>
  <si>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</si>
  <si>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</si>
  <si>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</si>
  <si>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</si>
  <si>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</si>
  <si>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</si>
  <si>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</si>
  <si>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</si>
  <si>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</si>
  <si>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</si>
  <si>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</si>
  <si>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</si>
  <si>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</si>
  <si>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</si>
  <si>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</si>
  <si>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</si>
  <si>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</si>
  <si>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</si>
  <si>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</si>
  <si>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</si>
  <si>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</si>
  <si>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</si>
  <si>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</si>
  <si>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</si>
  <si>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</si>
  <si>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</si>
  <si>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</si>
  <si>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</si>
  <si>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</si>
  <si>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</si>
  <si>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</si>
  <si>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</si>
  <si>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</si>
  <si>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</si>
  <si>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</si>
  <si>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</si>
  <si>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</si>
  <si>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</si>
  <si>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</si>
  <si>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</si>
  <si>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</si>
  <si>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</si>
  <si>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</si>
  <si>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</si>
  <si>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</si>
  <si>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</si>
  <si>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</si>
  <si>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</si>
  <si>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</si>
  <si>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</si>
  <si>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</si>
  <si>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</si>
  <si>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</si>
  <si>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</si>
  <si>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</si>
  <si>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</si>
  <si>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</si>
  <si>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</si>
  <si>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</si>
  <si>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</si>
  <si>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</si>
  <si>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</si>
  <si>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</si>
  <si>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</si>
  <si>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</si>
  <si>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</si>
  <si>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</si>
  <si>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</si>
  <si>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</si>
  <si>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</si>
  <si>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</si>
  <si>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</si>
  <si>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</si>
  <si>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</si>
  <si>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</si>
  <si>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</si>
  <si>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</si>
  <si>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</si>
  <si>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</si>
  <si>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</si>
  <si>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</si>
  <si>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</si>
  <si>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</si>
  <si>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</si>
  <si>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</si>
  <si>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</si>
  <si>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</si>
  <si>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</si>
  <si>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</si>
  <si>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</si>
  <si>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</si>
  <si>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</si>
  <si>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</si>
  <si>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</si>
  <si>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</si>
  <si>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</si>
  <si>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</si>
  <si>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</si>
  <si>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</si>
  <si>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</si>
  <si>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</si>
  <si>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</si>
  <si>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</si>
  <si>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</si>
  <si>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</si>
  <si>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</si>
  <si>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</si>
  <si>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</si>
  <si>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</si>
  <si>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</si>
  <si>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</si>
  <si>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</si>
  <si>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</si>
  <si>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</si>
  <si>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</si>
  <si>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</si>
  <si>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</si>
  <si>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</si>
  <si>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</si>
  <si>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</si>
  <si>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</si>
  <si>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</si>
  <si>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</si>
  <si>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</si>
  <si>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</si>
  <si>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</si>
  <si>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</si>
  <si>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</si>
  <si>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</si>
  <si>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</si>
  <si>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</si>
  <si>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</si>
  <si>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</si>
  <si>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</si>
  <si>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</si>
  <si>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</si>
  <si>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</si>
  <si>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</si>
  <si>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</si>
  <si>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</si>
  <si>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</si>
  <si>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</si>
  <si>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</si>
  <si>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</si>
  <si>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</si>
  <si>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</si>
  <si>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</si>
  <si>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</si>
  <si>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</si>
  <si>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</si>
  <si>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</si>
  <si>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</si>
  <si>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</si>
  <si>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</si>
  <si>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</si>
  <si>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</si>
  <si>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</si>
  <si>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</si>
  <si>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</si>
  <si>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</si>
  <si>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</si>
  <si>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</si>
  <si>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</si>
  <si>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</si>
  <si>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</si>
  <si>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</si>
  <si>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</si>
  <si>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</si>
  <si>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</si>
  <si>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</si>
  <si>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</si>
  <si>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</si>
  <si>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</si>
  <si>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</si>
  <si>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</si>
  <si>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</si>
  <si>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</si>
  <si>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</si>
  <si>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</si>
  <si>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</si>
  <si>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</si>
  <si>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</si>
  <si>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</si>
  <si>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</si>
  <si>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</si>
  <si>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</si>
  <si>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</si>
  <si>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</si>
  <si>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</si>
  <si>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</si>
  <si>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</si>
  <si>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</si>
  <si>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</si>
  <si>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</si>
  <si>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</si>
  <si>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</si>
  <si>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</si>
  <si>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</si>
  <si>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</si>
  <si>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</si>
  <si>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</si>
  <si>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</si>
  <si>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</si>
  <si>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</si>
  <si>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</si>
  <si>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</si>
  <si>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</si>
  <si>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</si>
  <si>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</si>
  <si>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</si>
  <si>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</si>
  <si>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</si>
  <si>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</si>
  <si>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</si>
  <si>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</si>
  <si>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</si>
  <si>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</si>
  <si>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</si>
  <si>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</si>
  <si>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</si>
  <si>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</si>
  <si>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</si>
  <si>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</si>
  <si>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</si>
  <si>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</si>
  <si>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</si>
  <si>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</si>
  <si>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</si>
  <si>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</si>
  <si>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</si>
  <si>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</si>
  <si>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</si>
  <si>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</si>
  <si>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</si>
  <si>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</si>
  <si>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</si>
  <si>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</si>
  <si>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</si>
  <si>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</si>
  <si>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</si>
  <si>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</si>
  <si>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</si>
  <si>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</si>
  <si>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</si>
  <si>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</si>
  <si>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</si>
  <si>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</si>
  <si>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</si>
  <si>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</si>
  <si>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</si>
  <si>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</si>
  <si>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</si>
  <si>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</si>
  <si>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</si>
  <si>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</si>
  <si>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</si>
  <si>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</si>
  <si>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</si>
  <si>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</si>
  <si>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</si>
  <si>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</si>
  <si>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</si>
  <si>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</si>
  <si>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</si>
  <si>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</si>
  <si>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</si>
  <si>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</si>
  <si>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</si>
  <si>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</si>
  <si>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</si>
  <si>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</si>
  <si>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</si>
  <si>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</si>
  <si>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</si>
  <si>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</si>
  <si>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</si>
  <si>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</si>
  <si>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</si>
  <si>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</si>
  <si>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</si>
  <si>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</si>
  <si>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</si>
  <si>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</si>
  <si>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</si>
  <si>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</si>
  <si>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</si>
  <si>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</si>
  <si>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</si>
  <si>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</si>
  <si>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</si>
  <si>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</si>
  <si>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</si>
  <si>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</si>
  <si>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</si>
  <si>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</si>
  <si>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</si>
  <si>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</si>
  <si>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</si>
  <si>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</si>
  <si>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</si>
  <si>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</si>
  <si>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</si>
  <si>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</si>
  <si>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</si>
  <si>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</si>
  <si>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</si>
  <si>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</si>
  <si>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</si>
  <si>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</si>
  <si>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</si>
  <si>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</si>
  <si>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</si>
  <si>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</si>
  <si>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</si>
  <si>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</si>
  <si>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</si>
  <si>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</si>
  <si>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</si>
  <si>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</si>
  <si>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</si>
  <si>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</si>
  <si>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</si>
  <si>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</si>
  <si>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</si>
  <si>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</si>
  <si>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</si>
  <si>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</si>
  <si>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</si>
  <si>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</si>
  <si>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</si>
  <si>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</si>
  <si>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</si>
  <si>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</si>
  <si>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</si>
  <si>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</si>
  <si>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</si>
  <si>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</si>
  <si>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</si>
  <si>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</si>
  <si>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</si>
  <si>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</si>
  <si>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</si>
  <si>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</si>
  <si>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</si>
  <si>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</si>
  <si>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</si>
  <si>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</si>
  <si>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</si>
  <si>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</si>
  <si>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</si>
  <si>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</si>
  <si>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</si>
  <si>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</si>
  <si>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</si>
  <si>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</si>
  <si>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</si>
  <si>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</si>
  <si>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</si>
  <si>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</si>
  <si>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</si>
  <si>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</si>
  <si>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</si>
  <si>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</si>
  <si>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</si>
  <si>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</si>
  <si>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</si>
  <si>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</si>
  <si>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</si>
  <si>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</si>
  <si>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</si>
  <si>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</si>
  <si>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</si>
  <si>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</si>
  <si>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</si>
  <si>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</si>
  <si>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</si>
  <si>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</si>
  <si>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</si>
  <si>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</si>
  <si>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</si>
  <si>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</si>
  <si>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</si>
  <si>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</si>
  <si>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</si>
  <si>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</si>
  <si>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</si>
  <si>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</si>
  <si>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</si>
  <si>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</si>
  <si>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</si>
  <si>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</si>
  <si>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</si>
  <si>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</si>
  <si>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</si>
  <si>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</si>
  <si>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</si>
  <si>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</si>
  <si>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</si>
  <si>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</si>
  <si>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</si>
  <si>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</si>
  <si>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</si>
  <si>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</si>
  <si>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</si>
  <si>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</si>
  <si>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</si>
  <si>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</si>
  <si>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</si>
  <si>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</si>
  <si>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</si>
  <si>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</si>
  <si>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</si>
  <si>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</si>
  <si>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</si>
  <si>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</si>
  <si>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</si>
  <si>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</si>
  <si>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</si>
  <si>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</si>
  <si>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</si>
  <si>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</si>
  <si>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</si>
  <si>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</si>
  <si>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</si>
  <si>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</si>
  <si>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</si>
  <si>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</si>
  <si>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</si>
  <si>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</si>
  <si>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</si>
  <si>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</si>
  <si>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</si>
  <si>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</si>
  <si>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</si>
  <si>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</si>
  <si>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</si>
  <si>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</si>
  <si>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</si>
  <si>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</si>
  <si>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</si>
  <si>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</si>
  <si>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</si>
  <si>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</si>
  <si>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</si>
  <si>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</si>
  <si>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</si>
  <si>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</si>
  <si>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</si>
  <si>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</si>
  <si>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</si>
  <si>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</si>
  <si>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</si>
  <si>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</si>
  <si>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</si>
  <si>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</si>
  <si>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</si>
  <si>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</si>
  <si>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</si>
  <si>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</si>
  <si>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</si>
  <si>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</si>
  <si>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</si>
  <si>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</si>
  <si>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</si>
  <si>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</si>
  <si>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</si>
  <si>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</si>
  <si>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</si>
  <si>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</si>
  <si>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</si>
  <si>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</si>
  <si>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</si>
  <si>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</si>
  <si>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</si>
  <si>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</si>
  <si>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</si>
  <si>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</si>
  <si>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</si>
  <si>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</si>
  <si>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</si>
  <si>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</si>
  <si>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</si>
  <si>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</si>
  <si>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</si>
  <si>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</si>
  <si>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</si>
  <si>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</si>
  <si>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</si>
  <si>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</si>
  <si>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</si>
  <si>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</si>
  <si>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</si>
  <si>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</si>
  <si>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</si>
  <si>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</si>
  <si>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</si>
  <si>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</si>
  <si>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</si>
  <si>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</si>
  <si>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</si>
  <si>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</si>
  <si>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</si>
  <si>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</si>
  <si>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</si>
  <si>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</si>
  <si>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</si>
  <si>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</si>
  <si>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</si>
  <si>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</si>
  <si>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</si>
  <si>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</si>
  <si>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</si>
  <si>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</si>
  <si>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</si>
  <si>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</si>
  <si>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</si>
  <si>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</si>
  <si>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</si>
  <si>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</si>
  <si>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</si>
  <si>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</si>
  <si>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</si>
  <si>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</si>
  <si>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</si>
  <si>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</si>
  <si>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</si>
  <si>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</si>
  <si>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</si>
  <si>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</si>
  <si>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</si>
  <si>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</si>
  <si>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</si>
  <si>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</si>
  <si>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</si>
  <si>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</si>
  <si>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</si>
  <si>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</si>
  <si>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</si>
  <si>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</si>
  <si>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</si>
  <si>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</si>
  <si>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</si>
  <si>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</si>
  <si>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</si>
  <si>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</si>
  <si>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</si>
  <si>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</si>
  <si>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</si>
  <si>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</si>
  <si>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</si>
  <si>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</si>
  <si>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</si>
  <si>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</si>
  <si>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</si>
  <si>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</si>
  <si>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</si>
  <si>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</si>
  <si>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</si>
  <si>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</si>
  <si>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</si>
  <si>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</si>
  <si>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</si>
  <si>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</si>
  <si>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</si>
  <si>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</si>
  <si>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</si>
  <si>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</si>
  <si>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</si>
  <si>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</si>
  <si>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</si>
  <si>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</si>
  <si>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</si>
  <si>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</si>
  <si>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</si>
  <si>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</si>
  <si>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</si>
  <si>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</si>
  <si>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</si>
  <si>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</si>
  <si>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</si>
  <si>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</si>
  <si>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</si>
  <si>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</si>
  <si>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</si>
  <si>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</si>
  <si>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</si>
  <si>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</si>
  <si>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</si>
  <si>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</si>
  <si>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</si>
  <si>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</si>
  <si>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</si>
  <si>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</si>
  <si>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</si>
  <si>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</si>
  <si>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</si>
  <si>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</si>
  <si>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</si>
  <si>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</si>
  <si>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</si>
  <si>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</si>
  <si>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</si>
  <si>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</si>
  <si>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</si>
  <si>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</si>
  <si>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</si>
  <si>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</si>
  <si>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</si>
  <si>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</si>
  <si>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</si>
  <si>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</si>
  <si>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</si>
  <si>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</si>
  <si>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</si>
  <si>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</si>
  <si>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</si>
  <si>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</si>
  <si>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</si>
  <si>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</si>
  <si>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</si>
  <si>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</si>
  <si>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</si>
  <si>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</si>
  <si>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</si>
  <si>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</si>
  <si>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</si>
  <si>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</si>
  <si>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</si>
  <si>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</si>
  <si>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</si>
  <si>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</si>
  <si>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</si>
  <si>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</si>
  <si>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</si>
  <si>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</si>
  <si>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</si>
  <si>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</si>
  <si>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</si>
  <si>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</si>
  <si>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</si>
  <si>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</si>
  <si>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</si>
  <si>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</si>
  <si>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</si>
  <si>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</si>
  <si>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</si>
  <si>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</si>
  <si>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</si>
  <si>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</si>
  <si>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</si>
  <si>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</si>
  <si>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</si>
  <si>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</si>
  <si>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</si>
  <si>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</si>
  <si>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</si>
  <si>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</si>
  <si>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</si>
  <si>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</si>
  <si>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</si>
  <si>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</si>
  <si>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</si>
  <si>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</si>
  <si>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</si>
  <si>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</si>
  <si>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</si>
  <si>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</si>
  <si>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</si>
  <si>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</si>
  <si>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</si>
  <si>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</si>
  <si>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</si>
  <si>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</si>
  <si>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</si>
  <si>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</si>
  <si>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</si>
  <si>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</si>
  <si>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</si>
  <si>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</si>
  <si>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</si>
  <si>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</si>
  <si>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</si>
  <si>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</si>
  <si>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</si>
  <si>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</si>
  <si>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</si>
  <si>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</si>
  <si>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</si>
  <si>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</si>
  <si>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</si>
  <si>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</si>
  <si>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</si>
  <si>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</si>
  <si>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</si>
  <si>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</si>
  <si>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</si>
  <si>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</si>
  <si>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</si>
  <si>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</si>
  <si>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</si>
  <si>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</si>
  <si>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</si>
  <si>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</si>
  <si>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</si>
  <si>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</si>
  <si>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</si>
  <si>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</si>
  <si>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</si>
  <si>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</si>
  <si>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</si>
  <si>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</si>
  <si>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</si>
  <si>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</si>
  <si>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</si>
  <si>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</si>
  <si>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</si>
  <si>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</si>
  <si>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</si>
  <si>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</si>
  <si>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</si>
  <si>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</si>
  <si>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</si>
  <si>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</si>
  <si>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</si>
  <si>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</si>
  <si>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</si>
  <si>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</si>
  <si>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</si>
  <si>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</si>
  <si>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</si>
  <si>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</si>
  <si>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</si>
  <si>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</si>
  <si>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</si>
  <si>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</si>
  <si>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</si>
  <si>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</si>
  <si>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</si>
  <si>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</si>
  <si>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</si>
  <si>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</si>
  <si>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</si>
  <si>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</si>
  <si>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</si>
  <si>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</si>
  <si>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</si>
  <si>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</si>
  <si>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</si>
  <si>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</si>
  <si>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</si>
  <si>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</si>
  <si>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</si>
  <si>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</si>
  <si>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</si>
  <si>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</si>
  <si>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</si>
  <si>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</si>
  <si>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</si>
  <si>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</si>
  <si>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</si>
  <si>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</si>
  <si>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</si>
  <si>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</si>
  <si>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</si>
  <si>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</si>
  <si>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</si>
  <si>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</si>
  <si>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</si>
  <si>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</si>
  <si>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</si>
  <si>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</si>
  <si>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</si>
  <si>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</si>
  <si>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</si>
  <si>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</si>
  <si>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</si>
  <si>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</si>
  <si>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</si>
  <si>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</si>
  <si>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</si>
  <si>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</si>
  <si>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</si>
  <si>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</si>
  <si>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</si>
  <si>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</si>
  <si>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</si>
  <si>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</si>
  <si>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</si>
  <si>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</si>
  <si>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</si>
  <si>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</si>
  <si>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</si>
  <si>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</si>
  <si>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</si>
  <si>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</si>
  <si>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</si>
  <si>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</si>
  <si>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</si>
  <si>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</si>
  <si>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</si>
  <si>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</si>
  <si>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</si>
  <si>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</si>
  <si>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</si>
  <si>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</si>
  <si>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</si>
  <si>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</si>
  <si>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</si>
  <si>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</si>
  <si>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</si>
  <si>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</si>
  <si>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</si>
  <si>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</si>
  <si>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</si>
  <si>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</si>
  <si>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</si>
  <si>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</si>
  <si>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</si>
  <si>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</si>
  <si>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</si>
  <si>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</si>
  <si>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</si>
  <si>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</si>
  <si>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</si>
  <si>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</si>
  <si>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</si>
  <si>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</si>
  <si>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</si>
  <si>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</si>
  <si>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</si>
  <si>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</si>
  <si>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</si>
  <si>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</si>
  <si>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</si>
  <si>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</si>
  <si>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</si>
  <si>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</si>
  <si>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</si>
  <si>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</si>
  <si>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</si>
  <si>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</si>
  <si>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</si>
  <si>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</si>
  <si>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</si>
  <si>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</si>
  <si>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</si>
  <si>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</si>
  <si>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</si>
  <si>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</si>
  <si>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</si>
  <si>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</si>
  <si>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</si>
  <si>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</si>
  <si>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</si>
  <si>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</si>
  <si>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</si>
  <si>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</si>
  <si>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</si>
  <si>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</si>
  <si>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</si>
  <si>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</si>
  <si>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</si>
  <si>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</si>
  <si>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</si>
  <si>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</si>
  <si>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</si>
  <si>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</si>
  <si>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</si>
  <si>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</si>
  <si>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</si>
  <si>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</si>
  <si>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</si>
  <si>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</si>
  <si>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</si>
  <si>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</si>
  <si>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</si>
  <si>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</si>
  <si>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</si>
  <si>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</si>
  <si>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</si>
  <si>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</si>
  <si>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</si>
  <si>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</si>
  <si>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</si>
  <si>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</si>
  <si>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</si>
  <si>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</si>
  <si>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</si>
  <si>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</si>
  <si>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</si>
  <si>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</si>
  <si>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</si>
  <si>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</si>
  <si>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</si>
  <si>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</si>
  <si>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</si>
  <si>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</si>
  <si>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</si>
  <si>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</si>
  <si>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</si>
  <si>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</si>
  <si>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</si>
  <si>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</si>
  <si>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</si>
  <si>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</si>
  <si>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</si>
  <si>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</si>
  <si>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</si>
  <si>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</si>
  <si>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</si>
  <si>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</si>
  <si>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</si>
  <si>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</si>
  <si>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</si>
  <si>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</si>
  <si>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</si>
  <si>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</si>
  <si>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</si>
  <si>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</si>
  <si>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</si>
  <si>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</si>
  <si>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</si>
  <si>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</si>
  <si>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</si>
  <si>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</si>
  <si>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</si>
  <si>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</si>
  <si>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</si>
  <si>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</si>
  <si>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</si>
  <si>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</si>
  <si>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</si>
  <si>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</si>
  <si>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</si>
  <si>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</si>
  <si>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</si>
  <si>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</si>
  <si>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</si>
  <si>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</si>
  <si>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</si>
  <si>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</si>
  <si>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</si>
  <si>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</si>
  <si>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</si>
  <si>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</si>
  <si>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</si>
  <si>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</si>
  <si>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</si>
  <si>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</si>
  <si>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</si>
  <si>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</si>
  <si>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</si>
  <si>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</si>
  <si>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</si>
  <si>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</si>
  <si>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</si>
  <si>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</si>
  <si>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</si>
  <si>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</si>
  <si>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</si>
  <si>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</si>
  <si>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</si>
  <si>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</si>
  <si>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</si>
  <si>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</si>
  <si>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</si>
  <si>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</si>
  <si>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</si>
  <si>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</si>
  <si>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</si>
  <si>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</si>
  <si>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</si>
  <si>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</si>
  <si>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</si>
  <si>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</si>
  <si>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</si>
  <si>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</si>
  <si>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</si>
  <si>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</si>
  <si>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</si>
  <si>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</si>
  <si>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</si>
  <si>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</si>
  <si>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</si>
  <si>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</si>
  <si>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</si>
  <si>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</si>
  <si>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</si>
  <si>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</si>
  <si>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</si>
  <si>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</si>
  <si>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</si>
  <si>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</si>
  <si>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</si>
  <si>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</si>
  <si>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</si>
  <si>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</si>
  <si>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</si>
  <si>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</si>
  <si>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</si>
  <si>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</si>
  <si>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</si>
  <si>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</si>
  <si>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</si>
  <si>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</si>
  <si>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</si>
  <si>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</si>
  <si>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</si>
  <si>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</si>
  <si>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</si>
  <si>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</si>
  <si>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</si>
  <si>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</si>
  <si>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</si>
  <si>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</si>
  <si>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</si>
  <si>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</si>
  <si>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</si>
  <si>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</si>
  <si>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</si>
  <si>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</si>
  <si>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</si>
  <si>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</si>
  <si>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</si>
  <si>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</si>
  <si>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</si>
  <si>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</si>
  <si>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</si>
  <si>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</si>
  <si>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</si>
  <si>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</si>
  <si>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</si>
  <si>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</si>
  <si>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</si>
  <si>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</si>
  <si>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</si>
  <si>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</si>
  <si>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</si>
  <si>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</si>
  <si>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</si>
  <si>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</si>
  <si>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</si>
  <si>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</si>
  <si>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</si>
  <si>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</si>
  <si>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</si>
  <si>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</si>
  <si>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</si>
  <si>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</si>
  <si>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</si>
  <si>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</si>
  <si>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</si>
  <si>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</si>
  <si>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</si>
  <si>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</si>
  <si>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</si>
  <si>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</si>
  <si>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</si>
  <si>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</si>
  <si>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</si>
  <si>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</si>
  <si>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</si>
  <si>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</si>
  <si>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</si>
  <si>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</si>
  <si>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</si>
  <si>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</si>
  <si>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</si>
  <si>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</si>
  <si>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</si>
  <si>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</si>
  <si>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</si>
  <si>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</si>
  <si>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</si>
  <si>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</si>
  <si>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</si>
  <si>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</si>
  <si>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</si>
  <si>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</si>
  <si>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</si>
  <si>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</si>
  <si>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</si>
  <si>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</si>
  <si>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</si>
  <si>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</si>
  <si>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</si>
  <si>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</si>
  <si>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</si>
  <si>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</si>
  <si>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</si>
  <si>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</si>
  <si>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</si>
  <si>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</si>
  <si>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</si>
  <si>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</si>
  <si>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</si>
  <si>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</si>
  <si>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</si>
  <si>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</si>
  <si>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</si>
  <si>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</si>
  <si>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</si>
  <si>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</si>
  <si>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</si>
  <si>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</si>
  <si>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</si>
  <si>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</si>
  <si>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</si>
  <si>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</si>
  <si>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</si>
  <si>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</si>
  <si>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</si>
  <si>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</si>
  <si>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</si>
  <si>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</si>
  <si>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</si>
  <si>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</si>
  <si>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</si>
  <si>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</si>
  <si>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</si>
  <si>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</si>
  <si>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</si>
  <si>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</si>
  <si>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</si>
  <si>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</si>
  <si>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</si>
  <si>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</si>
  <si>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</si>
  <si>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</si>
  <si>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</si>
  <si>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</si>
  <si>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</si>
  <si>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</si>
  <si>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</si>
  <si>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</si>
  <si>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</si>
  <si>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</si>
  <si>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</si>
  <si>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</si>
  <si>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</si>
  <si>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</si>
  <si>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</si>
  <si>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</si>
  <si>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</si>
  <si>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</si>
  <si>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</si>
  <si>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</si>
  <si>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</si>
  <si>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</si>
  <si>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</si>
  <si>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</si>
  <si>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</si>
  <si>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</si>
  <si>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</si>
  <si>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</si>
  <si>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</si>
  <si>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</si>
  <si>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</si>
  <si>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</si>
  <si>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</si>
  <si>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</si>
  <si>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</si>
  <si>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</si>
  <si>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</si>
  <si>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</si>
  <si>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</si>
  <si>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</si>
  <si>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</si>
  <si>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</si>
  <si>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</si>
  <si>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</si>
  <si>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</si>
  <si>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</si>
  <si>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</si>
  <si>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</si>
  <si>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</si>
  <si>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</si>
  <si>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</si>
  <si>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</si>
  <si>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</si>
  <si>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</si>
  <si>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</si>
  <si>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</si>
  <si>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</si>
  <si>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</si>
  <si>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</si>
  <si>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</si>
  <si>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</si>
  <si>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</si>
  <si>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</si>
  <si>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</si>
  <si>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</si>
  <si>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</si>
  <si>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</si>
  <si>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</si>
  <si>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</si>
  <si>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</si>
  <si>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</si>
  <si>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</si>
  <si>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</si>
  <si>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</si>
  <si>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</si>
  <si>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</si>
  <si>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</si>
  <si>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</si>
  <si>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</si>
  <si>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</si>
  <si>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</si>
  <si>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</si>
  <si>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</si>
  <si>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</si>
  <si>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</si>
  <si>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</si>
  <si>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</si>
  <si>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</si>
  <si>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</si>
  <si>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</si>
  <si>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</si>
  <si>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</si>
  <si>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</si>
  <si>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</si>
  <si>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</si>
  <si>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</si>
  <si>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</si>
  <si>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</si>
  <si>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</si>
  <si>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</si>
  <si>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</si>
  <si>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</si>
  <si>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</si>
  <si>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</si>
  <si>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</si>
  <si>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</si>
  <si>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</si>
  <si>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</si>
  <si>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</si>
  <si>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</si>
  <si>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</si>
  <si>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</si>
  <si>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</si>
  <si>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</si>
  <si>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</si>
  <si>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</si>
  <si>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</si>
  <si>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</si>
  <si>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</si>
  <si>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</si>
  <si>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</si>
  <si>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</si>
  <si>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</si>
  <si>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</si>
  <si>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</si>
  <si>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</si>
  <si>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</si>
  <si>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</si>
  <si>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</si>
  <si>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</si>
  <si>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</si>
  <si>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</si>
  <si>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</si>
  <si>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</si>
  <si>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</si>
  <si>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</si>
  <si>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</si>
  <si>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</si>
  <si>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</si>
  <si>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</si>
  <si>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</si>
  <si>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</si>
  <si>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</si>
  <si>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</si>
  <si>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</si>
  <si>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</si>
  <si>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</si>
  <si>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</si>
  <si>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</si>
  <si>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</si>
  <si>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</si>
  <si>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</si>
  <si>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</si>
  <si>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</si>
  <si>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</si>
  <si>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</si>
  <si>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</si>
  <si>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</si>
  <si>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</si>
  <si>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</si>
  <si>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</si>
  <si>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</si>
  <si>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</si>
  <si>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</si>
  <si>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</si>
  <si>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</si>
  <si>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</si>
  <si>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</si>
  <si>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</si>
  <si>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</si>
  <si>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</si>
  <si>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</si>
  <si>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</si>
  <si>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</si>
  <si>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</si>
  <si>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</si>
  <si>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</si>
  <si>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</si>
  <si>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</si>
  <si>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</si>
  <si>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</si>
  <si>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</si>
  <si>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</si>
  <si>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</si>
  <si>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</si>
  <si>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</si>
  <si>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</si>
  <si>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</si>
  <si>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</si>
  <si>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</si>
  <si>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</si>
  <si>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</si>
  <si>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</si>
  <si>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</si>
  <si>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</si>
  <si>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</si>
  <si>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</si>
  <si>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</si>
  <si>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</si>
  <si>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</si>
  <si>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</si>
  <si>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</si>
  <si>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</si>
  <si>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</si>
  <si>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</si>
  <si>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</si>
  <si>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</si>
  <si>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</si>
  <si>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</si>
  <si>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</si>
  <si>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</si>
  <si>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</si>
  <si>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</si>
  <si>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</si>
  <si>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</si>
  <si>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</si>
  <si>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</si>
  <si>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</si>
  <si>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</si>
  <si>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</si>
  <si>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</si>
  <si>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</si>
  <si>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</si>
  <si>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</si>
  <si>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</si>
  <si>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</si>
  <si>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</si>
  <si>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</si>
  <si>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</si>
  <si>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</si>
  <si>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</si>
  <si>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</si>
  <si>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</si>
  <si>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</si>
  <si>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</si>
  <si>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</si>
  <si>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</si>
  <si>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</si>
  <si>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</si>
  <si>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</si>
  <si>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</si>
  <si>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</si>
  <si>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</si>
  <si>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</si>
  <si>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</si>
  <si>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</si>
  <si>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</si>
  <si>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</si>
  <si>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</si>
  <si>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</si>
  <si>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</si>
  <si>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</si>
  <si>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</si>
  <si>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</si>
  <si>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</si>
  <si>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</si>
  <si>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</si>
  <si>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</si>
  <si>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</si>
  <si>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</si>
  <si>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</si>
  <si>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</si>
  <si>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</si>
  <si>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</si>
  <si>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</si>
  <si>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</si>
  <si>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</si>
  <si>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</si>
  <si>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</si>
  <si>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</si>
  <si>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</si>
  <si>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</si>
  <si>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</si>
  <si>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</si>
  <si>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</si>
  <si>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</si>
  <si>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</si>
  <si>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</si>
  <si>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</si>
  <si>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</si>
  <si>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</si>
  <si>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</si>
  <si>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</si>
  <si>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</si>
  <si>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</si>
  <si>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</si>
  <si>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</si>
  <si>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</si>
  <si>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</si>
  <si>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</si>
  <si>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</si>
  <si>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</si>
  <si>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</si>
  <si>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</si>
  <si>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</si>
  <si>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</si>
  <si>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</si>
  <si>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</si>
  <si>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</si>
  <si>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</si>
  <si>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</si>
  <si>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</si>
  <si>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</si>
  <si>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</si>
  <si>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</si>
  <si>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</si>
  <si>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</si>
  <si>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</si>
  <si>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</si>
  <si>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</si>
  <si>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</si>
  <si>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</si>
  <si>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</si>
  <si>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</si>
  <si>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</si>
  <si>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</si>
  <si>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</si>
  <si>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</si>
  <si>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</si>
  <si>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</si>
  <si>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</si>
  <si>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</si>
  <si>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</si>
  <si>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</si>
  <si>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</si>
  <si>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</si>
  <si>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</si>
  <si>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</si>
  <si>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</si>
  <si>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</si>
  <si>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</si>
  <si>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</si>
  <si>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</si>
  <si>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</si>
  <si>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</si>
  <si>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</si>
  <si>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</si>
  <si>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</si>
  <si>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</si>
  <si>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</si>
  <si>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</si>
  <si>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</si>
  <si>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</si>
  <si>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</si>
  <si>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</si>
  <si>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</si>
  <si>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</si>
  <si>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</si>
  <si>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</si>
  <si>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</si>
  <si>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</si>
  <si>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</si>
  <si>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</si>
  <si>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</si>
  <si>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</si>
  <si>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</si>
  <si>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</si>
  <si>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</si>
  <si>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</si>
  <si>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</si>
  <si>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</si>
  <si>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</si>
  <si>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</si>
  <si>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</si>
  <si>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</si>
  <si>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</si>
  <si>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</si>
  <si>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</si>
  <si>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</si>
  <si>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</si>
  <si>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</si>
  <si>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</si>
  <si>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</si>
  <si>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</si>
  <si>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</si>
  <si>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</si>
  <si>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</si>
  <si>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</si>
  <si>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</si>
  <si>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</si>
  <si>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</si>
  <si>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</si>
  <si>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</si>
  <si>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</si>
  <si>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</si>
  <si>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</si>
  <si>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</si>
  <si>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</si>
  <si>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</si>
  <si>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</si>
  <si>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</si>
  <si>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</si>
  <si>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</si>
  <si>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</si>
  <si>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</si>
  <si>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</si>
  <si>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</si>
  <si>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</si>
  <si>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</si>
  <si>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</si>
  <si>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</si>
  <si>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</si>
  <si>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</si>
  <si>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</si>
  <si>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</si>
  <si>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</si>
  <si>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</si>
  <si>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</si>
  <si>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</si>
  <si>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</si>
  <si>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</si>
  <si>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</si>
  <si>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</si>
  <si>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</si>
  <si>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</si>
  <si>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</si>
  <si>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</si>
  <si>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</si>
  <si>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</si>
  <si>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</si>
  <si>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</si>
  <si>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</si>
  <si>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</si>
  <si>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</si>
  <si>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</si>
  <si>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</si>
  <si>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</si>
  <si>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</si>
  <si>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</si>
  <si>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</si>
  <si>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</si>
  <si>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</si>
  <si>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</si>
  <si>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</si>
  <si>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</si>
  <si>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</si>
  <si>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</si>
  <si>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</si>
  <si>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</si>
  <si>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</si>
  <si>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</si>
  <si>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</si>
  <si>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</si>
  <si>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</si>
  <si>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</si>
  <si>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</si>
  <si>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</si>
  <si>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</si>
  <si>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</si>
  <si>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</si>
  <si>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</si>
  <si>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</si>
  <si>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</si>
  <si>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</si>
  <si>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</si>
  <si>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</si>
  <si>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</si>
  <si>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</si>
  <si>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</si>
  <si>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</si>
  <si>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</si>
  <si>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</si>
  <si>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</si>
  <si>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</si>
  <si>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</si>
  <si>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</si>
  <si>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</si>
  <si>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</si>
  <si>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</si>
  <si>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</si>
  <si>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</si>
  <si>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</si>
  <si>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</si>
  <si>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</si>
  <si>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</si>
  <si>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</si>
  <si>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</si>
  <si>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</si>
  <si>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</si>
  <si>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</si>
  <si>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</si>
  <si>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</si>
  <si>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</si>
  <si>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</si>
  <si>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</si>
  <si>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</si>
  <si>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</si>
  <si>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</si>
  <si>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</si>
  <si>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</si>
  <si>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</si>
  <si>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</si>
  <si>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2026-03-06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</si>
  <si>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</si>
  <si>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</si>
  <si>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</si>
  <si>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</si>
  <si>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</si>
  <si>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Valvebody Rebuild</t>
    <phoneticPr fontId="2" type="noConversion"/>
  </si>
  <si>
    <t>아이디모터스(부산)_260306_180012.xlsx</t>
  </si>
  <si>
    <t>아이디모터스(부산)_260306_180012.xlsx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</si>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</sst>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2730000</c:v>
                </c:pt>
                <c:pt idx="1">
                  <c:v>1100000</c:v>
                </c:pt>
                <c:pt idx="2">
                  <c:v>55000</c:v>
                </c:pt>
                <c:pt idx="3">
                  <c:v>1600000</c:v>
                </c:pt>
                <c:pt idx="4">
                  <c:v>4235000</c:v>
                </c:pt>
                <c:pt idx="5">
                  <c:v>0</c:v>
                </c:pt>
                <c:pt idx="6">
                  <c:v>1210000</c:v>
                </c:pt>
                <c:pt idx="7">
                  <c:v>0</c:v>
                </c:pt>
                <c:pt idx="8">
                  <c:v>0</c:v>
                </c:pt>
                <c:pt idx="9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17</c:v>
                      </c:pt>
                      <c:pt idx="2">
                        <c:v>24</c:v>
                      </c:pt>
                      <c:pt idx="3">
                        <c:v>9</c:v>
                      </c:pt>
                      <c:pt idx="4">
                        <c:v>2</c:v>
                      </c:pt>
                      <c:pt idx="5">
                        <c:v>25</c:v>
                      </c:pt>
                      <c:pt idx="6">
                        <c:v>16</c:v>
                      </c:pt>
                      <c:pt idx="7">
                        <c:v>25</c:v>
                      </c:pt>
                      <c:pt idx="8">
                        <c:v>25</c:v>
                      </c:pt>
                      <c:pt idx="9">
                        <c:v>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77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46087</v>
      </c>
      <c r="U2" s="319"/>
    </row>
    <row r="3" spans="1:21" ht="24.95" customHeight="1" x14ac:dyDescent="0.3">
      <c r="A3" s="386" t="s">
        <v>1162</v>
      </c>
      <c r="B3" s="37" t="s">
        <v>59</v>
      </c>
      <c r="C3" s="389" t="s">
        <v>1305</v>
      </c>
      <c r="D3" s="390"/>
      <c r="E3" s="390"/>
      <c r="F3" s="390"/>
      <c r="G3" s="390"/>
      <c r="H3" s="390"/>
      <c r="I3" s="390"/>
      <c r="J3" s="391"/>
      <c r="K3" s="392" t="s">
        <v>1163</v>
      </c>
      <c r="L3" s="37" t="s">
        <v>59</v>
      </c>
      <c r="M3" s="395" t="s">
        <v>964</v>
      </c>
      <c r="N3" s="396"/>
      <c r="O3" s="396"/>
      <c r="P3" s="396"/>
      <c r="Q3" s="396"/>
      <c r="R3" s="396"/>
      <c r="S3" s="396"/>
      <c r="T3" s="396"/>
      <c r="U3" s="397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01" t="s">
        <v>73</v>
      </c>
      <c r="U4" s="404"/>
    </row>
    <row r="5" spans="1:21" ht="24.95" customHeight="1" x14ac:dyDescent="0.3">
      <c r="A5" s="387"/>
      <c r="B5" s="38" t="s">
        <v>10</v>
      </c>
      <c r="C5" s="401" t="s">
        <v>1388</v>
      </c>
      <c r="D5" s="402"/>
      <c r="E5" s="402"/>
      <c r="F5" s="402"/>
      <c r="G5" s="402"/>
      <c r="H5" s="402"/>
      <c r="I5" s="402"/>
      <c r="J5" s="403"/>
      <c r="K5" s="393"/>
      <c r="L5" s="38" t="s">
        <v>10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24.95" customHeight="1" x14ac:dyDescent="0.3">
      <c r="A6" s="388"/>
      <c r="B6" s="38" t="s">
        <v>75</v>
      </c>
      <c r="C6" s="401" t="s">
        <v>1387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32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44</v>
      </c>
      <c r="G7" s="321"/>
      <c r="H7" s="321"/>
      <c r="I7" s="383"/>
      <c r="J7" s="384" t="s">
        <v>42</v>
      </c>
      <c r="K7" s="321"/>
      <c r="L7" s="321"/>
      <c r="M7" s="321"/>
      <c r="N7" s="383"/>
      <c r="O7" s="321" t="s">
        <v>50</v>
      </c>
      <c r="P7" s="383"/>
      <c r="Q7" s="384" t="s">
        <v>69</v>
      </c>
      <c r="R7" s="321"/>
      <c r="S7" s="383"/>
      <c r="T7" s="384" t="s">
        <v>68</v>
      </c>
      <c r="U7" s="385"/>
    </row>
    <row r="8" spans="1:21" ht="15.6" customHeight="1" x14ac:dyDescent="0.3">
      <c r="A8" s="427" t="s">
        <v>5240</v>
      </c>
      <c r="B8" s="428"/>
      <c r="C8" s="428"/>
      <c r="D8" s="428"/>
      <c r="E8" s="429"/>
      <c r="F8" s="430"/>
      <c r="G8" s="431"/>
      <c r="H8" s="431"/>
      <c r="I8" s="432"/>
      <c r="J8" s="438">
        <v>1000000</v>
      </c>
      <c r="K8" s="438"/>
      <c r="L8" s="438"/>
      <c r="M8" s="438"/>
      <c r="N8" s="438"/>
      <c r="O8" s="439">
        <v>1</v>
      </c>
      <c r="P8" s="439"/>
      <c r="Q8" s="433"/>
      <c r="R8" s="434"/>
      <c r="S8" s="435"/>
      <c r="T8" s="436">
        <v>1000000</v>
      </c>
      <c r="U8" s="437"/>
    </row>
    <row r="9" spans="1:21" ht="15.6" customHeight="1" x14ac:dyDescent="0.3">
      <c r="A9" s="416"/>
      <c r="B9" s="417"/>
      <c r="C9" s="417"/>
      <c r="D9" s="417"/>
      <c r="E9" s="418"/>
      <c r="F9" s="419"/>
      <c r="G9" s="417"/>
      <c r="H9" s="417"/>
      <c r="I9" s="418"/>
      <c r="J9" s="425"/>
      <c r="K9" s="425"/>
      <c r="L9" s="425"/>
      <c r="M9" s="425"/>
      <c r="N9" s="425"/>
      <c r="O9" s="426"/>
      <c r="P9" s="426"/>
      <c r="Q9" s="420"/>
      <c r="R9" s="421"/>
      <c r="S9" s="422"/>
      <c r="T9" s="423"/>
      <c r="U9" s="424"/>
    </row>
    <row r="10" spans="1:21" ht="15.6" customHeight="1" x14ac:dyDescent="0.3">
      <c r="A10" s="416"/>
      <c r="B10" s="417"/>
      <c r="C10" s="417"/>
      <c r="D10" s="417"/>
      <c r="E10" s="418"/>
      <c r="F10" s="419"/>
      <c r="G10" s="417"/>
      <c r="H10" s="417"/>
      <c r="I10" s="418"/>
      <c r="J10" s="425"/>
      <c r="K10" s="425"/>
      <c r="L10" s="425"/>
      <c r="M10" s="425"/>
      <c r="N10" s="425"/>
      <c r="O10" s="426"/>
      <c r="P10" s="426"/>
      <c r="Q10" s="420"/>
      <c r="R10" s="421"/>
      <c r="S10" s="422"/>
      <c r="T10" s="423"/>
      <c r="U10" s="424"/>
    </row>
    <row r="11" spans="1:21" ht="15.6" customHeight="1" x14ac:dyDescent="0.3">
      <c r="A11" s="416"/>
      <c r="B11" s="417"/>
      <c r="C11" s="417"/>
      <c r="D11" s="417"/>
      <c r="E11" s="418"/>
      <c r="F11" s="419"/>
      <c r="G11" s="417"/>
      <c r="H11" s="417"/>
      <c r="I11" s="418"/>
      <c r="J11" s="425"/>
      <c r="K11" s="425"/>
      <c r="L11" s="425"/>
      <c r="M11" s="425"/>
      <c r="N11" s="425"/>
      <c r="O11" s="426"/>
      <c r="P11" s="426"/>
      <c r="Q11" s="420"/>
      <c r="R11" s="421"/>
      <c r="S11" s="422"/>
      <c r="T11" s="423"/>
      <c r="U11" s="424"/>
    </row>
    <row r="12" spans="1:21" ht="15.6" customHeight="1" x14ac:dyDescent="0.3">
      <c r="A12" s="416"/>
      <c r="B12" s="417"/>
      <c r="C12" s="417"/>
      <c r="D12" s="417"/>
      <c r="E12" s="418"/>
      <c r="F12" s="419"/>
      <c r="G12" s="417"/>
      <c r="H12" s="417"/>
      <c r="I12" s="418"/>
      <c r="J12" s="425"/>
      <c r="K12" s="425"/>
      <c r="L12" s="425"/>
      <c r="M12" s="425"/>
      <c r="N12" s="425"/>
      <c r="O12" s="426"/>
      <c r="P12" s="426"/>
      <c r="Q12" s="420"/>
      <c r="R12" s="421"/>
      <c r="S12" s="422"/>
      <c r="T12" s="423"/>
      <c r="U12" s="424"/>
    </row>
    <row r="13" spans="1:21" ht="15.6" customHeight="1" x14ac:dyDescent="0.3">
      <c r="A13" s="416"/>
      <c r="B13" s="417"/>
      <c r="C13" s="417"/>
      <c r="D13" s="417"/>
      <c r="E13" s="418"/>
      <c r="F13" s="419"/>
      <c r="G13" s="417"/>
      <c r="H13" s="417"/>
      <c r="I13" s="418"/>
      <c r="J13" s="425"/>
      <c r="K13" s="425"/>
      <c r="L13" s="425"/>
      <c r="M13" s="425"/>
      <c r="N13" s="425"/>
      <c r="O13" s="426"/>
      <c r="P13" s="426"/>
      <c r="Q13" s="420"/>
      <c r="R13" s="421"/>
      <c r="S13" s="422"/>
      <c r="T13" s="423"/>
      <c r="U13" s="424"/>
    </row>
    <row r="14" spans="1:21" ht="15.6" customHeight="1" x14ac:dyDescent="0.3">
      <c r="A14" s="416"/>
      <c r="B14" s="417"/>
      <c r="C14" s="417"/>
      <c r="D14" s="417"/>
      <c r="E14" s="418"/>
      <c r="F14" s="419"/>
      <c r="G14" s="417"/>
      <c r="H14" s="417"/>
      <c r="I14" s="418"/>
      <c r="J14" s="425"/>
      <c r="K14" s="425"/>
      <c r="L14" s="425"/>
      <c r="M14" s="425"/>
      <c r="N14" s="425"/>
      <c r="O14" s="426"/>
      <c r="P14" s="426"/>
      <c r="Q14" s="420"/>
      <c r="R14" s="421"/>
      <c r="S14" s="422"/>
      <c r="T14" s="423"/>
      <c r="U14" s="424"/>
    </row>
    <row r="15" spans="1:21" ht="15.6" customHeight="1" thickBot="1" x14ac:dyDescent="0.35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 x14ac:dyDescent="0.3">
      <c r="A16" s="336" t="s">
        <v>2307</v>
      </c>
      <c r="B16" s="337"/>
      <c r="C16" s="337"/>
      <c r="D16" s="337"/>
      <c r="E16" s="338"/>
      <c r="F16" s="345"/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7"/>
    </row>
    <row r="17" spans="1:21" ht="15" customHeight="1" x14ac:dyDescent="0.3">
      <c r="A17" s="339"/>
      <c r="B17" s="340"/>
      <c r="C17" s="340"/>
      <c r="D17" s="340"/>
      <c r="E17" s="341"/>
      <c r="F17" s="348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50"/>
    </row>
    <row r="18" spans="1:21" ht="15" customHeight="1" x14ac:dyDescent="0.3">
      <c r="A18" s="339"/>
      <c r="B18" s="340"/>
      <c r="C18" s="340"/>
      <c r="D18" s="340"/>
      <c r="E18" s="341"/>
      <c r="F18" s="348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49"/>
      <c r="R18" s="349"/>
      <c r="S18" s="349"/>
      <c r="T18" s="349"/>
      <c r="U18" s="350"/>
    </row>
    <row r="19" spans="1:21" ht="15" customHeight="1" x14ac:dyDescent="0.3">
      <c r="A19" s="342"/>
      <c r="B19" s="343"/>
      <c r="C19" s="343"/>
      <c r="D19" s="343"/>
      <c r="E19" s="344"/>
      <c r="F19" s="351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3"/>
    </row>
    <row r="20" spans="1:21" ht="20.100000000000001" customHeight="1" x14ac:dyDescent="0.3">
      <c r="A20" s="320" t="s">
        <v>80</v>
      </c>
      <c r="B20" s="321"/>
      <c r="C20" s="321"/>
      <c r="D20" s="321"/>
      <c r="E20" s="321"/>
      <c r="F20" s="322">
        <v>0</v>
      </c>
      <c r="G20" s="322"/>
      <c r="H20" s="322"/>
      <c r="I20" s="323"/>
      <c r="J20" s="359">
        <f>SUM(J8:N19)</f>
        <v>1000000</v>
      </c>
      <c r="K20" s="360"/>
      <c r="L20" s="360"/>
      <c r="M20" s="360"/>
      <c r="N20" s="361"/>
      <c r="O20" s="324">
        <f>SUM(O8:P19)</f>
        <v>1</v>
      </c>
      <c r="P20" s="324"/>
      <c r="Q20" s="362">
        <f>SUM(Q8:S19)</f>
        <v>0</v>
      </c>
      <c r="R20" s="322"/>
      <c r="S20" s="323"/>
      <c r="T20" s="322">
        <f>SUM(T8:U15)</f>
        <v>1000000</v>
      </c>
      <c r="U20" s="363"/>
    </row>
    <row r="21" spans="1:21" ht="20.100000000000001" customHeight="1" thickBot="1" x14ac:dyDescent="0.35">
      <c r="A21" s="325" t="s">
        <v>90</v>
      </c>
      <c r="B21" s="326"/>
      <c r="C21" s="326"/>
      <c r="D21" s="326"/>
      <c r="E21" s="326"/>
      <c r="F21" s="327">
        <f>F20+T20</f>
        <v>1000000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26"/>
      <c r="Q21" s="330" t="str">
        <f>C3</f>
        <v>아이디모터스(부산)</v>
      </c>
      <c r="R21" s="330"/>
      <c r="S21" s="330"/>
      <c r="T21" s="330"/>
      <c r="U21" s="382"/>
    </row>
    <row r="22" spans="1:21" ht="20.100000000000001" customHeight="1" x14ac:dyDescent="0.3">
      <c r="A22" s="309" t="s">
        <v>5242</v>
      </c>
      <c r="B22" s="309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</row>
    <row r="23" spans="1:21" ht="20.100000000000001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">
      <c r="A24" s="331"/>
      <c r="B24" s="332"/>
      <c r="C24" s="332"/>
      <c r="D24" s="332"/>
      <c r="E24" s="332"/>
      <c r="F24" s="332"/>
      <c r="G24" s="33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3" t="s">
        <v>1192</v>
      </c>
      <c r="R24" s="333"/>
      <c r="S24" s="334">
        <f>S1</f>
        <v>0</v>
      </c>
      <c r="T24" s="334"/>
      <c r="U24" s="33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76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46087</v>
      </c>
      <c r="U25" s="319"/>
    </row>
    <row r="26" spans="1:21" ht="24.95" customHeight="1" x14ac:dyDescent="0.3">
      <c r="A26" s="386" t="s">
        <v>1162</v>
      </c>
      <c r="B26" s="37" t="s">
        <v>59</v>
      </c>
      <c r="C26" s="389" t="str">
        <f>C3</f>
        <v>아이디모터스(부산)</v>
      </c>
      <c r="D26" s="390"/>
      <c r="E26" s="390"/>
      <c r="F26" s="390"/>
      <c r="G26" s="390"/>
      <c r="H26" s="390"/>
      <c r="I26" s="390"/>
      <c r="J26" s="391"/>
      <c r="K26" s="392" t="s">
        <v>1163</v>
      </c>
      <c r="L26" s="37" t="s">
        <v>59</v>
      </c>
      <c r="M26" s="395" t="s">
        <v>964</v>
      </c>
      <c r="N26" s="396"/>
      <c r="O26" s="396"/>
      <c r="P26" s="396"/>
      <c r="Q26" s="396"/>
      <c r="R26" s="396"/>
      <c r="S26" s="396"/>
      <c r="T26" s="396"/>
      <c r="U26" s="397"/>
    </row>
    <row r="27" spans="1:21" ht="24.95" customHeight="1" x14ac:dyDescent="0.3">
      <c r="A27" s="387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93"/>
      <c r="L27" s="37" t="s">
        <v>61</v>
      </c>
      <c r="M27" s="401" t="s">
        <v>962</v>
      </c>
      <c r="N27" s="402"/>
      <c r="O27" s="402"/>
      <c r="P27" s="402"/>
      <c r="Q27" s="402"/>
      <c r="R27" s="403"/>
      <c r="S27" s="38" t="s">
        <v>62</v>
      </c>
      <c r="T27" s="401" t="s">
        <v>73</v>
      </c>
      <c r="U27" s="404"/>
    </row>
    <row r="28" spans="1:21" ht="24.95" customHeight="1" x14ac:dyDescent="0.3">
      <c r="A28" s="387"/>
      <c r="B28" s="38" t="s">
        <v>10</v>
      </c>
      <c r="C28" s="401" t="str">
        <f>C5</f>
        <v>부산시 수영구 광남로 219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">
        <v>74</v>
      </c>
      <c r="N28" s="402"/>
      <c r="O28" s="402"/>
      <c r="P28" s="402"/>
      <c r="Q28" s="402"/>
      <c r="R28" s="402"/>
      <c r="S28" s="402"/>
      <c r="T28" s="402"/>
      <c r="U28" s="404"/>
    </row>
    <row r="29" spans="1:21" ht="24.95" customHeight="1" x14ac:dyDescent="0.3">
      <c r="A29" s="388"/>
      <c r="B29" s="38" t="s">
        <v>75</v>
      </c>
      <c r="C29" s="401" t="str">
        <f>C6</f>
        <v>010-6670-5324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">
        <v>66</v>
      </c>
      <c r="N29" s="402"/>
      <c r="O29" s="402"/>
      <c r="P29" s="402"/>
      <c r="Q29" s="402"/>
      <c r="R29" s="403"/>
      <c r="S29" s="38" t="s">
        <v>22</v>
      </c>
      <c r="T29" s="401" t="str">
        <f>T6</f>
        <v>경동(화물)</v>
      </c>
      <c r="U29" s="404"/>
    </row>
    <row r="30" spans="1:21" ht="15.6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42</v>
      </c>
      <c r="K30" s="321"/>
      <c r="L30" s="321"/>
      <c r="M30" s="321"/>
      <c r="N30" s="383"/>
      <c r="O30" s="321" t="s">
        <v>50</v>
      </c>
      <c r="P30" s="383"/>
      <c r="Q30" s="384" t="s">
        <v>69</v>
      </c>
      <c r="R30" s="321"/>
      <c r="S30" s="383"/>
      <c r="T30" s="384" t="s">
        <v>68</v>
      </c>
      <c r="U30" s="385"/>
    </row>
    <row r="31" spans="1:21" ht="15.6" customHeight="1" x14ac:dyDescent="0.3">
      <c r="A31" s="376" t="str">
        <f>A8</f>
        <v>Valvebody Rebuild</v>
      </c>
      <c r="B31" s="377"/>
      <c r="C31" s="377"/>
      <c r="D31" s="377"/>
      <c r="E31" s="377"/>
      <c r="F31" s="377">
        <f>F8</f>
        <v>0</v>
      </c>
      <c r="G31" s="377"/>
      <c r="H31" s="377"/>
      <c r="I31" s="377"/>
      <c r="J31" s="381">
        <f>J8</f>
        <v>1000000</v>
      </c>
      <c r="K31" s="381"/>
      <c r="L31" s="381"/>
      <c r="M31" s="381"/>
      <c r="N31" s="381"/>
      <c r="O31" s="381">
        <f>O8</f>
        <v>1</v>
      </c>
      <c r="P31" s="381"/>
      <c r="Q31" s="378">
        <f>Q8</f>
        <v>0</v>
      </c>
      <c r="R31" s="378"/>
      <c r="S31" s="378"/>
      <c r="T31" s="379">
        <f>T8</f>
        <v>1000000</v>
      </c>
      <c r="U31" s="380"/>
    </row>
    <row r="32" spans="1:21" ht="15.6" customHeight="1" x14ac:dyDescent="0.3">
      <c r="A32" s="369">
        <f t="shared" ref="A32:A38" si="0">A9</f>
        <v>0</v>
      </c>
      <c r="B32" s="370"/>
      <c r="C32" s="370"/>
      <c r="D32" s="370"/>
      <c r="E32" s="370"/>
      <c r="F32" s="370">
        <f t="shared" ref="F32:F38" si="1">F9</f>
        <v>0</v>
      </c>
      <c r="G32" s="370"/>
      <c r="H32" s="370"/>
      <c r="I32" s="370"/>
      <c r="J32" s="374">
        <f t="shared" ref="J32:J38" si="2">J9</f>
        <v>0</v>
      </c>
      <c r="K32" s="374"/>
      <c r="L32" s="374"/>
      <c r="M32" s="374"/>
      <c r="N32" s="374"/>
      <c r="O32" s="374">
        <f t="shared" ref="O32:O38" si="3">O9</f>
        <v>0</v>
      </c>
      <c r="P32" s="374"/>
      <c r="Q32" s="371">
        <f t="shared" ref="Q32:Q38" si="4">Q9</f>
        <v>0</v>
      </c>
      <c r="R32" s="371"/>
      <c r="S32" s="371"/>
      <c r="T32" s="372">
        <f t="shared" ref="T32:T38" si="5">T9</f>
        <v>0</v>
      </c>
      <c r="U32" s="373"/>
    </row>
    <row r="33" spans="1:21" ht="15.6" customHeight="1" x14ac:dyDescent="0.3">
      <c r="A33" s="369">
        <f t="shared" si="0"/>
        <v>0</v>
      </c>
      <c r="B33" s="370"/>
      <c r="C33" s="370"/>
      <c r="D33" s="370"/>
      <c r="E33" s="370"/>
      <c r="F33" s="370">
        <f t="shared" si="1"/>
        <v>0</v>
      </c>
      <c r="G33" s="370"/>
      <c r="H33" s="370"/>
      <c r="I33" s="370"/>
      <c r="J33" s="374">
        <f t="shared" si="2"/>
        <v>0</v>
      </c>
      <c r="K33" s="374"/>
      <c r="L33" s="374"/>
      <c r="M33" s="374"/>
      <c r="N33" s="374"/>
      <c r="O33" s="374">
        <f t="shared" si="3"/>
        <v>0</v>
      </c>
      <c r="P33" s="374"/>
      <c r="Q33" s="371">
        <f t="shared" si="4"/>
        <v>0</v>
      </c>
      <c r="R33" s="371"/>
      <c r="S33" s="371"/>
      <c r="T33" s="372">
        <f t="shared" si="5"/>
        <v>0</v>
      </c>
      <c r="U33" s="373"/>
    </row>
    <row r="34" spans="1:21" ht="15.6" customHeight="1" x14ac:dyDescent="0.3">
      <c r="A34" s="369">
        <f t="shared" si="0"/>
        <v>0</v>
      </c>
      <c r="B34" s="370"/>
      <c r="C34" s="370"/>
      <c r="D34" s="370"/>
      <c r="E34" s="370"/>
      <c r="F34" s="370">
        <f t="shared" si="1"/>
        <v>0</v>
      </c>
      <c r="G34" s="370"/>
      <c r="H34" s="370"/>
      <c r="I34" s="370"/>
      <c r="J34" s="374">
        <f t="shared" si="2"/>
        <v>0</v>
      </c>
      <c r="K34" s="374"/>
      <c r="L34" s="374"/>
      <c r="M34" s="374"/>
      <c r="N34" s="374"/>
      <c r="O34" s="374">
        <f t="shared" si="3"/>
        <v>0</v>
      </c>
      <c r="P34" s="374"/>
      <c r="Q34" s="371">
        <f t="shared" si="4"/>
        <v>0</v>
      </c>
      <c r="R34" s="371"/>
      <c r="S34" s="371"/>
      <c r="T34" s="372">
        <f t="shared" si="5"/>
        <v>0</v>
      </c>
      <c r="U34" s="373"/>
    </row>
    <row r="35" spans="1:21" ht="15.6" customHeight="1" x14ac:dyDescent="0.3">
      <c r="A35" s="369">
        <f t="shared" si="0"/>
        <v>0</v>
      </c>
      <c r="B35" s="370"/>
      <c r="C35" s="370"/>
      <c r="D35" s="370"/>
      <c r="E35" s="370"/>
      <c r="F35" s="370">
        <f t="shared" si="1"/>
        <v>0</v>
      </c>
      <c r="G35" s="370"/>
      <c r="H35" s="370"/>
      <c r="I35" s="370"/>
      <c r="J35" s="374">
        <f t="shared" si="2"/>
        <v>0</v>
      </c>
      <c r="K35" s="374"/>
      <c r="L35" s="374"/>
      <c r="M35" s="374"/>
      <c r="N35" s="374"/>
      <c r="O35" s="374">
        <f t="shared" si="3"/>
        <v>0</v>
      </c>
      <c r="P35" s="374"/>
      <c r="Q35" s="371">
        <f t="shared" si="4"/>
        <v>0</v>
      </c>
      <c r="R35" s="371"/>
      <c r="S35" s="371"/>
      <c r="T35" s="372">
        <f t="shared" si="5"/>
        <v>0</v>
      </c>
      <c r="U35" s="373"/>
    </row>
    <row r="36" spans="1:21" ht="15.6" customHeight="1" x14ac:dyDescent="0.3">
      <c r="A36" s="369">
        <f t="shared" si="0"/>
        <v>0</v>
      </c>
      <c r="B36" s="370"/>
      <c r="C36" s="370"/>
      <c r="D36" s="370"/>
      <c r="E36" s="370"/>
      <c r="F36" s="370">
        <f t="shared" si="1"/>
        <v>0</v>
      </c>
      <c r="G36" s="370"/>
      <c r="H36" s="370"/>
      <c r="I36" s="370"/>
      <c r="J36" s="374">
        <f t="shared" si="2"/>
        <v>0</v>
      </c>
      <c r="K36" s="374"/>
      <c r="L36" s="374"/>
      <c r="M36" s="374"/>
      <c r="N36" s="374"/>
      <c r="O36" s="374">
        <f t="shared" si="3"/>
        <v>0</v>
      </c>
      <c r="P36" s="374"/>
      <c r="Q36" s="371">
        <f t="shared" si="4"/>
        <v>0</v>
      </c>
      <c r="R36" s="371"/>
      <c r="S36" s="371"/>
      <c r="T36" s="372">
        <f t="shared" si="5"/>
        <v>0</v>
      </c>
      <c r="U36" s="373"/>
    </row>
    <row r="37" spans="1:21" ht="15.6" customHeight="1" x14ac:dyDescent="0.3">
      <c r="A37" s="369">
        <f t="shared" si="0"/>
        <v>0</v>
      </c>
      <c r="B37" s="370"/>
      <c r="C37" s="370"/>
      <c r="D37" s="370"/>
      <c r="E37" s="370"/>
      <c r="F37" s="370">
        <f t="shared" si="1"/>
        <v>0</v>
      </c>
      <c r="G37" s="370"/>
      <c r="H37" s="370"/>
      <c r="I37" s="370"/>
      <c r="J37" s="374">
        <f t="shared" si="2"/>
        <v>0</v>
      </c>
      <c r="K37" s="374"/>
      <c r="L37" s="374"/>
      <c r="M37" s="374"/>
      <c r="N37" s="374"/>
      <c r="O37" s="374">
        <f t="shared" si="3"/>
        <v>0</v>
      </c>
      <c r="P37" s="374"/>
      <c r="Q37" s="371">
        <f t="shared" si="4"/>
        <v>0</v>
      </c>
      <c r="R37" s="371"/>
      <c r="S37" s="371"/>
      <c r="T37" s="372">
        <f t="shared" si="5"/>
        <v>0</v>
      </c>
      <c r="U37" s="373"/>
    </row>
    <row r="38" spans="1:21" ht="15.6" customHeight="1" thickBot="1" x14ac:dyDescent="0.35">
      <c r="A38" s="364">
        <f t="shared" si="0"/>
        <v>0</v>
      </c>
      <c r="B38" s="365"/>
      <c r="C38" s="365"/>
      <c r="D38" s="365"/>
      <c r="E38" s="365"/>
      <c r="F38" s="365">
        <f t="shared" si="1"/>
        <v>0</v>
      </c>
      <c r="G38" s="365"/>
      <c r="H38" s="365"/>
      <c r="I38" s="365"/>
      <c r="J38" s="375">
        <f t="shared" si="2"/>
        <v>0</v>
      </c>
      <c r="K38" s="375"/>
      <c r="L38" s="375"/>
      <c r="M38" s="375"/>
      <c r="N38" s="375"/>
      <c r="O38" s="375">
        <f t="shared" si="3"/>
        <v>0</v>
      </c>
      <c r="P38" s="375"/>
      <c r="Q38" s="366">
        <f t="shared" si="4"/>
        <v>0</v>
      </c>
      <c r="R38" s="366"/>
      <c r="S38" s="366"/>
      <c r="T38" s="367">
        <f t="shared" si="5"/>
        <v>0</v>
      </c>
      <c r="U38" s="368"/>
    </row>
    <row r="39" spans="1:21" ht="15" customHeight="1" thickTop="1" x14ac:dyDescent="0.3">
      <c r="A39" s="336" t="s">
        <v>2307</v>
      </c>
      <c r="B39" s="337"/>
      <c r="C39" s="337"/>
      <c r="D39" s="337"/>
      <c r="E39" s="338"/>
      <c r="F39" s="345">
        <f>F16</f>
        <v>0</v>
      </c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7"/>
    </row>
    <row r="40" spans="1:21" ht="15" customHeight="1" x14ac:dyDescent="0.3">
      <c r="A40" s="339"/>
      <c r="B40" s="340"/>
      <c r="C40" s="340"/>
      <c r="D40" s="340"/>
      <c r="E40" s="341"/>
      <c r="F40" s="348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50"/>
    </row>
    <row r="41" spans="1:21" ht="15" customHeight="1" x14ac:dyDescent="0.3">
      <c r="A41" s="339"/>
      <c r="B41" s="340"/>
      <c r="C41" s="340"/>
      <c r="D41" s="340"/>
      <c r="E41" s="341"/>
      <c r="F41" s="348"/>
      <c r="G41" s="349"/>
      <c r="H41" s="349"/>
      <c r="I41" s="349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50"/>
    </row>
    <row r="42" spans="1:21" ht="15" customHeight="1" x14ac:dyDescent="0.3">
      <c r="A42" s="342"/>
      <c r="B42" s="343"/>
      <c r="C42" s="343"/>
      <c r="D42" s="343"/>
      <c r="E42" s="344"/>
      <c r="F42" s="351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352"/>
      <c r="T42" s="352"/>
      <c r="U42" s="353"/>
    </row>
    <row r="43" spans="1:21" ht="20.100000000000001" customHeight="1" x14ac:dyDescent="0.3">
      <c r="A43" s="320" t="s">
        <v>80</v>
      </c>
      <c r="B43" s="321"/>
      <c r="C43" s="321"/>
      <c r="D43" s="321"/>
      <c r="E43" s="321"/>
      <c r="F43" s="322">
        <f>F20</f>
        <v>0</v>
      </c>
      <c r="G43" s="322"/>
      <c r="H43" s="322"/>
      <c r="I43" s="323"/>
      <c r="J43" s="359">
        <f>J20</f>
        <v>1000000</v>
      </c>
      <c r="K43" s="360"/>
      <c r="L43" s="360"/>
      <c r="M43" s="360"/>
      <c r="N43" s="361"/>
      <c r="O43" s="324">
        <f>O20</f>
        <v>1</v>
      </c>
      <c r="P43" s="324"/>
      <c r="Q43" s="362">
        <f>Q20</f>
        <v>0</v>
      </c>
      <c r="R43" s="322"/>
      <c r="S43" s="322"/>
      <c r="T43" s="322">
        <f>T20</f>
        <v>1000000</v>
      </c>
      <c r="U43" s="363"/>
    </row>
    <row r="44" spans="1:21" ht="20.100000000000001" customHeight="1" thickBot="1" x14ac:dyDescent="0.35">
      <c r="A44" s="325" t="s">
        <v>90</v>
      </c>
      <c r="B44" s="326"/>
      <c r="C44" s="326"/>
      <c r="D44" s="326"/>
      <c r="E44" s="326"/>
      <c r="F44" s="327">
        <f>F21</f>
        <v>1000000</v>
      </c>
      <c r="G44" s="327"/>
      <c r="H44" s="327"/>
      <c r="I44" s="328"/>
      <c r="J44" s="329" t="s">
        <v>965</v>
      </c>
      <c r="K44" s="326"/>
      <c r="L44" s="354" t="str">
        <f>T27</f>
        <v>장효주</v>
      </c>
      <c r="M44" s="354"/>
      <c r="N44" s="354"/>
      <c r="O44" s="329" t="s">
        <v>64</v>
      </c>
      <c r="P44" s="355"/>
      <c r="Q44" s="356" t="str">
        <f>Q21</f>
        <v>아이디모터스(부산)</v>
      </c>
      <c r="R44" s="357"/>
      <c r="S44" s="357"/>
      <c r="T44" s="357"/>
      <c r="U44" s="35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5234</v>
      </c>
      <c r="C2" s="47" t="s">
        <v>1386</v>
      </c>
      <c r="E2" t="s">
        <v>1681</v>
      </c>
      <c r="G2">
        <v>1000000</v>
      </c>
      <c r="H2">
        <v>1</v>
      </c>
      <c r="I2" s="226"/>
      <c r="J2" s="226">
        <v>1000000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227"/>
  <sheetViews>
    <sheetView workbookViewId="0">
      <pane xSplit="1" ySplit="1" topLeftCell="B2704" activePane="bottomRight" state="frozen"/>
      <selection activeCell="N26" sqref="N26"/>
      <selection pane="topRight" activeCell="N26" sqref="N26"/>
      <selection pane="bottomLeft" activeCell="N26" sqref="N26"/>
      <selection pane="bottomRight" activeCell="E2668" sqref="E266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3229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4559</v>
      </c>
    </row>
    <row r="2140" spans="1:14" x14ac:dyDescent="0.3">
      <c r="A2140" s="58">
        <v>2140</v>
      </c>
      <c r="B2140" s="264">
        <v>45964</v>
      </c>
      <c r="C2140" s="292" t="s">
        <v>4714</v>
      </c>
      <c r="D2140" s="295" t="s">
        <v>4073</v>
      </c>
      <c r="E2140" s="292" t="s">
        <v>4717</v>
      </c>
      <c r="F2140" s="269" t="s">
        <v>4718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4559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4559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4559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4559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4559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4559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4559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4559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4559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4559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4559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4559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4559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4559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4559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4559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4559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4559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4559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4559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4559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4559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4559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4559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4559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4559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4559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4559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4559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4559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4559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4559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4559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4559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4559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4559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4559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4559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4559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4559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4559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4559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4559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4559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4559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4559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4559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4559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4559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4559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4559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4559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4559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4559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4559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4559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4559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4559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4559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4559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4559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4559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4559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4559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4559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4559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4559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4559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4559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4559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4559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4559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4559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4559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4559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4559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4559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4559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4559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4559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4559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4559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4559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4559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4559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4559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4559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4559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4559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4559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4559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4559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4559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4559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4559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4559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4559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4559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4559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4559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4559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4559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4559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4559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4559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4559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4559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4559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4426</v>
      </c>
      <c r="E2313" s="292" t="s">
        <v>4427</v>
      </c>
      <c r="F2313" s="269" t="s">
        <v>4428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4559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4559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4559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4559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4559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4559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4559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4559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4559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4559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4559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4559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4559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4559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4397</v>
      </c>
      <c r="N2340" t="s">
        <v>4559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4398</v>
      </c>
      <c r="N2341" t="s">
        <v>4559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4400</v>
      </c>
      <c r="N2342" t="s">
        <v>4571</v>
      </c>
    </row>
    <row r="2343" spans="1:14" x14ac:dyDescent="0.3">
      <c r="A2343" s="58">
        <v>2343</v>
      </c>
      <c r="B2343" s="264">
        <v>45985</v>
      </c>
      <c r="C2343" s="292" t="s">
        <v>4426</v>
      </c>
      <c r="E2343" s="292" t="s">
        <v>4429</v>
      </c>
      <c r="F2343" s="269" t="s">
        <v>4430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4431</v>
      </c>
      <c r="N2343" t="s">
        <v>4559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4559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4404</v>
      </c>
      <c r="N2345" t="s">
        <v>4559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4406</v>
      </c>
      <c r="N2346" t="s">
        <v>4571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4408</v>
      </c>
      <c r="N2347" t="s">
        <v>4559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4559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4559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4559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4412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4559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4571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4571</v>
      </c>
    </row>
    <row r="2361" spans="1:14" x14ac:dyDescent="0.3">
      <c r="A2361" s="58">
        <v>2361</v>
      </c>
      <c r="B2361" s="264">
        <v>45986</v>
      </c>
      <c r="C2361" s="292" t="s">
        <v>4419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4571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4571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4419</v>
      </c>
      <c r="E2365" s="292" t="s">
        <v>4424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4571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4571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4571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4571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4571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4571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4439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4443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4571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4571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4571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4571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4571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4571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4571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4571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4571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4571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4571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4571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4571</v>
      </c>
    </row>
    <row r="2390" spans="1:14" x14ac:dyDescent="0.3">
      <c r="A2390" s="58">
        <v>2390</v>
      </c>
      <c r="B2390" s="264">
        <v>45988</v>
      </c>
      <c r="C2390" s="292" t="s">
        <v>4443</v>
      </c>
      <c r="E2390" s="292" t="s">
        <v>4454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4571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4571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4571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4571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4571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4571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4571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4571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4571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4571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4412</v>
      </c>
      <c r="E2408" s="292" t="s">
        <v>4463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4465</v>
      </c>
      <c r="N2409" t="s">
        <v>4559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4735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4735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4735</v>
      </c>
    </row>
    <row r="2416" spans="1:14" x14ac:dyDescent="0.3">
      <c r="A2416" s="58">
        <v>2416</v>
      </c>
      <c r="B2416" s="264">
        <v>45992</v>
      </c>
      <c r="C2416" s="292" t="s">
        <v>4467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4735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4467</v>
      </c>
      <c r="E2421" s="292" t="s">
        <v>4473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4475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4735</v>
      </c>
    </row>
    <row r="2426" spans="1:14" x14ac:dyDescent="0.3">
      <c r="A2426" s="58">
        <v>2426</v>
      </c>
      <c r="B2426" s="264">
        <v>45993</v>
      </c>
      <c r="C2426" s="292" t="s">
        <v>4493</v>
      </c>
      <c r="E2426" s="292" t="s">
        <v>4494</v>
      </c>
      <c r="F2426" s="269" t="s">
        <v>4495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4735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4735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4735</v>
      </c>
    </row>
    <row r="2429" spans="1:14" x14ac:dyDescent="0.3">
      <c r="A2429" s="58">
        <v>2429</v>
      </c>
      <c r="B2429" s="264">
        <v>45993</v>
      </c>
      <c r="C2429" s="292" t="s">
        <v>4475</v>
      </c>
      <c r="E2429" s="292" t="s">
        <v>4481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4735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4735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4735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4735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4735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4735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4735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4735</v>
      </c>
    </row>
    <row r="2438" spans="1:14" x14ac:dyDescent="0.3">
      <c r="A2438" s="58">
        <v>2438</v>
      </c>
      <c r="B2438" s="264">
        <v>45994</v>
      </c>
      <c r="C2438" s="292" t="s">
        <v>4714</v>
      </c>
      <c r="D2438" s="295" t="s">
        <v>4073</v>
      </c>
      <c r="E2438" s="292" t="s">
        <v>4715</v>
      </c>
      <c r="F2438" s="269" t="s">
        <v>4716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4735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4735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4735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4735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4735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4735</v>
      </c>
    </row>
    <row r="2448" spans="1:14" x14ac:dyDescent="0.3">
      <c r="A2448" s="58">
        <v>2448</v>
      </c>
      <c r="B2448" s="264">
        <v>45995</v>
      </c>
      <c r="C2448" s="292" t="s">
        <v>4496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4735</v>
      </c>
    </row>
    <row r="2449" spans="1:14" x14ac:dyDescent="0.3">
      <c r="A2449" s="58">
        <v>2449</v>
      </c>
      <c r="B2449" s="264">
        <v>45995</v>
      </c>
      <c r="C2449" s="292" t="s">
        <v>4496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4505</v>
      </c>
      <c r="G2452" s="265">
        <v>600000</v>
      </c>
      <c r="H2452" s="269">
        <v>1</v>
      </c>
      <c r="K2452" s="265">
        <v>600000</v>
      </c>
      <c r="N2452" t="s">
        <v>4735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4735</v>
      </c>
    </row>
    <row r="2454" spans="1:14" x14ac:dyDescent="0.3">
      <c r="A2454" s="58">
        <v>2454</v>
      </c>
      <c r="B2454" s="264">
        <v>45996</v>
      </c>
      <c r="C2454" s="292" t="s">
        <v>4557</v>
      </c>
      <c r="E2454" s="292" t="s">
        <v>4558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4735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4439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4735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4735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4735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4735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4735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4735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4735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4735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4735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4735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4735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4735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4735</v>
      </c>
    </row>
    <row r="2477" spans="1:14" x14ac:dyDescent="0.3">
      <c r="A2477" s="58">
        <v>2477</v>
      </c>
      <c r="B2477" s="264">
        <v>46000</v>
      </c>
      <c r="C2477" s="292" t="s">
        <v>4553</v>
      </c>
      <c r="E2477" s="292" t="s">
        <v>4554</v>
      </c>
      <c r="F2477" s="269" t="s">
        <v>4555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4735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4735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4735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4531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4533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4535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4735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4735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4735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4735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4735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4735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4735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4735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4545</v>
      </c>
      <c r="F2499" s="269" t="s">
        <v>4544</v>
      </c>
      <c r="G2499" s="265">
        <v>850000</v>
      </c>
      <c r="H2499" s="269">
        <v>1</v>
      </c>
      <c r="K2499" s="265">
        <v>850000</v>
      </c>
      <c r="N2499" t="s">
        <v>4735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4735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4548</v>
      </c>
      <c r="N2501" t="s">
        <v>4735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4550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4551</v>
      </c>
      <c r="N2504" t="s">
        <v>4735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4556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4735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4562</v>
      </c>
      <c r="F2509" s="269" t="s">
        <v>4561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4735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4565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4735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4735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4735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4735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4735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4569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4570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4735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4735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4735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4575</v>
      </c>
      <c r="G2521" s="265">
        <v>850000</v>
      </c>
      <c r="H2521" s="269">
        <v>1</v>
      </c>
      <c r="K2521" s="265">
        <v>850000</v>
      </c>
      <c r="N2521" t="s">
        <v>4735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4582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4583</v>
      </c>
      <c r="G2524" s="265">
        <v>250000</v>
      </c>
      <c r="H2524" s="269">
        <v>1</v>
      </c>
      <c r="K2524" s="265">
        <v>250000</v>
      </c>
      <c r="N2524" t="s">
        <v>4735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4735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4735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4735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4735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4735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4735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4735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4735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4735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4735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4735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4735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4735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4735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4735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4735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4595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4735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4735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4735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4601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4735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4602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4735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4735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4735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4735</v>
      </c>
    </row>
    <row r="2553" spans="1:14" x14ac:dyDescent="0.3">
      <c r="A2553" s="58">
        <v>2553</v>
      </c>
      <c r="B2553" s="264">
        <v>46008</v>
      </c>
      <c r="C2553" s="292" t="s">
        <v>4623</v>
      </c>
      <c r="D2553" s="295" t="s">
        <v>4073</v>
      </c>
      <c r="E2553" s="292" t="s">
        <v>4624</v>
      </c>
      <c r="F2553" s="269" t="s">
        <v>4625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4735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4735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4735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4735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4735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4735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4610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4611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4612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4735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4735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4735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4735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4735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4735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4735</v>
      </c>
    </row>
    <row r="2569" spans="1:14" x14ac:dyDescent="0.3">
      <c r="A2569" s="58">
        <v>2569</v>
      </c>
      <c r="B2569" s="264">
        <v>46009</v>
      </c>
      <c r="C2569" s="292" t="s">
        <v>4612</v>
      </c>
      <c r="E2569" s="292" t="s">
        <v>4621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4628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4735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4735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4735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4735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4735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4638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4640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4735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4735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4735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4644</v>
      </c>
      <c r="F2588" s="269" t="s">
        <v>4643</v>
      </c>
      <c r="G2588" s="265">
        <v>22000</v>
      </c>
      <c r="H2588" s="269">
        <v>1</v>
      </c>
      <c r="K2588" s="265">
        <v>22000</v>
      </c>
      <c r="N2588" t="s">
        <v>4735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4959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4735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4735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4735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4646</v>
      </c>
      <c r="G2592" s="265">
        <v>10000</v>
      </c>
      <c r="H2592" s="269">
        <v>2</v>
      </c>
      <c r="K2592" s="265">
        <v>20000</v>
      </c>
      <c r="N2592" t="s">
        <v>4735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4735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4735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4735</v>
      </c>
    </row>
    <row r="2596" spans="1:14" x14ac:dyDescent="0.3">
      <c r="A2596" s="58">
        <v>2596</v>
      </c>
      <c r="B2596" s="264">
        <v>46013</v>
      </c>
      <c r="C2596" s="292" t="s">
        <v>4612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4735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4735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4652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4735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4735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4735</v>
      </c>
    </row>
    <row r="2606" spans="1:14" x14ac:dyDescent="0.3">
      <c r="A2606" s="58">
        <v>2606</v>
      </c>
      <c r="B2606" s="264">
        <v>46014</v>
      </c>
      <c r="C2606" s="292" t="s">
        <v>4388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4735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4658</v>
      </c>
      <c r="F2607" s="269" t="s">
        <v>4657</v>
      </c>
      <c r="G2607" s="265">
        <v>600000</v>
      </c>
      <c r="H2607" s="269">
        <v>1</v>
      </c>
      <c r="K2607" s="265">
        <v>600000</v>
      </c>
      <c r="N2607" t="s">
        <v>4735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4735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4735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4735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4735</v>
      </c>
    </row>
    <row r="2612" spans="1:14" x14ac:dyDescent="0.3">
      <c r="A2612" s="58">
        <v>2612</v>
      </c>
      <c r="B2612" s="264">
        <v>46014</v>
      </c>
      <c r="C2612" s="292" t="s">
        <v>4388</v>
      </c>
      <c r="E2612" s="292" t="s">
        <v>4667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4612</v>
      </c>
      <c r="E2613" s="292" t="s">
        <v>4668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4669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4670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4671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4735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4735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4735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4735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4676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4582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4677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4678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4735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4735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4735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4682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4735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4735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4685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4686</v>
      </c>
      <c r="N2634" t="s">
        <v>4735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4735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4689</v>
      </c>
      <c r="N2636" t="s">
        <v>4735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4690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4735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4735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4735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4694</v>
      </c>
      <c r="N2640" t="s">
        <v>4735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4696</v>
      </c>
      <c r="N2641" t="s">
        <v>4735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4735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4958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4735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4735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4735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4703</v>
      </c>
      <c r="N2650" t="s">
        <v>4735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4705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4438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4706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4707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4708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4709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4710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4712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4713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4439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4466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4719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4988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4988</v>
      </c>
    </row>
    <row r="2670" spans="1:14" x14ac:dyDescent="0.3">
      <c r="A2670" s="58">
        <v>2670</v>
      </c>
      <c r="B2670" s="264">
        <v>46024</v>
      </c>
      <c r="C2670" s="292" t="s">
        <v>4722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4988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4988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4988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4988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4988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4988</v>
      </c>
    </row>
    <row r="2676" spans="1:14" x14ac:dyDescent="0.3">
      <c r="A2676" s="58">
        <v>2676</v>
      </c>
      <c r="B2676" s="264">
        <v>46024</v>
      </c>
      <c r="C2676" s="292" t="s">
        <v>4749</v>
      </c>
      <c r="E2676" s="292" t="s">
        <v>4750</v>
      </c>
      <c r="F2676" s="269" t="s">
        <v>4751</v>
      </c>
      <c r="G2676" s="265">
        <v>950000</v>
      </c>
      <c r="H2676" s="269">
        <v>1</v>
      </c>
      <c r="K2676" s="265">
        <v>950000</v>
      </c>
      <c r="N2676" t="s">
        <v>4988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4988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4988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4988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4988</v>
      </c>
    </row>
    <row r="2681" spans="1:14" x14ac:dyDescent="0.3">
      <c r="A2681" s="58">
        <v>2681</v>
      </c>
      <c r="B2681" s="264">
        <v>46024</v>
      </c>
      <c r="C2681" s="292" t="s">
        <v>4719</v>
      </c>
      <c r="E2681" s="292" t="s">
        <v>4732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4722</v>
      </c>
      <c r="E2682" s="292" t="s">
        <v>4733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5078</v>
      </c>
      <c r="E2683" s="292" t="s">
        <v>5079</v>
      </c>
      <c r="G2683" s="265">
        <v>150000</v>
      </c>
      <c r="H2683" s="269">
        <v>1</v>
      </c>
      <c r="K2683" s="265">
        <v>150000</v>
      </c>
      <c r="N2683" t="s">
        <v>4988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4744</v>
      </c>
      <c r="E2685" s="292" t="s">
        <v>4745</v>
      </c>
      <c r="F2685" s="269" t="s">
        <v>4746</v>
      </c>
      <c r="G2685" s="265">
        <v>1200000</v>
      </c>
      <c r="H2685" s="269">
        <v>1</v>
      </c>
      <c r="K2685" s="265">
        <v>1200000</v>
      </c>
      <c r="N2685" t="s">
        <v>4988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4988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4988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4988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4740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4988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4988</v>
      </c>
    </row>
    <row r="2691" spans="1:14" x14ac:dyDescent="0.3">
      <c r="A2691" s="58">
        <v>2691</v>
      </c>
      <c r="B2691" s="264">
        <v>46027</v>
      </c>
      <c r="C2691" s="292" t="s">
        <v>4977</v>
      </c>
      <c r="E2691" s="292" t="s">
        <v>4978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4988</v>
      </c>
    </row>
    <row r="2692" spans="1:14" x14ac:dyDescent="0.3">
      <c r="A2692" s="58">
        <v>2692</v>
      </c>
      <c r="B2692" s="264">
        <v>46027</v>
      </c>
      <c r="C2692" s="292" t="s">
        <v>4977</v>
      </c>
      <c r="E2692" s="292" t="s">
        <v>4979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4988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4747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4748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4752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4988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4988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4988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4988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4988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4759</v>
      </c>
      <c r="F2704" s="269" t="s">
        <v>4758</v>
      </c>
      <c r="G2704" s="265">
        <v>1400000</v>
      </c>
      <c r="H2704" s="269">
        <v>1</v>
      </c>
      <c r="K2704" s="265">
        <v>1400000</v>
      </c>
      <c r="N2704" t="s">
        <v>4988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4988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4988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4531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4762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4612</v>
      </c>
      <c r="E2710" s="292" t="s">
        <v>4160</v>
      </c>
      <c r="F2710" s="269" t="s">
        <v>4764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4988</v>
      </c>
    </row>
    <row r="2711" spans="1:14" x14ac:dyDescent="0.3">
      <c r="A2711" s="58">
        <v>2711</v>
      </c>
      <c r="B2711" s="264">
        <v>46029</v>
      </c>
      <c r="C2711" s="292" t="s">
        <v>4612</v>
      </c>
      <c r="E2711" s="292" t="s">
        <v>4765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4988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4988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4769</v>
      </c>
      <c r="G2717" s="265">
        <v>1550000</v>
      </c>
      <c r="H2717" s="269">
        <v>1</v>
      </c>
      <c r="K2717" s="265">
        <v>1550000</v>
      </c>
      <c r="N2717" t="s">
        <v>4988</v>
      </c>
    </row>
    <row r="2718" spans="1:14" x14ac:dyDescent="0.3">
      <c r="A2718" s="58">
        <v>2718</v>
      </c>
      <c r="B2718" s="264">
        <v>46029</v>
      </c>
      <c r="C2718" s="292" t="s">
        <v>4612</v>
      </c>
      <c r="E2718" s="292" t="s">
        <v>4771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4775</v>
      </c>
      <c r="L2720" s="265">
        <v>-300000</v>
      </c>
      <c r="N2720" t="s">
        <v>4988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4988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4988</v>
      </c>
    </row>
    <row r="2723" spans="1:14" x14ac:dyDescent="0.3">
      <c r="A2723" s="58">
        <v>2723</v>
      </c>
      <c r="B2723" s="264">
        <v>46030</v>
      </c>
      <c r="C2723" s="292" t="s">
        <v>4787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4988</v>
      </c>
    </row>
    <row r="2724" spans="1:14" x14ac:dyDescent="0.3">
      <c r="A2724" s="58">
        <v>2724</v>
      </c>
      <c r="B2724" s="264">
        <v>46030</v>
      </c>
      <c r="C2724" s="292" t="s">
        <v>4787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4988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4988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4988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4988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4988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4988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4779</v>
      </c>
      <c r="G2730" s="265">
        <v>10000</v>
      </c>
      <c r="H2730" s="269">
        <v>3</v>
      </c>
      <c r="K2730" s="265">
        <v>30000</v>
      </c>
      <c r="N2730" t="s">
        <v>4988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4988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4782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4785</v>
      </c>
      <c r="E2735" s="292" t="s">
        <v>4788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4790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4988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4793</v>
      </c>
      <c r="F2738" s="269" t="s">
        <v>4792</v>
      </c>
      <c r="G2738" s="265">
        <v>1000000</v>
      </c>
      <c r="H2738" s="269">
        <v>1</v>
      </c>
      <c r="K2738" s="265">
        <v>1000000</v>
      </c>
      <c r="N2738" t="s">
        <v>4988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4824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4988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4988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4863</v>
      </c>
      <c r="D2742" s="295" t="s">
        <v>4073</v>
      </c>
      <c r="E2742" s="292" t="s">
        <v>4864</v>
      </c>
      <c r="F2742" s="269" t="s">
        <v>4865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4988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4988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4988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4988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4988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4762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4805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4988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4824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4988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4988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4601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4988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4602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4988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4988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4988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4988</v>
      </c>
    </row>
    <row r="2761" spans="1:14" x14ac:dyDescent="0.3">
      <c r="A2761" s="58">
        <v>2761</v>
      </c>
      <c r="B2761" s="264">
        <v>46034</v>
      </c>
      <c r="C2761" s="292" t="s">
        <v>4800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4988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4988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4988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4688</v>
      </c>
      <c r="G2766" s="265">
        <v>1000000</v>
      </c>
      <c r="H2766" s="269">
        <v>1</v>
      </c>
      <c r="K2766" s="265">
        <v>1000000</v>
      </c>
      <c r="N2766" t="s">
        <v>4988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4988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4988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4820</v>
      </c>
      <c r="L2769" s="265">
        <v>-500000</v>
      </c>
      <c r="N2769" t="s">
        <v>4988</v>
      </c>
    </row>
    <row r="2770" spans="1:14" x14ac:dyDescent="0.3">
      <c r="A2770" s="58">
        <v>2770</v>
      </c>
      <c r="B2770" s="264">
        <v>46035</v>
      </c>
      <c r="C2770" s="292" t="s">
        <v>4842</v>
      </c>
      <c r="E2770" s="292" t="s">
        <v>4843</v>
      </c>
      <c r="F2770" s="269" t="s">
        <v>4844</v>
      </c>
      <c r="G2770" s="265">
        <v>900000</v>
      </c>
      <c r="H2770" s="269">
        <v>1</v>
      </c>
      <c r="K2770" s="265">
        <v>900000</v>
      </c>
      <c r="N2770" t="s">
        <v>4988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4988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4822</v>
      </c>
      <c r="G2772" s="265">
        <v>220000</v>
      </c>
      <c r="H2772" s="269">
        <v>1</v>
      </c>
      <c r="K2772" s="265">
        <v>220000</v>
      </c>
      <c r="N2772" t="s">
        <v>4988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4988</v>
      </c>
    </row>
    <row r="2776" spans="1:14" x14ac:dyDescent="0.3">
      <c r="A2776" s="58">
        <v>2776</v>
      </c>
      <c r="B2776" s="264">
        <v>46036</v>
      </c>
      <c r="C2776" s="292" t="s">
        <v>4800</v>
      </c>
      <c r="E2776" s="292" t="s">
        <v>4826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4827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4988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4988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4988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4833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2808</v>
      </c>
      <c r="E2785" s="292" t="s">
        <v>4847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1738</v>
      </c>
      <c r="E2786" s="292" t="s">
        <v>2180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2178</v>
      </c>
      <c r="F2788" s="269" t="s">
        <v>1250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2730</v>
      </c>
      <c r="E2789" s="292" t="s">
        <v>2192</v>
      </c>
      <c r="F2789" s="269" t="s">
        <v>1947</v>
      </c>
      <c r="G2789" s="265">
        <v>1900000</v>
      </c>
      <c r="H2789" s="269">
        <v>1</v>
      </c>
      <c r="K2789" s="265">
        <v>1900000</v>
      </c>
      <c r="N2789" t="s">
        <v>4988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2171</v>
      </c>
      <c r="F2790" s="269" t="s">
        <v>1794</v>
      </c>
      <c r="G2790" s="265">
        <v>50000</v>
      </c>
      <c r="H2790" s="269">
        <v>1</v>
      </c>
      <c r="K2790" s="265">
        <v>50000</v>
      </c>
      <c r="N2790" t="s">
        <v>4988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2668</v>
      </c>
      <c r="G2791" s="265">
        <v>200000</v>
      </c>
      <c r="H2791" s="269">
        <v>1</v>
      </c>
      <c r="K2791" s="265">
        <v>200000</v>
      </c>
      <c r="N2791" t="s">
        <v>4988</v>
      </c>
    </row>
    <row r="2792" spans="1:14" x14ac:dyDescent="0.3">
      <c r="A2792" s="58">
        <v>2792</v>
      </c>
      <c r="B2792" s="264">
        <v>46037</v>
      </c>
      <c r="C2792" s="292" t="s">
        <v>1460</v>
      </c>
      <c r="E2792" s="292" t="s">
        <v>2712</v>
      </c>
      <c r="G2792" s="265">
        <v>150000</v>
      </c>
      <c r="H2792" s="269">
        <v>1</v>
      </c>
      <c r="K2792" s="265">
        <v>150000</v>
      </c>
      <c r="N2792" t="s">
        <v>4988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4733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1545</v>
      </c>
      <c r="E2794" s="292" t="s">
        <v>1257</v>
      </c>
      <c r="F2794" s="269" t="s">
        <v>1256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4988</v>
      </c>
    </row>
    <row r="2795" spans="1:14" x14ac:dyDescent="0.3">
      <c r="A2795" s="58">
        <v>2795</v>
      </c>
      <c r="B2795" s="264">
        <v>46038</v>
      </c>
      <c r="C2795" s="292" t="s">
        <v>3137</v>
      </c>
      <c r="E2795" s="292" t="s">
        <v>2737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4988</v>
      </c>
    </row>
    <row r="2796" spans="1:14" x14ac:dyDescent="0.3">
      <c r="A2796" s="58">
        <v>2796</v>
      </c>
      <c r="B2796" s="264">
        <v>46038</v>
      </c>
      <c r="C2796" s="292" t="s">
        <v>4866</v>
      </c>
      <c r="D2796" s="295" t="s">
        <v>4073</v>
      </c>
      <c r="E2796" s="292" t="s">
        <v>4867</v>
      </c>
      <c r="F2796" s="270">
        <v>1094302044</v>
      </c>
      <c r="H2796" s="269">
        <v>1</v>
      </c>
      <c r="N2796" t="s">
        <v>4988</v>
      </c>
    </row>
    <row r="2797" spans="1:14" x14ac:dyDescent="0.3">
      <c r="A2797" s="58">
        <v>2797</v>
      </c>
      <c r="B2797" s="264">
        <v>46038</v>
      </c>
      <c r="C2797" s="292" t="s">
        <v>1435</v>
      </c>
      <c r="E2797" s="292" t="s">
        <v>2203</v>
      </c>
      <c r="G2797" s="265">
        <v>500000</v>
      </c>
      <c r="H2797" s="269">
        <v>1</v>
      </c>
      <c r="K2797" s="265">
        <v>500000</v>
      </c>
      <c r="N2797" t="s">
        <v>4988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1750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4988</v>
      </c>
    </row>
    <row r="2799" spans="1:14" x14ac:dyDescent="0.3">
      <c r="A2799" s="58">
        <v>2799</v>
      </c>
      <c r="B2799" s="264">
        <v>46038</v>
      </c>
      <c r="C2799" s="292" t="s">
        <v>1390</v>
      </c>
      <c r="E2799" s="292" t="s">
        <v>1257</v>
      </c>
      <c r="F2799" s="269" t="s">
        <v>1256</v>
      </c>
      <c r="G2799" s="265">
        <v>80000</v>
      </c>
      <c r="H2799" s="269">
        <v>1</v>
      </c>
      <c r="K2799" s="265">
        <v>80000</v>
      </c>
      <c r="N2799" t="s">
        <v>4988</v>
      </c>
    </row>
    <row r="2800" spans="1:14" x14ac:dyDescent="0.3">
      <c r="A2800" s="58">
        <v>2800</v>
      </c>
      <c r="B2800" s="264">
        <v>46038</v>
      </c>
      <c r="C2800" s="292" t="s">
        <v>3870</v>
      </c>
      <c r="E2800" s="292" t="s">
        <v>2176</v>
      </c>
      <c r="F2800" s="269" t="s">
        <v>1195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4988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4856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4388</v>
      </c>
      <c r="E2802" s="292" t="s">
        <v>2406</v>
      </c>
      <c r="F2802" s="269" t="s">
        <v>2736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4858</v>
      </c>
      <c r="N2802" t="s">
        <v>4988</v>
      </c>
    </row>
    <row r="2803" spans="1:14" x14ac:dyDescent="0.3">
      <c r="A2803" s="58">
        <v>2803</v>
      </c>
      <c r="B2803" s="264">
        <v>46039</v>
      </c>
      <c r="C2803" s="292" t="s">
        <v>4388</v>
      </c>
      <c r="E2803" s="292" t="s">
        <v>4667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3189</v>
      </c>
      <c r="E2804" s="292" t="s">
        <v>2188</v>
      </c>
      <c r="F2804" s="269" t="s">
        <v>3025</v>
      </c>
      <c r="G2804" s="265">
        <v>50000</v>
      </c>
      <c r="H2804" s="269">
        <v>5</v>
      </c>
      <c r="K2804" s="265">
        <v>250000</v>
      </c>
      <c r="N2804" t="s">
        <v>4988</v>
      </c>
    </row>
    <row r="2805" spans="1:14" x14ac:dyDescent="0.3">
      <c r="A2805" s="58">
        <v>2805</v>
      </c>
      <c r="B2805" s="264">
        <v>46041</v>
      </c>
      <c r="C2805" s="292" t="s">
        <v>2611</v>
      </c>
      <c r="E2805" s="292" t="s">
        <v>2372</v>
      </c>
      <c r="F2805" s="269" t="s">
        <v>3154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4988</v>
      </c>
    </row>
    <row r="2806" spans="1:14" x14ac:dyDescent="0.3">
      <c r="A2806" s="58">
        <v>2806</v>
      </c>
      <c r="B2806" s="264">
        <v>46041</v>
      </c>
      <c r="C2806" s="292" t="s">
        <v>4977</v>
      </c>
      <c r="E2806" s="292" t="s">
        <v>4980</v>
      </c>
      <c r="F2806" s="269" t="s">
        <v>4981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4988</v>
      </c>
    </row>
    <row r="2807" spans="1:14" x14ac:dyDescent="0.3">
      <c r="A2807" s="58">
        <v>2807</v>
      </c>
      <c r="B2807" s="264">
        <v>46041</v>
      </c>
      <c r="C2807" s="292" t="s">
        <v>1464</v>
      </c>
      <c r="E2807" s="292" t="s">
        <v>4492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3137</v>
      </c>
      <c r="E2808" s="292" t="s">
        <v>4670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2730</v>
      </c>
      <c r="E2809" s="292" t="s">
        <v>3711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1390</v>
      </c>
      <c r="E2810" s="292" t="s">
        <v>2828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4988</v>
      </c>
    </row>
    <row r="2811" spans="1:14" x14ac:dyDescent="0.3">
      <c r="A2811" s="58">
        <v>2811</v>
      </c>
      <c r="B2811" s="264">
        <v>46042</v>
      </c>
      <c r="C2811" s="292" t="s">
        <v>1433</v>
      </c>
      <c r="E2811" s="292" t="s">
        <v>1696</v>
      </c>
      <c r="F2811" s="269" t="s">
        <v>1695</v>
      </c>
      <c r="G2811" s="265">
        <v>50000</v>
      </c>
      <c r="H2811" s="269">
        <v>10</v>
      </c>
      <c r="K2811" s="265">
        <v>500000</v>
      </c>
      <c r="N2811" t="s">
        <v>4988</v>
      </c>
    </row>
    <row r="2812" spans="1:14" x14ac:dyDescent="0.3">
      <c r="A2812" s="58">
        <v>2812</v>
      </c>
      <c r="B2812" s="264">
        <v>46042</v>
      </c>
      <c r="C2812" s="292" t="s">
        <v>1390</v>
      </c>
      <c r="E2812" s="292" t="s">
        <v>1198</v>
      </c>
      <c r="F2812" s="269" t="s">
        <v>1743</v>
      </c>
      <c r="G2812" s="265">
        <v>1200000</v>
      </c>
      <c r="H2812" s="269">
        <v>1</v>
      </c>
      <c r="K2812" s="265">
        <v>1200000</v>
      </c>
      <c r="N2812" t="s">
        <v>4988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1487</v>
      </c>
      <c r="F2813" s="269" t="s">
        <v>2667</v>
      </c>
      <c r="G2813" s="265">
        <v>350000</v>
      </c>
      <c r="H2813" s="269">
        <v>1</v>
      </c>
      <c r="K2813" s="265">
        <v>350000</v>
      </c>
      <c r="N2813" t="s">
        <v>4988</v>
      </c>
    </row>
    <row r="2814" spans="1:14" x14ac:dyDescent="0.3">
      <c r="A2814" s="58">
        <v>2814</v>
      </c>
      <c r="B2814" s="264">
        <v>46042</v>
      </c>
      <c r="C2814" s="292" t="s">
        <v>1382</v>
      </c>
      <c r="E2814" s="292" t="s">
        <v>2802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4988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2604</v>
      </c>
      <c r="F2815" s="269" t="s">
        <v>2603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4988</v>
      </c>
    </row>
    <row r="2816" spans="1:14" x14ac:dyDescent="0.3">
      <c r="A2816" s="58">
        <v>2816</v>
      </c>
      <c r="B2816" s="264">
        <v>46042</v>
      </c>
      <c r="C2816" s="292" t="s">
        <v>2777</v>
      </c>
      <c r="E2816" s="292" t="s">
        <v>1734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4251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3947</v>
      </c>
      <c r="E2818" s="292" t="s">
        <v>1708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4988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4878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1713</v>
      </c>
      <c r="E2820" s="292" t="s">
        <v>4879</v>
      </c>
      <c r="F2820" s="269" t="s">
        <v>2387</v>
      </c>
      <c r="G2820" s="265">
        <v>850000</v>
      </c>
      <c r="H2820" s="269">
        <v>1</v>
      </c>
      <c r="K2820" s="265">
        <v>850000</v>
      </c>
      <c r="N2820" t="s">
        <v>4988</v>
      </c>
    </row>
    <row r="2821" spans="1:14" x14ac:dyDescent="0.3">
      <c r="A2821" s="58">
        <v>2821</v>
      </c>
      <c r="B2821" s="264">
        <v>46043</v>
      </c>
      <c r="C2821" s="292" t="s">
        <v>1852</v>
      </c>
      <c r="E2821" s="292" t="s">
        <v>4881</v>
      </c>
      <c r="F2821" s="269" t="s">
        <v>4889</v>
      </c>
      <c r="G2821" s="265">
        <v>1200000</v>
      </c>
      <c r="H2821" s="269">
        <v>1</v>
      </c>
      <c r="K2821" s="265">
        <v>1200000</v>
      </c>
      <c r="M2821" s="292" t="s">
        <v>4882</v>
      </c>
      <c r="N2821" t="s">
        <v>4988</v>
      </c>
    </row>
    <row r="2822" spans="1:14" x14ac:dyDescent="0.3">
      <c r="A2822" s="58">
        <v>2822</v>
      </c>
      <c r="B2822" s="264">
        <v>46043</v>
      </c>
      <c r="C2822" s="292" t="s">
        <v>4467</v>
      </c>
      <c r="E2822" s="292" t="s">
        <v>3565</v>
      </c>
      <c r="F2822" s="269" t="s">
        <v>3575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4885</v>
      </c>
      <c r="N2822" t="s">
        <v>4988</v>
      </c>
    </row>
    <row r="2823" spans="1:14" x14ac:dyDescent="0.3">
      <c r="A2823" s="58">
        <v>2823</v>
      </c>
      <c r="B2823" s="264">
        <v>46043</v>
      </c>
      <c r="C2823" s="292" t="s">
        <v>1364</v>
      </c>
      <c r="E2823" s="292" t="s">
        <v>1734</v>
      </c>
      <c r="G2823" s="265">
        <v>450000</v>
      </c>
      <c r="H2823" s="269">
        <v>1</v>
      </c>
      <c r="K2823" s="265">
        <v>450000</v>
      </c>
      <c r="N2823" t="s">
        <v>4988</v>
      </c>
    </row>
    <row r="2824" spans="1:14" x14ac:dyDescent="0.3">
      <c r="A2824" s="58">
        <v>2824</v>
      </c>
      <c r="B2824" s="264">
        <v>46043</v>
      </c>
      <c r="C2824" s="292" t="s">
        <v>4011</v>
      </c>
      <c r="E2824" s="292" t="s">
        <v>3818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4988</v>
      </c>
    </row>
    <row r="2825" spans="1:14" x14ac:dyDescent="0.3">
      <c r="A2825" s="58">
        <v>2825</v>
      </c>
      <c r="B2825" s="264">
        <v>46043</v>
      </c>
      <c r="C2825" s="292" t="s">
        <v>1738</v>
      </c>
      <c r="E2825" s="292" t="s">
        <v>1552</v>
      </c>
      <c r="F2825" s="269" t="s">
        <v>2685</v>
      </c>
      <c r="G2825" s="265">
        <v>900000</v>
      </c>
      <c r="H2825" s="269">
        <v>1</v>
      </c>
      <c r="K2825" s="265">
        <v>900000</v>
      </c>
      <c r="N2825" t="s">
        <v>4988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1510</v>
      </c>
      <c r="G2826" s="265">
        <v>20000</v>
      </c>
      <c r="H2826" s="269">
        <v>1</v>
      </c>
      <c r="K2826" s="265">
        <v>20000</v>
      </c>
      <c r="N2826" t="s">
        <v>4988</v>
      </c>
    </row>
    <row r="2827" spans="1:14" x14ac:dyDescent="0.3">
      <c r="A2827" s="58">
        <v>2827</v>
      </c>
      <c r="B2827" s="264">
        <v>46044</v>
      </c>
      <c r="C2827" s="292" t="s">
        <v>1858</v>
      </c>
      <c r="E2827" s="292" t="s">
        <v>1734</v>
      </c>
      <c r="G2827" s="265">
        <v>1100000</v>
      </c>
      <c r="H2827" s="269">
        <v>1</v>
      </c>
      <c r="K2827" s="265">
        <v>1100000</v>
      </c>
      <c r="N2827" t="s">
        <v>4988</v>
      </c>
    </row>
    <row r="2828" spans="1:14" x14ac:dyDescent="0.3">
      <c r="A2828" s="58">
        <v>2828</v>
      </c>
      <c r="B2828" s="264">
        <v>46044</v>
      </c>
      <c r="C2828" s="292" t="s">
        <v>1532</v>
      </c>
      <c r="E2828" s="292" t="s">
        <v>4958</v>
      </c>
      <c r="F2828" s="269" t="s">
        <v>1202</v>
      </c>
      <c r="G2828" s="265">
        <v>600000</v>
      </c>
      <c r="H2828" s="269">
        <v>1</v>
      </c>
      <c r="K2828" s="265">
        <v>600000</v>
      </c>
      <c r="N2828" t="s">
        <v>4988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2180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4988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2181</v>
      </c>
      <c r="F2830" s="269" t="s">
        <v>1786</v>
      </c>
      <c r="G2830" s="265">
        <v>40000</v>
      </c>
      <c r="H2830" s="269">
        <v>1</v>
      </c>
      <c r="K2830" s="265">
        <v>40000</v>
      </c>
      <c r="N2830" t="s">
        <v>4988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2178</v>
      </c>
      <c r="F2831" s="269" t="s">
        <v>1250</v>
      </c>
      <c r="G2831" s="265">
        <v>130000</v>
      </c>
      <c r="H2831" s="269">
        <v>1</v>
      </c>
      <c r="K2831" s="265">
        <v>130000</v>
      </c>
      <c r="N2831" t="s">
        <v>4988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2182</v>
      </c>
      <c r="F2832" s="269" t="s">
        <v>1813</v>
      </c>
      <c r="G2832" s="265">
        <v>20000</v>
      </c>
      <c r="H2832" s="269">
        <v>1</v>
      </c>
      <c r="K2832" s="265">
        <v>20000</v>
      </c>
      <c r="N2832" t="s">
        <v>4988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1487</v>
      </c>
      <c r="F2833" s="269" t="s">
        <v>2667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4988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1198</v>
      </c>
      <c r="F2834" s="269" t="s">
        <v>1743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4988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1696</v>
      </c>
      <c r="F2835" s="269" t="s">
        <v>1695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4988</v>
      </c>
    </row>
    <row r="2836" spans="1:14" x14ac:dyDescent="0.3">
      <c r="A2836" s="58">
        <v>2836</v>
      </c>
      <c r="B2836" s="264">
        <v>46045</v>
      </c>
      <c r="C2836" s="292" t="s">
        <v>4893</v>
      </c>
      <c r="E2836" s="292" t="s">
        <v>4958</v>
      </c>
      <c r="F2836" s="269" t="s">
        <v>1202</v>
      </c>
      <c r="G2836" s="265">
        <v>600000</v>
      </c>
      <c r="H2836" s="269">
        <v>1</v>
      </c>
      <c r="K2836" s="265">
        <v>600000</v>
      </c>
      <c r="N2836" t="s">
        <v>4988</v>
      </c>
    </row>
    <row r="2837" spans="1:14" x14ac:dyDescent="0.3">
      <c r="A2837" s="58">
        <v>2837</v>
      </c>
      <c r="B2837" s="264">
        <v>46045</v>
      </c>
      <c r="C2837" s="292" t="s">
        <v>1297</v>
      </c>
      <c r="E2837" s="292" t="s">
        <v>2142</v>
      </c>
      <c r="F2837" s="269" t="s">
        <v>4769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4900</v>
      </c>
      <c r="N2837" t="s">
        <v>4988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1734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4902</v>
      </c>
      <c r="N2838" t="s">
        <v>4988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1198</v>
      </c>
      <c r="F2839" s="269" t="s">
        <v>1743</v>
      </c>
      <c r="G2839" s="265">
        <v>1200000</v>
      </c>
      <c r="H2839" s="269">
        <v>1</v>
      </c>
      <c r="K2839" s="265">
        <v>1200000</v>
      </c>
      <c r="N2839" t="s">
        <v>4988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1487</v>
      </c>
      <c r="F2840" s="269" t="s">
        <v>2667</v>
      </c>
      <c r="G2840" s="265">
        <v>350000</v>
      </c>
      <c r="H2840" s="269">
        <v>1</v>
      </c>
      <c r="K2840" s="265">
        <v>350000</v>
      </c>
      <c r="N2840" t="s">
        <v>4988</v>
      </c>
    </row>
    <row r="2841" spans="1:14" x14ac:dyDescent="0.3">
      <c r="A2841" s="58">
        <v>2841</v>
      </c>
      <c r="B2841" s="264">
        <v>46045</v>
      </c>
      <c r="C2841" s="292" t="s">
        <v>4904</v>
      </c>
      <c r="E2841" s="292" t="s">
        <v>2171</v>
      </c>
      <c r="F2841" s="269" t="s">
        <v>1794</v>
      </c>
      <c r="G2841" s="265">
        <v>50000</v>
      </c>
      <c r="H2841" s="269">
        <v>1</v>
      </c>
      <c r="K2841" s="265">
        <v>50000</v>
      </c>
      <c r="N2841" t="s">
        <v>4988</v>
      </c>
    </row>
    <row r="2842" spans="1:14" x14ac:dyDescent="0.3">
      <c r="A2842" s="58">
        <v>2842</v>
      </c>
      <c r="B2842" s="264">
        <v>46045</v>
      </c>
      <c r="C2842" s="292" t="s">
        <v>4904</v>
      </c>
      <c r="E2842" s="292" t="s">
        <v>4004</v>
      </c>
      <c r="F2842" s="269" t="s">
        <v>2207</v>
      </c>
      <c r="G2842" s="265">
        <v>300000</v>
      </c>
      <c r="H2842" s="269">
        <v>1</v>
      </c>
      <c r="K2842" s="265">
        <v>300000</v>
      </c>
      <c r="N2842" t="s">
        <v>4988</v>
      </c>
    </row>
    <row r="2843" spans="1:14" x14ac:dyDescent="0.3">
      <c r="A2843" s="58">
        <v>2843</v>
      </c>
      <c r="B2843" s="264">
        <v>46045</v>
      </c>
      <c r="C2843" s="292" t="s">
        <v>4893</v>
      </c>
      <c r="E2843" s="292" t="s">
        <v>4906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1858</v>
      </c>
      <c r="E2844" s="292" t="s">
        <v>4782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1382</v>
      </c>
      <c r="E2845" s="292" t="s">
        <v>4288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1449</v>
      </c>
      <c r="E2846" s="292" t="s">
        <v>4907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4011</v>
      </c>
      <c r="E2847" s="292" t="s">
        <v>4908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2777</v>
      </c>
      <c r="E2848" s="292" t="s">
        <v>4909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3189</v>
      </c>
      <c r="E2849" s="292" t="s">
        <v>4158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4910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4467</v>
      </c>
      <c r="E2851" s="292" t="s">
        <v>2047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2474</v>
      </c>
      <c r="E2852" s="292" t="s">
        <v>1708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4988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4988</v>
      </c>
    </row>
    <row r="2854" spans="1:14" x14ac:dyDescent="0.3">
      <c r="A2854" s="58">
        <v>2854</v>
      </c>
      <c r="B2854" s="264">
        <v>46046</v>
      </c>
      <c r="C2854" s="292" t="s">
        <v>2474</v>
      </c>
      <c r="E2854" s="292" t="s">
        <v>3850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1297</v>
      </c>
      <c r="E2855" s="292" t="s">
        <v>4140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1460</v>
      </c>
      <c r="E2856" s="292" t="s">
        <v>4462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1476</v>
      </c>
      <c r="E2857" s="292" t="s">
        <v>1526</v>
      </c>
      <c r="G2857" s="265">
        <v>450000</v>
      </c>
      <c r="H2857" s="269">
        <v>1</v>
      </c>
      <c r="K2857" s="265">
        <v>450000</v>
      </c>
      <c r="N2857" t="s">
        <v>4988</v>
      </c>
    </row>
    <row r="2858" spans="1:14" x14ac:dyDescent="0.3">
      <c r="A2858" s="58">
        <v>2858</v>
      </c>
      <c r="B2858" s="264">
        <v>46048</v>
      </c>
      <c r="C2858" s="292" t="s">
        <v>1390</v>
      </c>
      <c r="E2858" s="292" t="s">
        <v>1198</v>
      </c>
      <c r="F2858" s="269" t="s">
        <v>1743</v>
      </c>
      <c r="G2858" s="265">
        <v>1200000</v>
      </c>
      <c r="H2858" s="269">
        <v>1</v>
      </c>
      <c r="K2858" s="265">
        <v>1200000</v>
      </c>
      <c r="N2858" t="s">
        <v>4988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1487</v>
      </c>
      <c r="F2859" s="269" t="s">
        <v>2667</v>
      </c>
      <c r="G2859" s="265">
        <v>350000</v>
      </c>
      <c r="H2859" s="269">
        <v>1</v>
      </c>
      <c r="K2859" s="265">
        <v>350000</v>
      </c>
      <c r="N2859" t="s">
        <v>4988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2828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4988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1198</v>
      </c>
      <c r="F2861" s="269" t="s">
        <v>1743</v>
      </c>
      <c r="G2861" s="265">
        <v>1200000</v>
      </c>
      <c r="H2861" s="269">
        <v>1</v>
      </c>
      <c r="K2861" s="265">
        <v>1200000</v>
      </c>
      <c r="N2861" t="s">
        <v>4988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1696</v>
      </c>
      <c r="F2862" s="269" t="s">
        <v>1695</v>
      </c>
      <c r="G2862" s="265">
        <v>50000</v>
      </c>
      <c r="H2862" s="269">
        <v>1</v>
      </c>
      <c r="K2862" s="265">
        <v>50000</v>
      </c>
      <c r="N2862" t="s">
        <v>4988</v>
      </c>
    </row>
    <row r="2863" spans="1:14" x14ac:dyDescent="0.3">
      <c r="A2863" s="58">
        <v>2863</v>
      </c>
      <c r="B2863" s="264">
        <v>46048</v>
      </c>
      <c r="C2863" s="292" t="s">
        <v>1885</v>
      </c>
      <c r="E2863" s="292" t="s">
        <v>1198</v>
      </c>
      <c r="F2863" s="269" t="s">
        <v>1743</v>
      </c>
      <c r="G2863" s="265">
        <v>1200000</v>
      </c>
      <c r="H2863" s="269">
        <v>1</v>
      </c>
      <c r="K2863" s="265">
        <v>1200000</v>
      </c>
      <c r="N2863" t="s">
        <v>4988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1487</v>
      </c>
      <c r="F2864" s="269" t="s">
        <v>2667</v>
      </c>
      <c r="G2864" s="265">
        <v>350000</v>
      </c>
      <c r="H2864" s="269">
        <v>1</v>
      </c>
      <c r="K2864" s="265">
        <v>350000</v>
      </c>
      <c r="N2864" t="s">
        <v>4988</v>
      </c>
    </row>
    <row r="2865" spans="1:14" x14ac:dyDescent="0.3">
      <c r="A2865" s="58">
        <v>2865</v>
      </c>
      <c r="B2865" s="264">
        <v>46048</v>
      </c>
      <c r="C2865" s="292" t="s">
        <v>1390</v>
      </c>
      <c r="E2865" s="292" t="s">
        <v>4918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4988</v>
      </c>
    </row>
    <row r="2866" spans="1:14" x14ac:dyDescent="0.3">
      <c r="A2866" s="58">
        <v>2866</v>
      </c>
      <c r="B2866" s="264">
        <v>46048</v>
      </c>
      <c r="C2866" s="292" t="s">
        <v>1229</v>
      </c>
      <c r="E2866" s="292" t="s">
        <v>1198</v>
      </c>
      <c r="F2866" s="269" t="s">
        <v>1743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4988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4922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1545</v>
      </c>
      <c r="E2868" s="292" t="s">
        <v>4521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3830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2611</v>
      </c>
      <c r="E2870" s="292" t="s">
        <v>3822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1852</v>
      </c>
      <c r="E2871" s="292" t="s">
        <v>4923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4924</v>
      </c>
      <c r="E2872" s="292" t="s">
        <v>2170</v>
      </c>
      <c r="F2872" s="269" t="s">
        <v>1196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4988</v>
      </c>
    </row>
    <row r="2873" spans="1:14" x14ac:dyDescent="0.3">
      <c r="A2873" s="58">
        <v>2873</v>
      </c>
      <c r="B2873" s="264">
        <v>46049</v>
      </c>
      <c r="C2873" s="292" t="s">
        <v>4924</v>
      </c>
      <c r="E2873" s="292" t="s">
        <v>2171</v>
      </c>
      <c r="F2873" s="269" t="s">
        <v>1794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4988</v>
      </c>
    </row>
    <row r="2874" spans="1:14" x14ac:dyDescent="0.3">
      <c r="A2874" s="58">
        <v>2874</v>
      </c>
      <c r="B2874" s="264">
        <v>46049</v>
      </c>
      <c r="C2874" s="292" t="s">
        <v>4924</v>
      </c>
      <c r="E2874" s="292" t="s">
        <v>4004</v>
      </c>
      <c r="F2874" s="269" t="s">
        <v>2207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4988</v>
      </c>
    </row>
    <row r="2875" spans="1:14" x14ac:dyDescent="0.3">
      <c r="A2875" s="58">
        <v>2875</v>
      </c>
      <c r="B2875" s="264">
        <v>46049</v>
      </c>
      <c r="C2875" s="292" t="s">
        <v>4388</v>
      </c>
      <c r="E2875" s="292" t="s">
        <v>4759</v>
      </c>
      <c r="F2875" s="269" t="s">
        <v>4758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4988</v>
      </c>
    </row>
    <row r="2876" spans="1:14" x14ac:dyDescent="0.3">
      <c r="A2876" s="58">
        <v>2876</v>
      </c>
      <c r="B2876" s="264">
        <v>46049</v>
      </c>
      <c r="C2876" s="292" t="s">
        <v>4388</v>
      </c>
      <c r="E2876" s="292" t="s">
        <v>4928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4988</v>
      </c>
    </row>
    <row r="2877" spans="1:14" x14ac:dyDescent="0.3">
      <c r="A2877" s="58">
        <v>2877</v>
      </c>
      <c r="B2877" s="264">
        <v>46049</v>
      </c>
      <c r="C2877" s="292" t="s">
        <v>4388</v>
      </c>
      <c r="E2877" s="292" t="s">
        <v>2306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4988</v>
      </c>
    </row>
    <row r="2878" spans="1:14" x14ac:dyDescent="0.3">
      <c r="A2878" s="58">
        <v>2878</v>
      </c>
      <c r="B2878" s="264">
        <v>46049</v>
      </c>
      <c r="C2878" s="292" t="s">
        <v>2135</v>
      </c>
      <c r="E2878" s="292" t="s">
        <v>1540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4988</v>
      </c>
    </row>
    <row r="2879" spans="1:14" x14ac:dyDescent="0.3">
      <c r="A2879" s="58">
        <v>2879</v>
      </c>
      <c r="B2879" s="264">
        <v>46049</v>
      </c>
      <c r="C2879" s="292" t="s">
        <v>1297</v>
      </c>
      <c r="E2879" s="292" t="s">
        <v>4958</v>
      </c>
      <c r="F2879" s="269" t="s">
        <v>1202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4988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2180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4988</v>
      </c>
    </row>
    <row r="2881" spans="1:14" x14ac:dyDescent="0.3">
      <c r="A2881" s="58">
        <v>2881</v>
      </c>
      <c r="B2881" s="264">
        <v>46049</v>
      </c>
      <c r="C2881" s="292" t="s">
        <v>1532</v>
      </c>
      <c r="E2881" s="292" t="s">
        <v>2181</v>
      </c>
      <c r="F2881" s="269" t="s">
        <v>1786</v>
      </c>
      <c r="G2881" s="265">
        <v>70000</v>
      </c>
      <c r="H2881" s="269">
        <v>1</v>
      </c>
      <c r="K2881" s="265">
        <v>70000</v>
      </c>
      <c r="N2881" t="s">
        <v>4988</v>
      </c>
    </row>
    <row r="2882" spans="1:14" x14ac:dyDescent="0.3">
      <c r="A2882" s="58">
        <v>2882</v>
      </c>
      <c r="B2882" s="264">
        <v>46049</v>
      </c>
      <c r="C2882" s="292" t="s">
        <v>2730</v>
      </c>
      <c r="E2882" s="292" t="s">
        <v>2018</v>
      </c>
      <c r="F2882" s="269" t="s">
        <v>1210</v>
      </c>
      <c r="G2882" s="265">
        <v>1500000</v>
      </c>
      <c r="H2882" s="269">
        <v>1</v>
      </c>
      <c r="K2882" s="265">
        <v>1500000</v>
      </c>
      <c r="N2882" t="s">
        <v>4988</v>
      </c>
    </row>
    <row r="2883" spans="1:14" x14ac:dyDescent="0.3">
      <c r="A2883" s="58">
        <v>2883</v>
      </c>
      <c r="B2883" s="264">
        <v>46049</v>
      </c>
      <c r="C2883" s="292" t="s">
        <v>4924</v>
      </c>
      <c r="E2883" s="292" t="s">
        <v>4934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4388</v>
      </c>
      <c r="E2884" s="292" t="s">
        <v>4935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4904</v>
      </c>
      <c r="E2885" s="292" t="s">
        <v>4937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1297</v>
      </c>
      <c r="E2886" s="292" t="s">
        <v>4140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1971</v>
      </c>
      <c r="E2887" s="292" t="s">
        <v>1735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4988</v>
      </c>
    </row>
    <row r="2888" spans="1:14" x14ac:dyDescent="0.3">
      <c r="A2888" s="58">
        <v>2888</v>
      </c>
      <c r="B2888" s="264">
        <v>46051</v>
      </c>
      <c r="C2888" s="292" t="s">
        <v>2546</v>
      </c>
      <c r="E2888" s="292" t="s">
        <v>1526</v>
      </c>
      <c r="G2888" s="265">
        <v>450000</v>
      </c>
      <c r="H2888" s="269">
        <v>1</v>
      </c>
      <c r="K2888" s="265">
        <v>450000</v>
      </c>
      <c r="N2888" t="s">
        <v>4988</v>
      </c>
    </row>
    <row r="2889" spans="1:14" x14ac:dyDescent="0.3">
      <c r="A2889" s="58">
        <v>2889</v>
      </c>
      <c r="B2889" s="264">
        <v>46051</v>
      </c>
      <c r="C2889" s="292" t="s">
        <v>1390</v>
      </c>
      <c r="E2889" s="292" t="s">
        <v>2828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4988</v>
      </c>
    </row>
    <row r="2890" spans="1:14" x14ac:dyDescent="0.3">
      <c r="A2890" s="58">
        <v>2890</v>
      </c>
      <c r="B2890" s="264">
        <v>46051</v>
      </c>
      <c r="C2890" s="292" t="s">
        <v>1587</v>
      </c>
      <c r="E2890" s="292" t="s">
        <v>1750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4988</v>
      </c>
    </row>
    <row r="2891" spans="1:14" x14ac:dyDescent="0.3">
      <c r="A2891" s="58">
        <v>2891</v>
      </c>
      <c r="B2891" s="264">
        <v>46050</v>
      </c>
      <c r="C2891" s="292" t="s">
        <v>1571</v>
      </c>
      <c r="E2891" s="292" t="s">
        <v>4831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1755</v>
      </c>
      <c r="F2892" s="269" t="s">
        <v>1757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3901</v>
      </c>
      <c r="E2893" s="292" t="s">
        <v>1198</v>
      </c>
      <c r="F2893" s="269" t="s">
        <v>1743</v>
      </c>
      <c r="G2893" s="265">
        <v>1200000</v>
      </c>
      <c r="H2893" s="269">
        <v>1</v>
      </c>
      <c r="K2893" s="265">
        <v>1200000</v>
      </c>
      <c r="N2893" t="s">
        <v>4988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1487</v>
      </c>
      <c r="F2894" s="269" t="s">
        <v>2667</v>
      </c>
      <c r="G2894" s="265">
        <v>350000</v>
      </c>
      <c r="H2894" s="269">
        <v>1</v>
      </c>
      <c r="K2894" s="265">
        <v>350000</v>
      </c>
      <c r="N2894" t="s">
        <v>4988</v>
      </c>
    </row>
    <row r="2895" spans="1:14" x14ac:dyDescent="0.3">
      <c r="A2895" s="58">
        <v>2895</v>
      </c>
      <c r="B2895" s="264">
        <v>46052</v>
      </c>
      <c r="C2895" s="292" t="s">
        <v>1971</v>
      </c>
      <c r="E2895" s="292" t="s">
        <v>4762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3884</v>
      </c>
      <c r="E2896" s="292" t="s">
        <v>4944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1229</v>
      </c>
      <c r="E2897" s="292" t="s">
        <v>4255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2730</v>
      </c>
      <c r="E2898" s="292" t="s">
        <v>3711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5182</v>
      </c>
      <c r="E2899" s="292" t="s">
        <v>5183</v>
      </c>
      <c r="F2899" s="269" t="s">
        <v>5184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4946</v>
      </c>
      <c r="N2899" t="s">
        <v>4988</v>
      </c>
    </row>
    <row r="2900" spans="1:14" x14ac:dyDescent="0.3">
      <c r="A2900" s="58">
        <v>2900</v>
      </c>
      <c r="B2900" s="264">
        <v>46052</v>
      </c>
      <c r="C2900" s="292" t="s">
        <v>1713</v>
      </c>
      <c r="E2900" s="292" t="s">
        <v>4960</v>
      </c>
      <c r="G2900" s="265">
        <v>1500000</v>
      </c>
      <c r="H2900" s="269">
        <v>1</v>
      </c>
      <c r="K2900" s="265">
        <v>1500000</v>
      </c>
      <c r="N2900" t="s">
        <v>4988</v>
      </c>
    </row>
    <row r="2901" spans="1:14" x14ac:dyDescent="0.3">
      <c r="A2901" s="58">
        <v>2901</v>
      </c>
      <c r="B2901" s="264">
        <v>46052</v>
      </c>
      <c r="C2901" s="292" t="s">
        <v>2398</v>
      </c>
      <c r="E2901" s="292" t="s">
        <v>4759</v>
      </c>
      <c r="F2901" s="269" t="s">
        <v>4758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4988</v>
      </c>
    </row>
    <row r="2902" spans="1:14" x14ac:dyDescent="0.3">
      <c r="A2902" s="58">
        <v>2902</v>
      </c>
      <c r="B2902" s="264">
        <v>46052</v>
      </c>
      <c r="C2902" s="292" t="s">
        <v>2904</v>
      </c>
      <c r="E2902" s="292" t="s">
        <v>1727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4988</v>
      </c>
    </row>
    <row r="2903" spans="1:14" x14ac:dyDescent="0.3">
      <c r="A2903" s="58">
        <v>2903</v>
      </c>
      <c r="B2903" s="264">
        <v>46052</v>
      </c>
      <c r="C2903" s="292" t="s">
        <v>2730</v>
      </c>
      <c r="E2903" s="292" t="s">
        <v>2176</v>
      </c>
      <c r="F2903" s="269" t="s">
        <v>1195</v>
      </c>
      <c r="G2903" s="265">
        <v>1000000</v>
      </c>
      <c r="H2903" s="269">
        <v>1</v>
      </c>
      <c r="K2903" s="265">
        <v>1000000</v>
      </c>
      <c r="N2903" t="s">
        <v>4988</v>
      </c>
    </row>
    <row r="2904" spans="1:14" x14ac:dyDescent="0.3">
      <c r="A2904" s="58">
        <v>2904</v>
      </c>
      <c r="B2904" s="264">
        <v>46052</v>
      </c>
      <c r="C2904" s="292" t="s">
        <v>2692</v>
      </c>
      <c r="E2904" s="292" t="s">
        <v>2184</v>
      </c>
      <c r="G2904" s="265">
        <v>600000</v>
      </c>
      <c r="H2904" s="269">
        <v>1</v>
      </c>
      <c r="K2904" s="265">
        <v>600000</v>
      </c>
      <c r="N2904" t="s">
        <v>4988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1510</v>
      </c>
      <c r="G2905" s="265">
        <v>20000</v>
      </c>
      <c r="H2905" s="269">
        <v>1</v>
      </c>
      <c r="K2905" s="265">
        <v>20000</v>
      </c>
      <c r="N2905" t="s">
        <v>4988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4951</v>
      </c>
      <c r="G2906" s="265">
        <v>12000</v>
      </c>
      <c r="H2906" s="269">
        <v>1</v>
      </c>
      <c r="K2906" s="265">
        <v>12000</v>
      </c>
      <c r="N2906" t="s">
        <v>4988</v>
      </c>
    </row>
    <row r="2907" spans="1:14" x14ac:dyDescent="0.3">
      <c r="A2907" s="58">
        <v>2907</v>
      </c>
      <c r="B2907" s="264">
        <v>46052</v>
      </c>
      <c r="C2907" s="292" t="s">
        <v>1445</v>
      </c>
      <c r="E2907" s="292" t="s">
        <v>4954</v>
      </c>
      <c r="F2907" s="269" t="s">
        <v>4953</v>
      </c>
      <c r="G2907" s="265">
        <v>400000</v>
      </c>
      <c r="H2907" s="269">
        <v>1</v>
      </c>
      <c r="K2907" s="265">
        <v>400000</v>
      </c>
      <c r="N2907" t="s">
        <v>4988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4956</v>
      </c>
      <c r="F2908" s="269" t="s">
        <v>4955</v>
      </c>
      <c r="G2908" s="265">
        <v>400000</v>
      </c>
      <c r="H2908" s="269">
        <v>1</v>
      </c>
      <c r="K2908" s="265">
        <v>400000</v>
      </c>
      <c r="N2908" t="s">
        <v>4988</v>
      </c>
    </row>
    <row r="2909" spans="1:14" x14ac:dyDescent="0.3">
      <c r="A2909" s="58">
        <v>2909</v>
      </c>
      <c r="B2909" s="264">
        <v>46052</v>
      </c>
      <c r="C2909" s="292" t="s">
        <v>1885</v>
      </c>
      <c r="E2909" s="292" t="s">
        <v>4192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1545</v>
      </c>
      <c r="E2910" s="292" t="s">
        <v>4962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2398</v>
      </c>
      <c r="E2911" s="292" t="s">
        <v>4964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3798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1364</v>
      </c>
      <c r="E2913" s="292" t="s">
        <v>4682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1476</v>
      </c>
      <c r="E2914" s="292" t="s">
        <v>4965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2546</v>
      </c>
      <c r="E2915" s="292" t="s">
        <v>4966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4982</v>
      </c>
      <c r="E2916" s="292" t="s">
        <v>4983</v>
      </c>
      <c r="F2916" s="269" t="s">
        <v>4984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4985</v>
      </c>
      <c r="N2916" t="s">
        <v>4988</v>
      </c>
    </row>
    <row r="2917" spans="1:14" x14ac:dyDescent="0.3">
      <c r="A2917" s="58">
        <v>2917</v>
      </c>
      <c r="B2917" s="264">
        <v>46053</v>
      </c>
      <c r="C2917" s="292" t="s">
        <v>1568</v>
      </c>
      <c r="E2917" s="292" t="s">
        <v>4466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2904</v>
      </c>
      <c r="E2918" s="292" t="s">
        <v>4287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1713</v>
      </c>
      <c r="E2919" s="292" t="s">
        <v>4968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1390</v>
      </c>
      <c r="E2920" s="292" t="s">
        <v>3759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1532</v>
      </c>
      <c r="E2921" s="292" t="s">
        <v>3764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1587</v>
      </c>
      <c r="E2922" s="292" t="s">
        <v>4361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1781</v>
      </c>
      <c r="E2923" s="292" t="s">
        <v>1526</v>
      </c>
      <c r="G2923" s="265">
        <v>450000</v>
      </c>
      <c r="H2923" s="269">
        <v>1</v>
      </c>
      <c r="K2923" s="265">
        <v>450000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1510</v>
      </c>
      <c r="G2924" s="265">
        <v>10000</v>
      </c>
      <c r="H2924" s="269">
        <v>1</v>
      </c>
      <c r="K2924" s="265">
        <v>10000</v>
      </c>
    </row>
    <row r="2925" spans="1:14" x14ac:dyDescent="0.3">
      <c r="A2925" s="58">
        <v>2925</v>
      </c>
      <c r="B2925" s="264">
        <v>46055</v>
      </c>
      <c r="C2925" s="292" t="s">
        <v>1297</v>
      </c>
      <c r="E2925" s="292" t="s">
        <v>1728</v>
      </c>
      <c r="F2925" s="269" t="s">
        <v>2822</v>
      </c>
      <c r="G2925" s="265">
        <v>500000</v>
      </c>
      <c r="H2925" s="269">
        <v>1</v>
      </c>
      <c r="J2925" s="266">
        <v>50000</v>
      </c>
      <c r="K2925" s="265">
        <v>550000</v>
      </c>
    </row>
    <row r="2926" spans="1:14" x14ac:dyDescent="0.3">
      <c r="A2926" s="58">
        <v>2926</v>
      </c>
      <c r="B2926" s="264">
        <v>46055</v>
      </c>
      <c r="C2926" s="292" t="s">
        <v>1838</v>
      </c>
      <c r="E2926" s="292" t="s">
        <v>1198</v>
      </c>
      <c r="F2926" s="269" t="s">
        <v>1743</v>
      </c>
      <c r="G2926" s="265">
        <v>1200000</v>
      </c>
      <c r="H2926" s="269">
        <v>1</v>
      </c>
      <c r="K2926" s="265">
        <v>1200000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1487</v>
      </c>
      <c r="F2927" s="269" t="s">
        <v>2667</v>
      </c>
      <c r="G2927" s="265">
        <v>350000</v>
      </c>
      <c r="H2927" s="269">
        <v>1</v>
      </c>
      <c r="K2927" s="265">
        <v>350000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2828</v>
      </c>
      <c r="F2928" s="269">
        <v>5961308248</v>
      </c>
      <c r="G2928" s="265">
        <v>130000</v>
      </c>
      <c r="H2928" s="269">
        <v>1</v>
      </c>
      <c r="K2928" s="265">
        <v>130000</v>
      </c>
    </row>
    <row r="2929" spans="1:13" x14ac:dyDescent="0.3">
      <c r="A2929" s="58">
        <v>2929</v>
      </c>
      <c r="B2929" s="264">
        <v>46055</v>
      </c>
      <c r="C2929" s="292" t="s">
        <v>2138</v>
      </c>
      <c r="E2929" s="292" t="s">
        <v>1708</v>
      </c>
      <c r="F2929" s="269">
        <v>27107593440</v>
      </c>
      <c r="G2929" s="265">
        <v>150000</v>
      </c>
      <c r="H2929" s="269">
        <v>3</v>
      </c>
      <c r="K2929" s="265">
        <v>450000</v>
      </c>
    </row>
    <row r="2930" spans="1:13" x14ac:dyDescent="0.3">
      <c r="A2930" s="58">
        <v>2930</v>
      </c>
      <c r="B2930" s="264">
        <v>46055</v>
      </c>
      <c r="C2930" s="292" t="s">
        <v>2771</v>
      </c>
      <c r="E2930" s="292" t="s">
        <v>4004</v>
      </c>
      <c r="F2930" s="269" t="s">
        <v>2207</v>
      </c>
      <c r="G2930" s="265">
        <v>250000</v>
      </c>
      <c r="H2930" s="269">
        <v>1</v>
      </c>
      <c r="K2930" s="265">
        <v>250000</v>
      </c>
    </row>
    <row r="2931" spans="1:13" x14ac:dyDescent="0.3">
      <c r="A2931" s="58">
        <v>2931</v>
      </c>
      <c r="B2931" s="264">
        <v>46055</v>
      </c>
      <c r="C2931" s="292" t="s">
        <v>1051</v>
      </c>
      <c r="E2931" s="292" t="s">
        <v>4841</v>
      </c>
      <c r="F2931" s="269" t="s">
        <v>4974</v>
      </c>
      <c r="G2931" s="265">
        <v>2100000</v>
      </c>
      <c r="H2931" s="269">
        <v>1</v>
      </c>
      <c r="K2931" s="265">
        <v>2100000</v>
      </c>
    </row>
    <row r="2932" spans="1:13" x14ac:dyDescent="0.3">
      <c r="A2932" s="58">
        <v>2932</v>
      </c>
      <c r="B2932" s="264">
        <v>46056</v>
      </c>
      <c r="C2932" s="292" t="s">
        <v>1713</v>
      </c>
      <c r="E2932" s="292" t="s">
        <v>2097</v>
      </c>
      <c r="F2932" s="269">
        <v>36050661</v>
      </c>
      <c r="G2932" s="265">
        <v>1200000</v>
      </c>
      <c r="H2932" s="269">
        <v>1</v>
      </c>
      <c r="K2932" s="265">
        <v>1200000</v>
      </c>
    </row>
    <row r="2933" spans="1:13" x14ac:dyDescent="0.3">
      <c r="A2933" s="58">
        <v>2933</v>
      </c>
      <c r="B2933" s="264">
        <v>46056</v>
      </c>
      <c r="C2933" s="292" t="s">
        <v>1571</v>
      </c>
      <c r="E2933" s="292" t="s">
        <v>3934</v>
      </c>
      <c r="L2933" s="265">
        <v>-5000000</v>
      </c>
    </row>
    <row r="2934" spans="1:13" x14ac:dyDescent="0.3">
      <c r="A2934" s="58">
        <v>2934</v>
      </c>
      <c r="B2934" s="264">
        <v>46056</v>
      </c>
      <c r="C2934" s="292" t="s">
        <v>1144</v>
      </c>
      <c r="E2934" s="292" t="s">
        <v>4144</v>
      </c>
      <c r="L2934" s="265">
        <v>-1507000</v>
      </c>
    </row>
    <row r="2935" spans="1:13" x14ac:dyDescent="0.3">
      <c r="A2935" s="58">
        <v>2935</v>
      </c>
      <c r="B2935" s="264">
        <v>46056</v>
      </c>
      <c r="C2935" s="292" t="s">
        <v>1297</v>
      </c>
      <c r="E2935" s="292" t="s">
        <v>4140</v>
      </c>
      <c r="L2935" s="265">
        <v>-550000</v>
      </c>
    </row>
    <row r="2936" spans="1:13" x14ac:dyDescent="0.3">
      <c r="A2936" s="58">
        <v>2936</v>
      </c>
      <c r="B2936" s="264">
        <v>46056</v>
      </c>
      <c r="C2936" s="292" t="s">
        <v>2857</v>
      </c>
      <c r="E2936" s="292" t="s">
        <v>4196</v>
      </c>
      <c r="L2936" s="265">
        <v>-275000</v>
      </c>
    </row>
    <row r="2937" spans="1:13" x14ac:dyDescent="0.3">
      <c r="A2937" s="58">
        <v>2937</v>
      </c>
      <c r="B2937" s="264">
        <v>46056</v>
      </c>
      <c r="C2937" s="292" t="s">
        <v>2692</v>
      </c>
      <c r="E2937" s="292" t="s">
        <v>4118</v>
      </c>
      <c r="L2937" s="265">
        <v>-632000</v>
      </c>
    </row>
    <row r="2938" spans="1:13" x14ac:dyDescent="0.3">
      <c r="A2938" s="58">
        <v>2938</v>
      </c>
      <c r="B2938" s="264">
        <v>46056</v>
      </c>
      <c r="C2938" s="292" t="s">
        <v>2138</v>
      </c>
      <c r="E2938" s="292" t="s">
        <v>4986</v>
      </c>
      <c r="L2938" s="265">
        <v>-450000</v>
      </c>
    </row>
    <row r="2939" spans="1:13" x14ac:dyDescent="0.3">
      <c r="A2939" s="58">
        <v>2939</v>
      </c>
      <c r="B2939" s="264">
        <v>46057</v>
      </c>
      <c r="C2939" s="292" t="s">
        <v>2730</v>
      </c>
      <c r="E2939" s="292" t="s">
        <v>4989</v>
      </c>
      <c r="L2939" s="265">
        <v>-1000000</v>
      </c>
    </row>
    <row r="2940" spans="1:13" x14ac:dyDescent="0.3">
      <c r="A2940" s="58">
        <v>2940</v>
      </c>
      <c r="B2940" s="264">
        <v>46057</v>
      </c>
      <c r="C2940" s="292" t="s">
        <v>3256</v>
      </c>
      <c r="E2940" s="292" t="s">
        <v>1198</v>
      </c>
      <c r="F2940" s="269" t="s">
        <v>1743</v>
      </c>
      <c r="G2940" s="265">
        <v>1300000</v>
      </c>
      <c r="H2940" s="269">
        <v>1</v>
      </c>
      <c r="K2940" s="265">
        <v>1300000</v>
      </c>
      <c r="M2940" s="292" t="s">
        <v>4990</v>
      </c>
    </row>
    <row r="2941" spans="1:13" x14ac:dyDescent="0.3">
      <c r="A2941" s="58">
        <v>2941</v>
      </c>
      <c r="B2941" s="264">
        <v>46057</v>
      </c>
      <c r="C2941" s="292" t="s">
        <v>4332</v>
      </c>
      <c r="E2941" s="292" t="s">
        <v>2392</v>
      </c>
      <c r="G2941" s="265">
        <v>200000</v>
      </c>
      <c r="H2941" s="269">
        <v>1</v>
      </c>
      <c r="K2941" s="265">
        <v>200000</v>
      </c>
    </row>
    <row r="2942" spans="1:13" x14ac:dyDescent="0.3">
      <c r="A2942" s="58">
        <v>2942</v>
      </c>
      <c r="B2942" s="264">
        <v>46057</v>
      </c>
      <c r="C2942" s="292" t="s">
        <v>1545</v>
      </c>
      <c r="E2942" s="292" t="s">
        <v>2392</v>
      </c>
      <c r="G2942" s="265">
        <v>200000</v>
      </c>
      <c r="H2942" s="269">
        <v>1</v>
      </c>
      <c r="J2942" s="266">
        <v>20000</v>
      </c>
      <c r="K2942" s="265">
        <v>220000</v>
      </c>
    </row>
    <row r="2943" spans="1:13" x14ac:dyDescent="0.3">
      <c r="A2943" s="58">
        <v>2943</v>
      </c>
      <c r="B2943" s="264">
        <v>46057</v>
      </c>
      <c r="C2943" s="292" t="s">
        <v>1571</v>
      </c>
      <c r="E2943" s="292" t="s">
        <v>1257</v>
      </c>
      <c r="F2943" s="269" t="s">
        <v>1256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3" x14ac:dyDescent="0.3">
      <c r="A2944" s="58">
        <v>2944</v>
      </c>
      <c r="B2944" s="264">
        <v>46057</v>
      </c>
      <c r="C2944" s="292" t="s">
        <v>1390</v>
      </c>
      <c r="E2944" s="292" t="s">
        <v>1198</v>
      </c>
      <c r="F2944" s="269" t="s">
        <v>1743</v>
      </c>
      <c r="G2944" s="265">
        <v>1300000</v>
      </c>
      <c r="H2944" s="269">
        <v>1</v>
      </c>
      <c r="K2944" s="265">
        <v>1300000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1696</v>
      </c>
      <c r="F2945" s="269" t="s">
        <v>1695</v>
      </c>
      <c r="G2945" s="265">
        <v>50000</v>
      </c>
      <c r="H2945" s="269">
        <v>1</v>
      </c>
      <c r="K2945" s="265">
        <v>50000</v>
      </c>
    </row>
    <row r="2946" spans="1:13" x14ac:dyDescent="0.3">
      <c r="A2946" s="58">
        <v>2946</v>
      </c>
      <c r="B2946" s="264">
        <v>46057</v>
      </c>
      <c r="C2946" s="292" t="s">
        <v>1838</v>
      </c>
      <c r="E2946" s="292" t="s">
        <v>4996</v>
      </c>
      <c r="L2946" s="265">
        <v>-1680000</v>
      </c>
    </row>
    <row r="2947" spans="1:13" x14ac:dyDescent="0.3">
      <c r="A2947" s="58">
        <v>2947</v>
      </c>
      <c r="B2947" s="264">
        <v>46057</v>
      </c>
      <c r="C2947" s="292" t="s">
        <v>1433</v>
      </c>
      <c r="E2947" s="292" t="s">
        <v>4997</v>
      </c>
      <c r="L2947" s="265">
        <v>-500000</v>
      </c>
    </row>
    <row r="2948" spans="1:13" x14ac:dyDescent="0.3">
      <c r="A2948" s="58">
        <v>2948</v>
      </c>
      <c r="B2948" s="264">
        <v>46058</v>
      </c>
      <c r="C2948" s="292" t="s">
        <v>1051</v>
      </c>
      <c r="E2948" s="292" t="s">
        <v>3830</v>
      </c>
      <c r="L2948" s="265">
        <v>-2100000</v>
      </c>
    </row>
    <row r="2949" spans="1:13" x14ac:dyDescent="0.3">
      <c r="A2949" s="58">
        <v>2949</v>
      </c>
      <c r="B2949" s="264">
        <v>46058</v>
      </c>
      <c r="C2949" s="292" t="s">
        <v>1971</v>
      </c>
      <c r="E2949" s="292" t="s">
        <v>2401</v>
      </c>
      <c r="F2949" s="269">
        <v>1087298441</v>
      </c>
      <c r="G2949" s="265">
        <v>50000</v>
      </c>
      <c r="H2949" s="269">
        <v>1</v>
      </c>
      <c r="K2949" s="265">
        <v>50000</v>
      </c>
    </row>
    <row r="2950" spans="1:13" x14ac:dyDescent="0.3">
      <c r="A2950" s="58">
        <v>2950</v>
      </c>
      <c r="B2950" s="264">
        <v>46058</v>
      </c>
      <c r="C2950" s="292" t="s">
        <v>3103</v>
      </c>
      <c r="E2950" s="292" t="s">
        <v>2186</v>
      </c>
      <c r="F2950" s="269">
        <v>2820403</v>
      </c>
      <c r="G2950" s="265">
        <v>1600000</v>
      </c>
      <c r="H2950" s="269">
        <v>1</v>
      </c>
      <c r="K2950" s="265">
        <v>1600000</v>
      </c>
    </row>
    <row r="2951" spans="1:13" x14ac:dyDescent="0.3">
      <c r="A2951" s="58">
        <v>2951</v>
      </c>
      <c r="B2951" s="264">
        <v>46058</v>
      </c>
      <c r="C2951" s="292" t="s">
        <v>1968</v>
      </c>
      <c r="E2951" s="292" t="s">
        <v>2176</v>
      </c>
      <c r="F2951" s="269" t="s">
        <v>1195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5003</v>
      </c>
    </row>
    <row r="2952" spans="1:13" x14ac:dyDescent="0.3">
      <c r="A2952" s="58">
        <v>2952</v>
      </c>
      <c r="B2952" s="264">
        <v>46058</v>
      </c>
      <c r="C2952" s="292" t="s">
        <v>1838</v>
      </c>
      <c r="E2952" s="292" t="s">
        <v>2554</v>
      </c>
      <c r="F2952" s="269" t="s">
        <v>2553</v>
      </c>
      <c r="G2952" s="265">
        <v>1000000</v>
      </c>
      <c r="H2952" s="269">
        <v>1</v>
      </c>
      <c r="K2952" s="265">
        <v>1000000</v>
      </c>
      <c r="M2952" s="292" t="s">
        <v>5005</v>
      </c>
    </row>
    <row r="2953" spans="1:13" x14ac:dyDescent="0.3">
      <c r="A2953" s="58">
        <v>2953</v>
      </c>
      <c r="B2953" s="264">
        <v>46058</v>
      </c>
      <c r="C2953" s="292" t="s">
        <v>1440</v>
      </c>
      <c r="E2953" s="292" t="s">
        <v>2177</v>
      </c>
      <c r="F2953" s="269" t="s">
        <v>1202</v>
      </c>
      <c r="G2953" s="265">
        <v>600000</v>
      </c>
      <c r="H2953" s="269">
        <v>1</v>
      </c>
      <c r="K2953" s="265">
        <v>600000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2180</v>
      </c>
      <c r="F2954" s="269">
        <v>50229</v>
      </c>
      <c r="G2954" s="265">
        <v>70000</v>
      </c>
      <c r="H2954" s="269">
        <v>1</v>
      </c>
      <c r="K2954" s="265">
        <v>70000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2181</v>
      </c>
      <c r="F2955" s="269" t="s">
        <v>1786</v>
      </c>
      <c r="G2955" s="265">
        <v>40000</v>
      </c>
      <c r="H2955" s="269">
        <v>1</v>
      </c>
      <c r="K2955" s="265">
        <v>40000</v>
      </c>
    </row>
    <row r="2956" spans="1:13" x14ac:dyDescent="0.3">
      <c r="A2956" s="58">
        <v>2956</v>
      </c>
      <c r="B2956" s="264">
        <v>46058</v>
      </c>
      <c r="C2956" s="292" t="s">
        <v>1968</v>
      </c>
      <c r="E2956" s="292" t="s">
        <v>5007</v>
      </c>
      <c r="L2956" s="265">
        <v>-1100000</v>
      </c>
    </row>
    <row r="2957" spans="1:13" x14ac:dyDescent="0.3">
      <c r="A2957" s="58">
        <v>2957</v>
      </c>
      <c r="B2957" s="264">
        <v>46058</v>
      </c>
      <c r="C2957" s="292" t="s">
        <v>3103</v>
      </c>
      <c r="E2957" s="292" t="s">
        <v>4550</v>
      </c>
      <c r="L2957" s="265">
        <v>-1600000</v>
      </c>
    </row>
    <row r="2958" spans="1:13" x14ac:dyDescent="0.3">
      <c r="A2958" s="58">
        <v>2958</v>
      </c>
      <c r="B2958" s="264">
        <v>46058</v>
      </c>
      <c r="C2958" s="292" t="s">
        <v>1738</v>
      </c>
      <c r="E2958" s="292" t="s">
        <v>3763</v>
      </c>
      <c r="L2958" s="265">
        <v>-1067000</v>
      </c>
    </row>
    <row r="2959" spans="1:13" x14ac:dyDescent="0.3">
      <c r="A2959" s="58">
        <v>2959</v>
      </c>
      <c r="B2959" s="264">
        <v>46059</v>
      </c>
      <c r="C2959" s="292" t="s">
        <v>1532</v>
      </c>
      <c r="E2959" s="292" t="s">
        <v>2081</v>
      </c>
      <c r="F2959" s="269">
        <v>1068298044</v>
      </c>
      <c r="G2959" s="265">
        <v>450000</v>
      </c>
      <c r="H2959" s="269">
        <v>1</v>
      </c>
      <c r="K2959" s="265">
        <v>450000</v>
      </c>
    </row>
    <row r="2960" spans="1:13" x14ac:dyDescent="0.3">
      <c r="A2960" s="58">
        <v>2960</v>
      </c>
      <c r="B2960" s="264">
        <v>46059</v>
      </c>
      <c r="C2960" s="292" t="s">
        <v>1713</v>
      </c>
      <c r="E2960" s="292" t="s">
        <v>1734</v>
      </c>
      <c r="G2960" s="265">
        <v>650000</v>
      </c>
      <c r="H2960" s="269">
        <v>1</v>
      </c>
      <c r="K2960" s="265">
        <v>650000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3565</v>
      </c>
      <c r="F2961" s="269" t="s">
        <v>3575</v>
      </c>
      <c r="G2961" s="265">
        <v>2400000</v>
      </c>
      <c r="H2961" s="269">
        <v>1</v>
      </c>
      <c r="K2961" s="265">
        <v>2400000</v>
      </c>
    </row>
    <row r="2962" spans="1:12" x14ac:dyDescent="0.3">
      <c r="A2962" s="58">
        <v>2962</v>
      </c>
      <c r="B2962" s="264">
        <v>46059</v>
      </c>
      <c r="C2962" s="292" t="s">
        <v>5010</v>
      </c>
      <c r="E2962" s="292" t="s">
        <v>5014</v>
      </c>
      <c r="G2962" s="265">
        <v>1000000</v>
      </c>
      <c r="H2962" s="269">
        <v>1</v>
      </c>
      <c r="J2962" s="266">
        <v>100000</v>
      </c>
      <c r="K2962" s="265">
        <v>1100000</v>
      </c>
    </row>
    <row r="2963" spans="1:12" x14ac:dyDescent="0.3">
      <c r="A2963" s="58">
        <v>2963</v>
      </c>
      <c r="B2963" s="264">
        <v>46059</v>
      </c>
      <c r="C2963" s="292" t="s">
        <v>5010</v>
      </c>
      <c r="E2963" s="292" t="s">
        <v>5016</v>
      </c>
      <c r="L2963" s="265">
        <v>-1100000</v>
      </c>
    </row>
    <row r="2964" spans="1:12" x14ac:dyDescent="0.3">
      <c r="A2964" s="58">
        <v>2964</v>
      </c>
      <c r="B2964" s="264">
        <v>46060</v>
      </c>
      <c r="C2964" s="292" t="s">
        <v>1713</v>
      </c>
      <c r="E2964" s="292" t="s">
        <v>1708</v>
      </c>
      <c r="F2964" s="269">
        <v>27107593440</v>
      </c>
      <c r="G2964" s="265">
        <v>150000</v>
      </c>
      <c r="H2964" s="269">
        <v>1</v>
      </c>
      <c r="K2964" s="265">
        <v>150000</v>
      </c>
    </row>
    <row r="2965" spans="1:12" x14ac:dyDescent="0.3">
      <c r="A2965" s="58">
        <v>2965</v>
      </c>
      <c r="B2965" s="264">
        <v>46060</v>
      </c>
      <c r="C2965" s="292" t="s">
        <v>5182</v>
      </c>
      <c r="E2965" s="292" t="s">
        <v>5185</v>
      </c>
      <c r="F2965" s="269" t="s">
        <v>5186</v>
      </c>
      <c r="G2965" s="265">
        <v>2100000</v>
      </c>
      <c r="H2965" s="269">
        <v>1</v>
      </c>
      <c r="J2965" s="266">
        <v>210000</v>
      </c>
      <c r="K2965" s="265">
        <v>2310000</v>
      </c>
    </row>
    <row r="2966" spans="1:12" x14ac:dyDescent="0.3">
      <c r="A2966" s="58">
        <v>2966</v>
      </c>
      <c r="B2966" s="264">
        <v>46060</v>
      </c>
      <c r="C2966" s="292" t="s">
        <v>1971</v>
      </c>
      <c r="E2966" s="292" t="s">
        <v>5019</v>
      </c>
      <c r="L2966" s="265">
        <v>-50000</v>
      </c>
    </row>
    <row r="2967" spans="1:12" x14ac:dyDescent="0.3">
      <c r="A2967" s="58">
        <v>2967</v>
      </c>
      <c r="B2967" s="264">
        <v>46060</v>
      </c>
      <c r="C2967" s="292" t="s">
        <v>4332</v>
      </c>
      <c r="E2967" s="292" t="s">
        <v>5020</v>
      </c>
      <c r="L2967" s="265">
        <v>-200000</v>
      </c>
    </row>
    <row r="2968" spans="1:12" x14ac:dyDescent="0.3">
      <c r="A2968" s="58">
        <v>2968</v>
      </c>
      <c r="B2968" s="264">
        <v>46062</v>
      </c>
      <c r="C2968" s="292" t="s">
        <v>1024</v>
      </c>
      <c r="E2968" s="292" t="s">
        <v>2787</v>
      </c>
      <c r="F2968" s="269">
        <v>1094302044</v>
      </c>
      <c r="G2968" s="265">
        <v>300000</v>
      </c>
      <c r="H2968" s="269">
        <v>1</v>
      </c>
      <c r="K2968" s="265">
        <v>300000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2203</v>
      </c>
      <c r="G2969" s="265">
        <v>600000</v>
      </c>
      <c r="H2969" s="269">
        <v>1</v>
      </c>
      <c r="K2969" s="265">
        <v>600000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2102</v>
      </c>
      <c r="F2970" s="269" t="s">
        <v>2570</v>
      </c>
      <c r="G2970" s="265">
        <v>65000</v>
      </c>
      <c r="H2970" s="269">
        <v>1</v>
      </c>
      <c r="K2970" s="265">
        <v>65000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3612</v>
      </c>
      <c r="F2971" s="269" t="s">
        <v>3611</v>
      </c>
      <c r="G2971" s="265">
        <v>30000</v>
      </c>
      <c r="H2971" s="269">
        <v>1</v>
      </c>
      <c r="K2971" s="265">
        <v>30000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5022</v>
      </c>
      <c r="G2972" s="265">
        <v>300000</v>
      </c>
      <c r="H2972" s="269">
        <v>1</v>
      </c>
      <c r="K2972" s="265">
        <v>300000</v>
      </c>
    </row>
    <row r="2973" spans="1:12" x14ac:dyDescent="0.3">
      <c r="A2973" s="58">
        <v>2973</v>
      </c>
      <c r="B2973" s="264">
        <v>46062</v>
      </c>
      <c r="C2973" s="292" t="s">
        <v>1587</v>
      </c>
      <c r="E2973" s="292" t="s">
        <v>2907</v>
      </c>
      <c r="F2973" s="269">
        <v>415090409</v>
      </c>
      <c r="G2973" s="265">
        <v>594000</v>
      </c>
      <c r="H2973" s="269">
        <v>1</v>
      </c>
      <c r="K2973" s="265">
        <v>594000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2177</v>
      </c>
      <c r="F2974" s="269" t="s">
        <v>1202</v>
      </c>
      <c r="G2974" s="265">
        <v>600000</v>
      </c>
      <c r="H2974" s="269">
        <v>1</v>
      </c>
      <c r="K2974" s="265">
        <v>600000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2180</v>
      </c>
      <c r="F2975" s="269">
        <v>50229</v>
      </c>
      <c r="G2975" s="265">
        <v>75000</v>
      </c>
      <c r="H2975" s="269">
        <v>1</v>
      </c>
      <c r="K2975" s="265">
        <v>75000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2178</v>
      </c>
      <c r="F2976" s="269" t="s">
        <v>1250</v>
      </c>
      <c r="G2976" s="265">
        <v>130000</v>
      </c>
      <c r="H2976" s="269">
        <v>1</v>
      </c>
      <c r="K2976" s="265">
        <v>130000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2182</v>
      </c>
      <c r="F2977" s="269" t="s">
        <v>1813</v>
      </c>
      <c r="G2977" s="265">
        <v>10000</v>
      </c>
      <c r="H2977" s="269">
        <v>2</v>
      </c>
      <c r="K2977" s="265">
        <v>20000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2181</v>
      </c>
      <c r="F2978" s="269" t="s">
        <v>1786</v>
      </c>
      <c r="G2978" s="265">
        <v>40000</v>
      </c>
      <c r="H2978" s="269">
        <v>1</v>
      </c>
      <c r="K2978" s="265">
        <v>40000</v>
      </c>
    </row>
    <row r="2979" spans="1:11" x14ac:dyDescent="0.3">
      <c r="A2979" s="58">
        <v>2979</v>
      </c>
      <c r="B2979" s="264">
        <v>46062</v>
      </c>
      <c r="C2979" s="292" t="s">
        <v>1738</v>
      </c>
      <c r="E2979" s="292" t="s">
        <v>2180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2181</v>
      </c>
      <c r="F2981" s="269" t="s">
        <v>1786</v>
      </c>
      <c r="G2981" s="265">
        <v>40000</v>
      </c>
      <c r="H2981" s="269">
        <v>1</v>
      </c>
      <c r="J2981" s="266">
        <v>4000</v>
      </c>
      <c r="K2981" s="265">
        <v>44000</v>
      </c>
    </row>
    <row r="2982" spans="1:11" x14ac:dyDescent="0.3">
      <c r="A2982" s="58">
        <v>2982</v>
      </c>
      <c r="B2982" s="264">
        <v>46062</v>
      </c>
      <c r="C2982" s="292" t="s">
        <v>5073</v>
      </c>
      <c r="E2982" s="292" t="s">
        <v>5076</v>
      </c>
      <c r="F2982" s="269" t="s">
        <v>5077</v>
      </c>
      <c r="G2982" s="265">
        <v>50000</v>
      </c>
      <c r="H2982" s="269">
        <v>1</v>
      </c>
      <c r="J2982" s="266">
        <v>5000</v>
      </c>
      <c r="K2982" s="265">
        <v>55000</v>
      </c>
    </row>
    <row r="2983" spans="1:11" x14ac:dyDescent="0.3">
      <c r="A2983" s="58">
        <v>2983</v>
      </c>
      <c r="B2983" s="264">
        <v>46062</v>
      </c>
      <c r="C2983" s="292" t="s">
        <v>5073</v>
      </c>
      <c r="E2983" s="292" t="s">
        <v>5074</v>
      </c>
      <c r="F2983" s="269" t="s">
        <v>5075</v>
      </c>
      <c r="G2983" s="265">
        <v>1950000</v>
      </c>
      <c r="H2983" s="269">
        <v>1</v>
      </c>
      <c r="J2983" s="266">
        <v>195000</v>
      </c>
      <c r="K2983" s="265">
        <v>2145000</v>
      </c>
    </row>
    <row r="2984" spans="1:11" x14ac:dyDescent="0.3">
      <c r="A2984" s="58">
        <v>2984</v>
      </c>
      <c r="B2984" s="264">
        <v>46062</v>
      </c>
      <c r="C2984" s="292" t="s">
        <v>1013</v>
      </c>
      <c r="E2984" s="292" t="s">
        <v>4562</v>
      </c>
      <c r="F2984" s="269" t="s">
        <v>4561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1" x14ac:dyDescent="0.3">
      <c r="A2985" s="58">
        <v>2985</v>
      </c>
      <c r="B2985" s="264">
        <v>46062</v>
      </c>
      <c r="C2985" s="292" t="s">
        <v>1297</v>
      </c>
      <c r="E2985" s="292" t="s">
        <v>2907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2186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</row>
    <row r="2987" spans="1:11" x14ac:dyDescent="0.3">
      <c r="A2987" s="58">
        <v>2987</v>
      </c>
      <c r="B2987" s="264">
        <v>46063</v>
      </c>
      <c r="C2987" s="292" t="s">
        <v>1738</v>
      </c>
      <c r="E2987" s="292" t="s">
        <v>2184</v>
      </c>
      <c r="G2987" s="265">
        <v>650000</v>
      </c>
      <c r="H2987" s="269">
        <v>1</v>
      </c>
      <c r="J2987" s="266">
        <v>65000</v>
      </c>
      <c r="K2987" s="265">
        <v>715000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2182</v>
      </c>
      <c r="F2988" s="269" t="s">
        <v>1813</v>
      </c>
      <c r="G2988" s="265">
        <v>10000</v>
      </c>
      <c r="H2988" s="269">
        <v>5</v>
      </c>
      <c r="J2988" s="266">
        <v>5000</v>
      </c>
      <c r="K2988" s="265">
        <v>55000</v>
      </c>
    </row>
    <row r="2989" spans="1:11" x14ac:dyDescent="0.3">
      <c r="A2989" s="58">
        <v>2989</v>
      </c>
      <c r="B2989" s="264">
        <v>46063</v>
      </c>
      <c r="C2989" s="292" t="s">
        <v>1449</v>
      </c>
      <c r="E2989" s="292" t="s">
        <v>1200</v>
      </c>
      <c r="F2989" s="269" t="s">
        <v>1199</v>
      </c>
      <c r="G2989" s="265">
        <v>1250000</v>
      </c>
      <c r="H2989" s="269">
        <v>1</v>
      </c>
      <c r="K2989" s="265">
        <v>1250000</v>
      </c>
    </row>
    <row r="2990" spans="1:11" x14ac:dyDescent="0.3">
      <c r="A2990" s="58">
        <v>2990</v>
      </c>
      <c r="B2990" s="264">
        <v>46063</v>
      </c>
      <c r="C2990" s="292" t="s">
        <v>1577</v>
      </c>
      <c r="E2990" s="292" t="s">
        <v>2142</v>
      </c>
      <c r="F2990" s="269" t="s">
        <v>4769</v>
      </c>
      <c r="G2990" s="265">
        <v>1550000</v>
      </c>
      <c r="H2990" s="269">
        <v>1</v>
      </c>
      <c r="J2990" s="266">
        <v>155000</v>
      </c>
      <c r="K2990" s="265">
        <v>1705000</v>
      </c>
    </row>
    <row r="2991" spans="1:11" x14ac:dyDescent="0.3">
      <c r="A2991" s="58">
        <v>2991</v>
      </c>
      <c r="B2991" s="264">
        <v>46063</v>
      </c>
      <c r="C2991" s="292" t="s">
        <v>1297</v>
      </c>
      <c r="E2991" s="292" t="s">
        <v>1850</v>
      </c>
      <c r="F2991" s="269" t="s">
        <v>4688</v>
      </c>
      <c r="G2991" s="265">
        <v>1100000</v>
      </c>
      <c r="H2991" s="269">
        <v>1</v>
      </c>
      <c r="J2991" s="266">
        <v>110000</v>
      </c>
      <c r="K2991" s="265">
        <v>1210000</v>
      </c>
    </row>
    <row r="2992" spans="1:11" x14ac:dyDescent="0.3">
      <c r="A2992" s="58">
        <v>2992</v>
      </c>
      <c r="B2992" s="264">
        <v>46063</v>
      </c>
      <c r="C2992" s="292" t="s">
        <v>1458</v>
      </c>
      <c r="E2992" s="292" t="s">
        <v>2187</v>
      </c>
      <c r="F2992" s="269" t="s">
        <v>1193</v>
      </c>
      <c r="G2992" s="265">
        <v>1000000</v>
      </c>
      <c r="H2992" s="269">
        <v>1</v>
      </c>
      <c r="J2992" s="266">
        <v>100000</v>
      </c>
      <c r="K2992" s="265">
        <v>1100000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1194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1144</v>
      </c>
      <c r="E2994" s="292" t="s">
        <v>5036</v>
      </c>
      <c r="F2994" s="269" t="s">
        <v>1201</v>
      </c>
      <c r="G2994" s="265">
        <v>500000</v>
      </c>
      <c r="H2994" s="269">
        <v>1</v>
      </c>
      <c r="K2994" s="265">
        <v>500000</v>
      </c>
    </row>
    <row r="2995" spans="1:12" x14ac:dyDescent="0.3">
      <c r="A2995" s="58">
        <v>2995</v>
      </c>
      <c r="B2995" s="264">
        <v>46063</v>
      </c>
      <c r="C2995" s="292" t="s">
        <v>1589</v>
      </c>
      <c r="E2995" s="292" t="s">
        <v>2372</v>
      </c>
      <c r="F2995" s="269" t="s">
        <v>3154</v>
      </c>
      <c r="G2995" s="265">
        <v>1600000</v>
      </c>
      <c r="H2995" s="269">
        <v>1</v>
      </c>
      <c r="K2995" s="265">
        <v>1600000</v>
      </c>
    </row>
    <row r="2996" spans="1:12" x14ac:dyDescent="0.3">
      <c r="A2996" s="58">
        <v>2996</v>
      </c>
      <c r="B2996" s="264">
        <v>46063</v>
      </c>
      <c r="C2996" s="292" t="s">
        <v>1571</v>
      </c>
      <c r="E2996" s="292" t="s">
        <v>2177</v>
      </c>
      <c r="F2996" s="269" t="s">
        <v>1202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2178</v>
      </c>
      <c r="F2997" s="269" t="s">
        <v>1250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2181</v>
      </c>
      <c r="F2998" s="269" t="s">
        <v>1786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1257</v>
      </c>
      <c r="F2999" s="269" t="s">
        <v>1256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2" x14ac:dyDescent="0.3">
      <c r="A3000" s="58">
        <v>3000</v>
      </c>
      <c r="B3000" s="264">
        <v>46064</v>
      </c>
      <c r="C3000" s="292" t="s">
        <v>1440</v>
      </c>
      <c r="E3000" s="292" t="s">
        <v>5040</v>
      </c>
      <c r="L3000" s="265">
        <v>-710000</v>
      </c>
    </row>
    <row r="3001" spans="1:12" x14ac:dyDescent="0.3">
      <c r="A3001" s="58">
        <v>3001</v>
      </c>
      <c r="B3001" s="264">
        <v>46064</v>
      </c>
      <c r="C3001" s="292" t="s">
        <v>1838</v>
      </c>
      <c r="E3001" s="292" t="s">
        <v>5041</v>
      </c>
      <c r="L3001" s="265">
        <v>-1000000</v>
      </c>
    </row>
    <row r="3002" spans="1:12" x14ac:dyDescent="0.3">
      <c r="A3002" s="58">
        <v>3002</v>
      </c>
      <c r="B3002" s="264">
        <v>46064</v>
      </c>
      <c r="C3002" s="292" t="s">
        <v>3901</v>
      </c>
      <c r="E3002" s="292" t="s">
        <v>5042</v>
      </c>
      <c r="L3002" s="265">
        <v>-1550000</v>
      </c>
    </row>
    <row r="3003" spans="1:12" x14ac:dyDescent="0.3">
      <c r="A3003" s="58">
        <v>3003</v>
      </c>
      <c r="B3003" s="264">
        <v>46064</v>
      </c>
      <c r="C3003" s="292" t="s">
        <v>1445</v>
      </c>
      <c r="E3003" s="292" t="s">
        <v>5043</v>
      </c>
      <c r="L3003" s="265">
        <v>-800000</v>
      </c>
    </row>
    <row r="3004" spans="1:12" x14ac:dyDescent="0.3">
      <c r="A3004" s="58">
        <v>3004</v>
      </c>
      <c r="B3004" s="264">
        <v>46064</v>
      </c>
      <c r="C3004" s="292" t="s">
        <v>3256</v>
      </c>
      <c r="E3004" s="292" t="s">
        <v>3877</v>
      </c>
      <c r="L3004" s="265">
        <v>-1300000</v>
      </c>
    </row>
    <row r="3005" spans="1:12" x14ac:dyDescent="0.3">
      <c r="A3005" s="58">
        <v>3005</v>
      </c>
      <c r="B3005" s="264">
        <v>46064</v>
      </c>
      <c r="C3005" s="292" t="s">
        <v>1545</v>
      </c>
      <c r="E3005" s="292" t="s">
        <v>5044</v>
      </c>
      <c r="L3005" s="265">
        <v>-495000</v>
      </c>
    </row>
    <row r="3006" spans="1:12" x14ac:dyDescent="0.3">
      <c r="A3006" s="58">
        <v>3006</v>
      </c>
      <c r="B3006" s="264">
        <v>46064</v>
      </c>
      <c r="C3006" s="292" t="s">
        <v>1297</v>
      </c>
      <c r="E3006" s="292" t="s">
        <v>4140</v>
      </c>
      <c r="L3006" s="265">
        <v>-3520000</v>
      </c>
    </row>
    <row r="3007" spans="1:12" x14ac:dyDescent="0.3">
      <c r="A3007" s="58">
        <v>3007</v>
      </c>
      <c r="B3007" s="264">
        <v>46064</v>
      </c>
      <c r="C3007" s="292" t="s">
        <v>1589</v>
      </c>
      <c r="E3007" s="292" t="s">
        <v>3848</v>
      </c>
      <c r="L3007" s="265">
        <v>-1600000</v>
      </c>
    </row>
    <row r="3008" spans="1:12" x14ac:dyDescent="0.3">
      <c r="A3008" s="58">
        <v>3008</v>
      </c>
      <c r="B3008" s="264">
        <v>46064</v>
      </c>
      <c r="C3008" s="292" t="s">
        <v>2986</v>
      </c>
      <c r="E3008" s="292" t="s">
        <v>2177</v>
      </c>
      <c r="F3008" s="269" t="s">
        <v>1202</v>
      </c>
      <c r="G3008" s="265">
        <v>600000</v>
      </c>
      <c r="H3008" s="269">
        <v>1</v>
      </c>
      <c r="K3008" s="265">
        <v>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2180</v>
      </c>
      <c r="F3009" s="269">
        <v>50229</v>
      </c>
      <c r="G3009" s="265">
        <v>75000</v>
      </c>
      <c r="H3009" s="269">
        <v>1</v>
      </c>
      <c r="K3009" s="265">
        <v>75000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2178</v>
      </c>
      <c r="F3010" s="269" t="s">
        <v>1250</v>
      </c>
      <c r="G3010" s="265">
        <v>130000</v>
      </c>
      <c r="H3010" s="269">
        <v>1</v>
      </c>
      <c r="K3010" s="265">
        <v>130000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2182</v>
      </c>
      <c r="F3011" s="269" t="s">
        <v>1813</v>
      </c>
      <c r="G3011" s="265">
        <v>10000</v>
      </c>
      <c r="H3011" s="269">
        <v>2</v>
      </c>
      <c r="K3011" s="265">
        <v>20000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2181</v>
      </c>
      <c r="F3012" s="269" t="s">
        <v>1786</v>
      </c>
      <c r="G3012" s="265">
        <v>40000</v>
      </c>
      <c r="H3012" s="269">
        <v>1</v>
      </c>
      <c r="K3012" s="265">
        <v>40000</v>
      </c>
    </row>
    <row r="3013" spans="1:13" x14ac:dyDescent="0.3">
      <c r="A3013" s="58">
        <v>3013</v>
      </c>
      <c r="B3013" s="264">
        <v>46064</v>
      </c>
      <c r="C3013" s="292" t="s">
        <v>2006</v>
      </c>
      <c r="E3013" s="292" t="s">
        <v>3039</v>
      </c>
      <c r="F3013" s="269" t="s">
        <v>1943</v>
      </c>
      <c r="G3013" s="265">
        <v>1000000</v>
      </c>
      <c r="H3013" s="269">
        <v>1</v>
      </c>
      <c r="K3013" s="265">
        <v>1000000</v>
      </c>
    </row>
    <row r="3014" spans="1:13" x14ac:dyDescent="0.3">
      <c r="A3014" s="58">
        <v>3014</v>
      </c>
      <c r="B3014" s="264">
        <v>46064</v>
      </c>
      <c r="C3014" s="292" t="s">
        <v>2546</v>
      </c>
      <c r="E3014" s="292" t="s">
        <v>1734</v>
      </c>
      <c r="G3014" s="265">
        <v>1100000</v>
      </c>
      <c r="H3014" s="269">
        <v>1</v>
      </c>
      <c r="K3014" s="265">
        <v>1100000</v>
      </c>
    </row>
    <row r="3015" spans="1:13" x14ac:dyDescent="0.3">
      <c r="A3015" s="58">
        <v>3015</v>
      </c>
      <c r="B3015" s="264">
        <v>46064</v>
      </c>
      <c r="C3015" s="292" t="s">
        <v>1803</v>
      </c>
      <c r="E3015" s="292" t="s">
        <v>1198</v>
      </c>
      <c r="F3015" s="269" t="s">
        <v>1743</v>
      </c>
      <c r="G3015" s="265">
        <v>1200000</v>
      </c>
      <c r="H3015" s="269">
        <v>1</v>
      </c>
      <c r="J3015" s="266">
        <v>120000</v>
      </c>
      <c r="K3015" s="265">
        <v>1320000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1487</v>
      </c>
      <c r="F3016" s="269" t="s">
        <v>2667</v>
      </c>
      <c r="G3016" s="265">
        <v>350000</v>
      </c>
      <c r="H3016" s="269">
        <v>1</v>
      </c>
      <c r="J3016" s="266">
        <v>35000</v>
      </c>
      <c r="K3016" s="265">
        <v>385000</v>
      </c>
    </row>
    <row r="3017" spans="1:13" x14ac:dyDescent="0.3">
      <c r="A3017" s="58">
        <v>3017</v>
      </c>
      <c r="B3017" s="264">
        <v>46064</v>
      </c>
      <c r="C3017" s="292" t="s">
        <v>5142</v>
      </c>
      <c r="D3017" s="295" t="s">
        <v>4073</v>
      </c>
      <c r="E3017" s="292" t="s">
        <v>5143</v>
      </c>
      <c r="F3017" s="269" t="s">
        <v>5144</v>
      </c>
      <c r="H3017" s="269">
        <v>1</v>
      </c>
      <c r="M3017" s="292" t="s">
        <v>5145</v>
      </c>
    </row>
    <row r="3018" spans="1:13" x14ac:dyDescent="0.3">
      <c r="A3018" s="58">
        <v>3018</v>
      </c>
      <c r="B3018" s="264">
        <v>46064</v>
      </c>
      <c r="C3018" s="292" t="s">
        <v>2006</v>
      </c>
      <c r="E3018" s="292" t="s">
        <v>4205</v>
      </c>
      <c r="L3018" s="265">
        <v>-1000000</v>
      </c>
    </row>
    <row r="3019" spans="1:13" x14ac:dyDescent="0.3">
      <c r="A3019" s="58">
        <v>3019</v>
      </c>
      <c r="B3019" s="264">
        <v>46064</v>
      </c>
      <c r="C3019" s="292" t="s">
        <v>1885</v>
      </c>
      <c r="E3019" s="292" t="s">
        <v>1198</v>
      </c>
      <c r="F3019" s="269" t="s">
        <v>1743</v>
      </c>
      <c r="G3019" s="265">
        <v>1200000</v>
      </c>
      <c r="H3019" s="269">
        <v>1</v>
      </c>
      <c r="K3019" s="265">
        <v>1200000</v>
      </c>
    </row>
    <row r="3020" spans="1:13" x14ac:dyDescent="0.3">
      <c r="A3020" s="58">
        <v>3020</v>
      </c>
      <c r="B3020" s="264">
        <v>46064</v>
      </c>
      <c r="C3020" s="292" t="s">
        <v>1571</v>
      </c>
      <c r="E3020" s="292" t="s">
        <v>2179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3" x14ac:dyDescent="0.3">
      <c r="A3021" s="58">
        <v>3021</v>
      </c>
      <c r="B3021" s="264">
        <v>46065</v>
      </c>
      <c r="C3021" s="292" t="s">
        <v>1587</v>
      </c>
      <c r="E3021" s="292" t="s">
        <v>2178</v>
      </c>
      <c r="F3021" s="269" t="s">
        <v>1250</v>
      </c>
      <c r="G3021" s="265">
        <v>130000</v>
      </c>
      <c r="H3021" s="269">
        <v>1</v>
      </c>
      <c r="K3021" s="265">
        <v>130000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5052</v>
      </c>
      <c r="G3022" s="265">
        <v>50000</v>
      </c>
      <c r="H3022" s="269">
        <v>1</v>
      </c>
      <c r="K3022" s="265">
        <v>50000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2182</v>
      </c>
      <c r="F3023" s="269" t="s">
        <v>1813</v>
      </c>
      <c r="G3023" s="265">
        <v>10000</v>
      </c>
      <c r="H3023" s="269">
        <v>1</v>
      </c>
      <c r="K3023" s="265">
        <v>10000</v>
      </c>
    </row>
    <row r="3024" spans="1:13" x14ac:dyDescent="0.3">
      <c r="A3024" s="58">
        <v>3024</v>
      </c>
      <c r="B3024" s="264">
        <v>46065</v>
      </c>
      <c r="C3024" s="292" t="s">
        <v>2135</v>
      </c>
      <c r="E3024" s="292" t="s">
        <v>2020</v>
      </c>
      <c r="G3024" s="265">
        <v>80000</v>
      </c>
      <c r="H3024" s="269">
        <v>1</v>
      </c>
      <c r="K3024" s="265">
        <v>80000</v>
      </c>
    </row>
    <row r="3025" spans="1:12" x14ac:dyDescent="0.3">
      <c r="A3025" s="58">
        <v>3025</v>
      </c>
      <c r="B3025" s="264">
        <v>46065</v>
      </c>
      <c r="C3025" s="292" t="s">
        <v>2777</v>
      </c>
      <c r="E3025" s="292" t="s">
        <v>1198</v>
      </c>
      <c r="F3025" s="269" t="s">
        <v>1743</v>
      </c>
      <c r="G3025" s="265">
        <v>1150000</v>
      </c>
      <c r="H3025" s="269">
        <v>1</v>
      </c>
      <c r="K3025" s="265">
        <v>1150000</v>
      </c>
    </row>
    <row r="3026" spans="1:12" x14ac:dyDescent="0.3">
      <c r="A3026" s="58">
        <v>3026</v>
      </c>
      <c r="B3026" s="264">
        <v>46065</v>
      </c>
      <c r="C3026" s="292" t="s">
        <v>1016</v>
      </c>
      <c r="E3026" s="292" t="s">
        <v>3882</v>
      </c>
      <c r="F3026" s="269">
        <v>1068327224</v>
      </c>
      <c r="G3026" s="265">
        <v>80000</v>
      </c>
      <c r="H3026" s="269">
        <v>1</v>
      </c>
      <c r="K3026" s="265">
        <v>80000</v>
      </c>
    </row>
    <row r="3027" spans="1:12" x14ac:dyDescent="0.3">
      <c r="A3027" s="58">
        <v>3027</v>
      </c>
      <c r="B3027" s="264">
        <v>46065</v>
      </c>
      <c r="C3027" s="292" t="s">
        <v>5057</v>
      </c>
      <c r="E3027" s="292" t="s">
        <v>2094</v>
      </c>
      <c r="F3027" s="269">
        <v>1087427173</v>
      </c>
      <c r="G3027" s="265">
        <v>1200000</v>
      </c>
      <c r="H3027" s="269">
        <v>1</v>
      </c>
      <c r="K3027" s="265">
        <v>1200000</v>
      </c>
    </row>
    <row r="3028" spans="1:12" x14ac:dyDescent="0.3">
      <c r="A3028" s="58">
        <v>3028</v>
      </c>
      <c r="B3028" s="264">
        <v>46065</v>
      </c>
      <c r="C3028" s="292" t="s">
        <v>5057</v>
      </c>
      <c r="E3028" s="292" t="s">
        <v>2401</v>
      </c>
      <c r="F3028" s="269">
        <v>1087298441</v>
      </c>
      <c r="G3028" s="265">
        <v>50000</v>
      </c>
      <c r="H3028" s="269">
        <v>1</v>
      </c>
      <c r="K3028" s="265">
        <v>50000</v>
      </c>
    </row>
    <row r="3029" spans="1:12" x14ac:dyDescent="0.3">
      <c r="A3029" s="58">
        <v>3029</v>
      </c>
      <c r="B3029" s="264">
        <v>46065</v>
      </c>
      <c r="C3029" s="292" t="s">
        <v>1568</v>
      </c>
      <c r="E3029" s="292" t="s">
        <v>1198</v>
      </c>
      <c r="F3029" s="269" t="s">
        <v>1743</v>
      </c>
      <c r="G3029" s="265">
        <v>1200000</v>
      </c>
      <c r="H3029" s="269">
        <v>1</v>
      </c>
      <c r="J3029" s="266">
        <v>120000</v>
      </c>
      <c r="K3029" s="265">
        <v>1320000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1696</v>
      </c>
      <c r="F3030" s="269" t="s">
        <v>1695</v>
      </c>
      <c r="G3030" s="265">
        <v>50000</v>
      </c>
      <c r="H3030" s="269">
        <v>1</v>
      </c>
      <c r="K3030" s="265">
        <v>50000</v>
      </c>
    </row>
    <row r="3031" spans="1:12" x14ac:dyDescent="0.3">
      <c r="A3031" s="58">
        <v>3031</v>
      </c>
      <c r="B3031" s="264">
        <v>46065</v>
      </c>
      <c r="C3031" s="292" t="s">
        <v>2777</v>
      </c>
      <c r="E3031" s="292" t="s">
        <v>5062</v>
      </c>
      <c r="L3031" s="265">
        <v>-1150000</v>
      </c>
    </row>
    <row r="3032" spans="1:12" x14ac:dyDescent="0.3">
      <c r="A3032" s="58">
        <v>3032</v>
      </c>
      <c r="B3032" s="264">
        <v>46065</v>
      </c>
      <c r="C3032" s="292" t="s">
        <v>1803</v>
      </c>
      <c r="E3032" s="292" t="s">
        <v>5063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5063</v>
      </c>
      <c r="L3033" s="265">
        <v>-555000</v>
      </c>
    </row>
    <row r="3034" spans="1:12" x14ac:dyDescent="0.3">
      <c r="A3034" s="58">
        <v>3034</v>
      </c>
      <c r="B3034" s="264">
        <v>46065</v>
      </c>
      <c r="C3034" s="292" t="s">
        <v>1458</v>
      </c>
      <c r="E3034" s="292" t="s">
        <v>5064</v>
      </c>
      <c r="L3034" s="265">
        <v>-1485000</v>
      </c>
    </row>
    <row r="3035" spans="1:12" x14ac:dyDescent="0.3">
      <c r="A3035" s="58">
        <v>3035</v>
      </c>
      <c r="B3035" s="264">
        <v>46065</v>
      </c>
      <c r="C3035" s="292" t="s">
        <v>1449</v>
      </c>
      <c r="E3035" s="292" t="s">
        <v>4907</v>
      </c>
      <c r="L3035" s="265">
        <v>-1250000</v>
      </c>
    </row>
    <row r="3036" spans="1:12" x14ac:dyDescent="0.3">
      <c r="A3036" s="58">
        <v>3036</v>
      </c>
      <c r="B3036" s="264">
        <v>46066</v>
      </c>
      <c r="C3036" s="292" t="s">
        <v>1364</v>
      </c>
      <c r="E3036" s="292" t="s">
        <v>1793</v>
      </c>
      <c r="F3036" s="269" t="s">
        <v>1985</v>
      </c>
      <c r="G3036" s="265">
        <v>1550000</v>
      </c>
      <c r="H3036" s="269">
        <v>1</v>
      </c>
      <c r="K3036" s="265">
        <v>1550000</v>
      </c>
    </row>
    <row r="3037" spans="1:12" x14ac:dyDescent="0.3">
      <c r="A3037" s="58">
        <v>3037</v>
      </c>
      <c r="B3037" s="264">
        <v>46066</v>
      </c>
      <c r="C3037" s="292" t="s">
        <v>1852</v>
      </c>
      <c r="E3037" s="292" t="s">
        <v>1696</v>
      </c>
      <c r="F3037" s="269" t="s">
        <v>1695</v>
      </c>
      <c r="G3037" s="265">
        <v>50000</v>
      </c>
      <c r="H3037" s="269">
        <v>5</v>
      </c>
      <c r="K3037" s="265">
        <v>250000</v>
      </c>
    </row>
    <row r="3038" spans="1:12" x14ac:dyDescent="0.3">
      <c r="A3038" s="58">
        <v>3038</v>
      </c>
      <c r="B3038" s="264">
        <v>46066</v>
      </c>
      <c r="C3038" s="292" t="s">
        <v>3884</v>
      </c>
      <c r="E3038" s="292" t="s">
        <v>2028</v>
      </c>
      <c r="F3038" s="269" t="s">
        <v>3647</v>
      </c>
      <c r="G3038" s="265">
        <v>1100000</v>
      </c>
      <c r="H3038" s="269">
        <v>1</v>
      </c>
      <c r="J3038" s="266">
        <v>110000</v>
      </c>
      <c r="K3038" s="265">
        <v>1210000</v>
      </c>
    </row>
    <row r="3039" spans="1:12" x14ac:dyDescent="0.3">
      <c r="A3039" s="58">
        <v>3039</v>
      </c>
      <c r="B3039" s="264">
        <v>46066</v>
      </c>
      <c r="C3039" s="292" t="s">
        <v>2135</v>
      </c>
      <c r="E3039" s="292" t="s">
        <v>1198</v>
      </c>
      <c r="F3039" s="269" t="s">
        <v>1743</v>
      </c>
      <c r="G3039" s="265">
        <v>1200000</v>
      </c>
      <c r="H3039" s="269">
        <v>1</v>
      </c>
      <c r="K3039" s="265">
        <v>1200000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1487</v>
      </c>
      <c r="F3040" s="269" t="s">
        <v>2667</v>
      </c>
      <c r="G3040" s="265">
        <v>350000</v>
      </c>
      <c r="H3040" s="269">
        <v>1</v>
      </c>
      <c r="K3040" s="265">
        <v>350000</v>
      </c>
    </row>
    <row r="3041" spans="1:13" x14ac:dyDescent="0.3">
      <c r="A3041" s="58">
        <v>3041</v>
      </c>
      <c r="B3041" s="264">
        <v>46066</v>
      </c>
      <c r="C3041" s="292" t="s">
        <v>5057</v>
      </c>
      <c r="E3041" s="292" t="s">
        <v>5072</v>
      </c>
      <c r="L3041" s="265">
        <v>-1250000</v>
      </c>
    </row>
    <row r="3042" spans="1:13" x14ac:dyDescent="0.3">
      <c r="A3042" s="58">
        <v>3042</v>
      </c>
      <c r="B3042" s="264">
        <v>46066</v>
      </c>
      <c r="C3042" s="292" t="s">
        <v>2546</v>
      </c>
      <c r="E3042" s="292" t="s">
        <v>4520</v>
      </c>
      <c r="L3042" s="265">
        <v>-1100000</v>
      </c>
    </row>
    <row r="3043" spans="1:13" x14ac:dyDescent="0.3">
      <c r="A3043" s="58">
        <v>3043</v>
      </c>
      <c r="B3043" s="264">
        <v>46066</v>
      </c>
      <c r="C3043" s="292" t="s">
        <v>1577</v>
      </c>
      <c r="E3043" s="292" t="s">
        <v>4439</v>
      </c>
      <c r="L3043" s="265">
        <v>-1705000</v>
      </c>
    </row>
    <row r="3044" spans="1:13" x14ac:dyDescent="0.3">
      <c r="A3044" s="58">
        <v>3044</v>
      </c>
      <c r="B3044" s="264">
        <v>46066</v>
      </c>
      <c r="C3044" s="292" t="s">
        <v>1781</v>
      </c>
      <c r="E3044" s="292" t="s">
        <v>4109</v>
      </c>
      <c r="L3044" s="265">
        <v>-2110000</v>
      </c>
    </row>
    <row r="3045" spans="1:13" x14ac:dyDescent="0.3">
      <c r="A3045" s="58">
        <v>3045</v>
      </c>
      <c r="B3045" s="264">
        <v>46067</v>
      </c>
      <c r="C3045" s="292" t="s">
        <v>4011</v>
      </c>
      <c r="E3045" s="292" t="s">
        <v>1791</v>
      </c>
      <c r="L3045" s="265">
        <v>-2200000</v>
      </c>
    </row>
    <row r="3046" spans="1:13" x14ac:dyDescent="0.3">
      <c r="A3046" s="58">
        <v>3046</v>
      </c>
      <c r="B3046" s="264">
        <v>46067</v>
      </c>
      <c r="C3046" s="292" t="s">
        <v>1044</v>
      </c>
      <c r="E3046" s="292" t="s">
        <v>1791</v>
      </c>
      <c r="L3046" s="265">
        <v>-150000</v>
      </c>
    </row>
    <row r="3047" spans="1:13" x14ac:dyDescent="0.3">
      <c r="A3047" s="58">
        <v>3047</v>
      </c>
      <c r="B3047" s="264">
        <v>46067</v>
      </c>
      <c r="C3047" s="292" t="s">
        <v>5080</v>
      </c>
      <c r="E3047" s="292" t="s">
        <v>5081</v>
      </c>
      <c r="L3047" s="265">
        <v>-4000000</v>
      </c>
    </row>
    <row r="3048" spans="1:13" x14ac:dyDescent="0.3">
      <c r="A3048" s="58">
        <v>3048</v>
      </c>
      <c r="B3048" s="264">
        <v>46067</v>
      </c>
      <c r="C3048" s="292" t="s">
        <v>5080</v>
      </c>
      <c r="E3048" s="292" t="s">
        <v>5082</v>
      </c>
      <c r="L3048" s="265">
        <v>-600000</v>
      </c>
    </row>
    <row r="3049" spans="1:13" x14ac:dyDescent="0.3">
      <c r="A3049" s="58">
        <v>3049</v>
      </c>
      <c r="B3049" s="264">
        <v>46067</v>
      </c>
      <c r="C3049" s="292" t="s">
        <v>5080</v>
      </c>
      <c r="E3049" s="292" t="s">
        <v>5081</v>
      </c>
      <c r="L3049" s="265">
        <v>-8000000</v>
      </c>
    </row>
    <row r="3050" spans="1:13" x14ac:dyDescent="0.3">
      <c r="A3050" s="58">
        <v>3050</v>
      </c>
      <c r="B3050" s="264">
        <v>46067</v>
      </c>
      <c r="C3050" s="292" t="s">
        <v>5080</v>
      </c>
      <c r="E3050" s="292" t="s">
        <v>5083</v>
      </c>
      <c r="L3050" s="265">
        <v>-2183000</v>
      </c>
    </row>
    <row r="3051" spans="1:13" x14ac:dyDescent="0.3">
      <c r="A3051" s="58">
        <v>3051</v>
      </c>
      <c r="B3051" s="264">
        <v>46067</v>
      </c>
      <c r="C3051" s="292" t="s">
        <v>1390</v>
      </c>
      <c r="E3051" s="292" t="s">
        <v>1198</v>
      </c>
      <c r="F3051" s="269" t="s">
        <v>1743</v>
      </c>
      <c r="G3051" s="265">
        <v>1200000</v>
      </c>
      <c r="H3051" s="269">
        <v>1</v>
      </c>
      <c r="K3051" s="265">
        <v>1200000</v>
      </c>
      <c r="M3051" s="292" t="s">
        <v>5084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2828</v>
      </c>
      <c r="F3052" s="269">
        <v>5961308248</v>
      </c>
      <c r="G3052" s="265">
        <v>130000</v>
      </c>
      <c r="H3052" s="269">
        <v>1</v>
      </c>
      <c r="K3052" s="265">
        <v>130000</v>
      </c>
    </row>
    <row r="3053" spans="1:13" x14ac:dyDescent="0.3">
      <c r="A3053" s="58">
        <v>3053</v>
      </c>
      <c r="B3053" s="264">
        <v>46072</v>
      </c>
      <c r="C3053" s="292" t="s">
        <v>5089</v>
      </c>
      <c r="E3053" s="292" t="s">
        <v>3875</v>
      </c>
      <c r="L3053" s="265">
        <v>-2170000</v>
      </c>
    </row>
    <row r="3054" spans="1:13" x14ac:dyDescent="0.3">
      <c r="A3054" s="58">
        <v>3054</v>
      </c>
      <c r="B3054" s="264">
        <v>46072</v>
      </c>
      <c r="C3054" s="292" t="s">
        <v>1460</v>
      </c>
      <c r="E3054" s="292" t="s">
        <v>2170</v>
      </c>
      <c r="F3054" s="269" t="s">
        <v>1196</v>
      </c>
      <c r="G3054" s="265">
        <v>1550000</v>
      </c>
      <c r="H3054" s="269">
        <v>1</v>
      </c>
      <c r="K3054" s="265">
        <v>1550000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2171</v>
      </c>
      <c r="F3055" s="269" t="s">
        <v>1794</v>
      </c>
      <c r="G3055" s="265">
        <v>50000</v>
      </c>
      <c r="H3055" s="269">
        <v>1</v>
      </c>
      <c r="K3055" s="265">
        <v>50000</v>
      </c>
      <c r="M3055" s="292" t="s">
        <v>5091</v>
      </c>
    </row>
    <row r="3056" spans="1:13" x14ac:dyDescent="0.3">
      <c r="A3056" s="58">
        <v>3056</v>
      </c>
      <c r="B3056" s="264">
        <v>46072</v>
      </c>
      <c r="C3056" s="292" t="s">
        <v>1369</v>
      </c>
      <c r="E3056" s="292" t="s">
        <v>5092</v>
      </c>
      <c r="G3056" s="265">
        <v>350000</v>
      </c>
      <c r="H3056" s="269">
        <v>1</v>
      </c>
      <c r="K3056" s="265">
        <v>350000</v>
      </c>
    </row>
    <row r="3057" spans="1:13" x14ac:dyDescent="0.3">
      <c r="A3057" s="58">
        <v>3057</v>
      </c>
      <c r="B3057" s="264">
        <v>46072</v>
      </c>
      <c r="C3057" s="292" t="s">
        <v>1390</v>
      </c>
      <c r="E3057" s="292" t="s">
        <v>1735</v>
      </c>
      <c r="F3057" s="269">
        <v>2830501</v>
      </c>
      <c r="G3057" s="265">
        <v>1550000</v>
      </c>
      <c r="H3057" s="269">
        <v>1</v>
      </c>
      <c r="K3057" s="265">
        <v>1550000</v>
      </c>
    </row>
    <row r="3058" spans="1:13" x14ac:dyDescent="0.3">
      <c r="A3058" s="58">
        <v>3058</v>
      </c>
      <c r="B3058" s="264">
        <v>46072</v>
      </c>
      <c r="C3058" s="292" t="s">
        <v>4412</v>
      </c>
      <c r="E3058" s="292" t="s">
        <v>1708</v>
      </c>
      <c r="F3058" s="269">
        <v>27107593440</v>
      </c>
      <c r="G3058" s="265">
        <v>150000</v>
      </c>
      <c r="H3058" s="269">
        <v>1</v>
      </c>
      <c r="K3058" s="265">
        <v>150000</v>
      </c>
    </row>
    <row r="3059" spans="1:13" x14ac:dyDescent="0.3">
      <c r="A3059" s="58">
        <v>3059</v>
      </c>
      <c r="B3059" s="264">
        <v>46072</v>
      </c>
      <c r="C3059" s="292" t="s">
        <v>1800</v>
      </c>
      <c r="E3059" s="292" t="s">
        <v>2170</v>
      </c>
      <c r="F3059" s="269" t="s">
        <v>1196</v>
      </c>
      <c r="G3059" s="265">
        <v>1550000</v>
      </c>
      <c r="H3059" s="269">
        <v>1</v>
      </c>
      <c r="K3059" s="265">
        <v>1550000</v>
      </c>
      <c r="M3059" s="292" t="s">
        <v>5097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2171</v>
      </c>
      <c r="F3060" s="269" t="s">
        <v>1794</v>
      </c>
      <c r="G3060" s="265">
        <v>50000</v>
      </c>
      <c r="H3060" s="269">
        <v>1</v>
      </c>
      <c r="K3060" s="265">
        <v>50000</v>
      </c>
    </row>
    <row r="3061" spans="1:13" x14ac:dyDescent="0.3">
      <c r="A3061" s="58">
        <v>3061</v>
      </c>
      <c r="B3061" s="264">
        <v>46072</v>
      </c>
      <c r="C3061" s="292" t="s">
        <v>1589</v>
      </c>
      <c r="E3061" s="292" t="s">
        <v>1198</v>
      </c>
      <c r="F3061" s="269" t="s">
        <v>1743</v>
      </c>
      <c r="G3061" s="265">
        <v>1000000</v>
      </c>
      <c r="H3061" s="269">
        <v>1</v>
      </c>
      <c r="J3061" s="266">
        <v>100000</v>
      </c>
      <c r="K3061" s="265">
        <v>1100000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1791</v>
      </c>
      <c r="L3062" s="265">
        <v>-1100000</v>
      </c>
    </row>
    <row r="3063" spans="1:13" x14ac:dyDescent="0.3">
      <c r="A3063" s="58">
        <v>3063</v>
      </c>
      <c r="B3063" s="264">
        <v>46073</v>
      </c>
      <c r="C3063" s="292" t="s">
        <v>1464</v>
      </c>
      <c r="E3063" s="292" t="s">
        <v>2177</v>
      </c>
      <c r="F3063" s="269" t="s">
        <v>1202</v>
      </c>
      <c r="G3063" s="265">
        <v>620000</v>
      </c>
      <c r="H3063" s="269">
        <v>1</v>
      </c>
      <c r="K3063" s="265">
        <v>620000</v>
      </c>
    </row>
    <row r="3064" spans="1:13" x14ac:dyDescent="0.3">
      <c r="A3064" s="58">
        <v>3064</v>
      </c>
      <c r="B3064" s="264">
        <v>46073</v>
      </c>
      <c r="C3064" s="292" t="s">
        <v>1781</v>
      </c>
      <c r="E3064" s="292" t="s">
        <v>2289</v>
      </c>
      <c r="F3064" s="269" t="s">
        <v>1743</v>
      </c>
      <c r="G3064" s="265">
        <v>650000</v>
      </c>
      <c r="H3064" s="269">
        <v>1</v>
      </c>
      <c r="K3064" s="265">
        <v>650000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1510</v>
      </c>
      <c r="G3065" s="265">
        <v>10000</v>
      </c>
      <c r="H3065" s="269">
        <v>1</v>
      </c>
      <c r="K3065" s="265">
        <v>10000</v>
      </c>
    </row>
    <row r="3066" spans="1:13" x14ac:dyDescent="0.3">
      <c r="A3066" s="58">
        <v>3066</v>
      </c>
      <c r="B3066" s="264">
        <v>46073</v>
      </c>
      <c r="C3066" s="292" t="s">
        <v>1369</v>
      </c>
      <c r="E3066" s="292" t="s">
        <v>1708</v>
      </c>
      <c r="F3066" s="269">
        <v>27107593440</v>
      </c>
      <c r="G3066" s="265">
        <v>170000</v>
      </c>
      <c r="H3066" s="269">
        <v>2</v>
      </c>
      <c r="K3066" s="265">
        <v>340000</v>
      </c>
    </row>
    <row r="3067" spans="1:13" x14ac:dyDescent="0.3">
      <c r="A3067" s="58">
        <v>3067</v>
      </c>
      <c r="B3067" s="264">
        <v>46073</v>
      </c>
      <c r="C3067" s="292" t="s">
        <v>2771</v>
      </c>
      <c r="E3067" s="292" t="s">
        <v>2177</v>
      </c>
      <c r="F3067" s="269" t="s">
        <v>1202</v>
      </c>
      <c r="G3067" s="265">
        <v>620000</v>
      </c>
      <c r="H3067" s="269">
        <v>1</v>
      </c>
      <c r="K3067" s="265">
        <v>620000</v>
      </c>
    </row>
    <row r="3068" spans="1:13" x14ac:dyDescent="0.3">
      <c r="A3068" s="58">
        <v>3068</v>
      </c>
      <c r="B3068" s="264">
        <v>46073</v>
      </c>
      <c r="C3068" s="292" t="s">
        <v>1390</v>
      </c>
      <c r="E3068" s="292" t="s">
        <v>2001</v>
      </c>
      <c r="G3068" s="265">
        <v>1850000</v>
      </c>
      <c r="H3068" s="269">
        <v>1</v>
      </c>
      <c r="K3068" s="265">
        <v>1850000</v>
      </c>
    </row>
    <row r="3069" spans="1:13" x14ac:dyDescent="0.3">
      <c r="A3069" s="58">
        <v>3069</v>
      </c>
      <c r="B3069" s="264">
        <v>46073</v>
      </c>
      <c r="C3069" s="292" t="s">
        <v>1435</v>
      </c>
      <c r="E3069" s="292" t="s">
        <v>1487</v>
      </c>
      <c r="F3069" s="269" t="s">
        <v>2667</v>
      </c>
      <c r="G3069" s="265">
        <v>350000</v>
      </c>
      <c r="H3069" s="269">
        <v>1</v>
      </c>
      <c r="K3069" s="265">
        <v>350000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2828</v>
      </c>
      <c r="F3070" s="269">
        <v>5961308248</v>
      </c>
      <c r="G3070" s="265">
        <v>130000</v>
      </c>
      <c r="H3070" s="269">
        <v>1</v>
      </c>
      <c r="K3070" s="265">
        <v>130000</v>
      </c>
    </row>
    <row r="3071" spans="1:13" x14ac:dyDescent="0.3">
      <c r="A3071" s="58">
        <v>3071</v>
      </c>
      <c r="B3071" s="264">
        <v>46073</v>
      </c>
      <c r="C3071" s="292" t="s">
        <v>1144</v>
      </c>
      <c r="E3071" s="292" t="s">
        <v>1708</v>
      </c>
      <c r="F3071" s="269">
        <v>27107593440</v>
      </c>
      <c r="G3071" s="265">
        <v>150000</v>
      </c>
      <c r="H3071" s="269">
        <v>2</v>
      </c>
      <c r="K3071" s="265">
        <v>300000</v>
      </c>
    </row>
    <row r="3072" spans="1:13" x14ac:dyDescent="0.3">
      <c r="A3072" s="58">
        <v>3072</v>
      </c>
      <c r="B3072" s="264">
        <v>46073</v>
      </c>
      <c r="C3072" s="292" t="s">
        <v>3256</v>
      </c>
      <c r="E3072" s="292" t="s">
        <v>1734</v>
      </c>
      <c r="G3072" s="265">
        <v>1100000</v>
      </c>
      <c r="H3072" s="269">
        <v>1</v>
      </c>
      <c r="K3072" s="265">
        <v>1100000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1510</v>
      </c>
      <c r="G3073" s="265">
        <v>30000</v>
      </c>
      <c r="H3073" s="269">
        <v>1</v>
      </c>
      <c r="K3073" s="265">
        <v>30000</v>
      </c>
    </row>
    <row r="3074" spans="1:13" x14ac:dyDescent="0.3">
      <c r="A3074" s="58">
        <v>3074</v>
      </c>
      <c r="B3074" s="264">
        <v>46074</v>
      </c>
      <c r="C3074" s="292" t="s">
        <v>1577</v>
      </c>
      <c r="E3074" s="292" t="s">
        <v>3039</v>
      </c>
      <c r="F3074" s="269" t="s">
        <v>1943</v>
      </c>
      <c r="G3074" s="265">
        <v>1000000</v>
      </c>
      <c r="H3074" s="269">
        <v>1</v>
      </c>
      <c r="J3074" s="266">
        <v>100000</v>
      </c>
      <c r="K3074" s="265">
        <v>1100000</v>
      </c>
    </row>
    <row r="3075" spans="1:13" x14ac:dyDescent="0.3">
      <c r="A3075" s="58">
        <v>3075</v>
      </c>
      <c r="B3075" s="264">
        <v>46074</v>
      </c>
      <c r="C3075" s="292" t="s">
        <v>1369</v>
      </c>
      <c r="E3075" s="292" t="s">
        <v>4175</v>
      </c>
      <c r="L3075" s="265">
        <v>-690000</v>
      </c>
    </row>
    <row r="3076" spans="1:13" x14ac:dyDescent="0.3">
      <c r="A3076" s="58">
        <v>3076</v>
      </c>
      <c r="B3076" s="264">
        <v>46076</v>
      </c>
      <c r="C3076" s="292" t="s">
        <v>2135</v>
      </c>
      <c r="E3076" s="292" t="s">
        <v>5109</v>
      </c>
      <c r="L3076" s="265">
        <v>-1680000</v>
      </c>
    </row>
    <row r="3077" spans="1:13" x14ac:dyDescent="0.3">
      <c r="A3077" s="58">
        <v>3077</v>
      </c>
      <c r="B3077" s="264">
        <v>46074</v>
      </c>
      <c r="C3077" s="292" t="s">
        <v>1545</v>
      </c>
      <c r="E3077" s="292" t="s">
        <v>4793</v>
      </c>
      <c r="F3077" s="269" t="s">
        <v>4792</v>
      </c>
      <c r="G3077" s="265">
        <v>1000000</v>
      </c>
      <c r="H3077" s="269">
        <v>1</v>
      </c>
      <c r="K3077" s="265">
        <v>1000000</v>
      </c>
    </row>
    <row r="3078" spans="1:13" x14ac:dyDescent="0.3">
      <c r="A3078" s="58">
        <v>3078</v>
      </c>
      <c r="B3078" s="264">
        <v>46074</v>
      </c>
      <c r="C3078" s="292" t="s">
        <v>1545</v>
      </c>
      <c r="E3078" s="292" t="s">
        <v>2127</v>
      </c>
      <c r="F3078" s="269">
        <v>2830502</v>
      </c>
      <c r="G3078" s="265">
        <v>1900000</v>
      </c>
      <c r="H3078" s="269">
        <v>1</v>
      </c>
      <c r="K3078" s="265">
        <v>1900000</v>
      </c>
    </row>
    <row r="3079" spans="1:13" x14ac:dyDescent="0.3">
      <c r="A3079" s="58">
        <v>3079</v>
      </c>
      <c r="B3079" s="264">
        <v>46076</v>
      </c>
      <c r="C3079" s="292" t="s">
        <v>1464</v>
      </c>
      <c r="E3079" s="292" t="s">
        <v>2177</v>
      </c>
      <c r="F3079" s="269" t="s">
        <v>1202</v>
      </c>
      <c r="G3079" s="265">
        <v>620000</v>
      </c>
      <c r="H3079" s="269">
        <v>1</v>
      </c>
      <c r="K3079" s="265">
        <v>620000</v>
      </c>
    </row>
    <row r="3080" spans="1:13" x14ac:dyDescent="0.3">
      <c r="A3080" s="58">
        <v>3080</v>
      </c>
      <c r="B3080" s="264">
        <v>46076</v>
      </c>
      <c r="C3080" s="292" t="s">
        <v>1464</v>
      </c>
      <c r="E3080" s="292" t="s">
        <v>4492</v>
      </c>
      <c r="L3080" s="265">
        <v>-1240000</v>
      </c>
    </row>
    <row r="3081" spans="1:13" x14ac:dyDescent="0.3">
      <c r="A3081" s="58">
        <v>3081</v>
      </c>
      <c r="B3081" s="264">
        <v>46076</v>
      </c>
      <c r="C3081" s="292" t="s">
        <v>1968</v>
      </c>
      <c r="E3081" s="292" t="s">
        <v>1487</v>
      </c>
      <c r="F3081" s="269" t="s">
        <v>2667</v>
      </c>
      <c r="G3081" s="265">
        <v>350000</v>
      </c>
      <c r="H3081" s="269">
        <v>1</v>
      </c>
      <c r="J3081" s="266">
        <v>35000</v>
      </c>
      <c r="K3081" s="265">
        <v>385000</v>
      </c>
    </row>
    <row r="3082" spans="1:13" x14ac:dyDescent="0.3">
      <c r="A3082" s="58">
        <v>3082</v>
      </c>
      <c r="B3082" s="264">
        <v>46076</v>
      </c>
      <c r="C3082" s="292" t="s">
        <v>1885</v>
      </c>
      <c r="E3082" s="292" t="s">
        <v>1198</v>
      </c>
      <c r="F3082" s="269" t="s">
        <v>1743</v>
      </c>
      <c r="G3082" s="265">
        <v>1200000</v>
      </c>
      <c r="H3082" s="269">
        <v>1</v>
      </c>
      <c r="K3082" s="265">
        <v>1200000</v>
      </c>
    </row>
    <row r="3083" spans="1:13" x14ac:dyDescent="0.3">
      <c r="A3083" s="58">
        <v>3083</v>
      </c>
      <c r="B3083" s="264">
        <v>46076</v>
      </c>
      <c r="C3083" s="292" t="s">
        <v>1885</v>
      </c>
      <c r="E3083" s="292" t="s">
        <v>1487</v>
      </c>
      <c r="F3083" s="269" t="s">
        <v>2667</v>
      </c>
      <c r="G3083" s="265">
        <v>350000</v>
      </c>
      <c r="H3083" s="269">
        <v>1</v>
      </c>
      <c r="K3083" s="265">
        <v>350000</v>
      </c>
    </row>
    <row r="3084" spans="1:13" x14ac:dyDescent="0.3">
      <c r="A3084" s="58">
        <v>3084</v>
      </c>
      <c r="B3084" s="264">
        <v>46076</v>
      </c>
      <c r="C3084" s="292" t="s">
        <v>1016</v>
      </c>
      <c r="E3084" s="292" t="s">
        <v>1734</v>
      </c>
      <c r="G3084" s="265">
        <v>650000</v>
      </c>
      <c r="H3084" s="269">
        <v>1</v>
      </c>
      <c r="K3084" s="265">
        <v>650000</v>
      </c>
    </row>
    <row r="3085" spans="1:13" x14ac:dyDescent="0.3">
      <c r="A3085" s="58">
        <v>3085</v>
      </c>
      <c r="B3085" s="264">
        <v>46076</v>
      </c>
      <c r="C3085" s="292" t="s">
        <v>1051</v>
      </c>
      <c r="E3085" s="292" t="s">
        <v>2177</v>
      </c>
      <c r="F3085" s="269" t="s">
        <v>1202</v>
      </c>
      <c r="G3085" s="265">
        <v>620000</v>
      </c>
      <c r="H3085" s="269">
        <v>1</v>
      </c>
      <c r="K3085" s="265">
        <v>620000</v>
      </c>
    </row>
    <row r="3086" spans="1:13" x14ac:dyDescent="0.3">
      <c r="A3086" s="58">
        <v>3086</v>
      </c>
      <c r="B3086" s="264">
        <v>46076</v>
      </c>
      <c r="C3086" s="292" t="s">
        <v>2484</v>
      </c>
      <c r="E3086" s="292" t="s">
        <v>2018</v>
      </c>
      <c r="F3086" s="269" t="s">
        <v>1210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5117</v>
      </c>
    </row>
    <row r="3087" spans="1:13" x14ac:dyDescent="0.3">
      <c r="A3087" s="58">
        <v>3087</v>
      </c>
      <c r="B3087" s="264">
        <v>46076</v>
      </c>
      <c r="C3087" s="292" t="s">
        <v>1800</v>
      </c>
      <c r="E3087" s="292" t="s">
        <v>1487</v>
      </c>
      <c r="F3087" s="269" t="s">
        <v>2667</v>
      </c>
      <c r="G3087" s="265">
        <v>350000</v>
      </c>
      <c r="H3087" s="269">
        <v>2</v>
      </c>
      <c r="K3087" s="265">
        <v>700000</v>
      </c>
    </row>
    <row r="3088" spans="1:13" x14ac:dyDescent="0.3">
      <c r="A3088" s="58">
        <v>3088</v>
      </c>
      <c r="B3088" s="264">
        <v>46076</v>
      </c>
      <c r="C3088" s="292" t="s">
        <v>1781</v>
      </c>
      <c r="E3088" s="292" t="s">
        <v>1734</v>
      </c>
      <c r="G3088" s="265">
        <v>1100000</v>
      </c>
      <c r="H3088" s="269">
        <v>1</v>
      </c>
      <c r="K3088" s="265">
        <v>1100000</v>
      </c>
    </row>
    <row r="3089" spans="1:13" x14ac:dyDescent="0.3">
      <c r="A3089" s="58">
        <v>3089</v>
      </c>
      <c r="B3089" s="264">
        <v>46076</v>
      </c>
      <c r="C3089" s="292" t="s">
        <v>1781</v>
      </c>
      <c r="E3089" s="292" t="s">
        <v>1734</v>
      </c>
      <c r="G3089" s="265">
        <v>650000</v>
      </c>
      <c r="H3089" s="269">
        <v>1</v>
      </c>
      <c r="K3089" s="265">
        <v>650000</v>
      </c>
    </row>
    <row r="3090" spans="1:13" x14ac:dyDescent="0.3">
      <c r="A3090" s="58">
        <v>3090</v>
      </c>
      <c r="B3090" s="264">
        <v>46076</v>
      </c>
      <c r="C3090" s="292" t="s">
        <v>1781</v>
      </c>
      <c r="E3090" s="292" t="s">
        <v>1510</v>
      </c>
      <c r="G3090" s="265">
        <v>30000</v>
      </c>
      <c r="H3090" s="269">
        <v>1</v>
      </c>
      <c r="K3090" s="265">
        <v>30000</v>
      </c>
    </row>
    <row r="3091" spans="1:13" x14ac:dyDescent="0.3">
      <c r="A3091" s="58">
        <v>3091</v>
      </c>
      <c r="B3091" s="264">
        <v>46076</v>
      </c>
      <c r="C3091" s="292" t="s">
        <v>1016</v>
      </c>
      <c r="E3091" s="292" t="s">
        <v>2907</v>
      </c>
      <c r="F3091" s="269">
        <v>415090409</v>
      </c>
      <c r="G3091" s="265">
        <v>584000</v>
      </c>
      <c r="H3091" s="269">
        <v>1</v>
      </c>
      <c r="K3091" s="265">
        <v>584000</v>
      </c>
    </row>
    <row r="3092" spans="1:13" x14ac:dyDescent="0.3">
      <c r="A3092" s="58">
        <v>3092</v>
      </c>
      <c r="B3092" s="264">
        <v>46076</v>
      </c>
      <c r="C3092" s="292" t="s">
        <v>1016</v>
      </c>
      <c r="E3092" s="292" t="s">
        <v>2182</v>
      </c>
      <c r="F3092" s="269" t="s">
        <v>1813</v>
      </c>
      <c r="G3092" s="265">
        <v>10000</v>
      </c>
      <c r="H3092" s="269">
        <v>1</v>
      </c>
      <c r="K3092" s="265">
        <v>10000</v>
      </c>
    </row>
    <row r="3093" spans="1:13" x14ac:dyDescent="0.3">
      <c r="A3093" s="58">
        <v>3093</v>
      </c>
      <c r="B3093" s="264">
        <v>46076</v>
      </c>
      <c r="C3093" s="292" t="s">
        <v>1440</v>
      </c>
      <c r="E3093" s="292" t="s">
        <v>1198</v>
      </c>
      <c r="F3093" s="269" t="s">
        <v>1743</v>
      </c>
      <c r="G3093" s="265">
        <v>1200000</v>
      </c>
      <c r="H3093" s="269">
        <v>1</v>
      </c>
      <c r="J3093" s="266">
        <v>120000</v>
      </c>
      <c r="K3093" s="265">
        <v>1320000</v>
      </c>
    </row>
    <row r="3094" spans="1:13" x14ac:dyDescent="0.3">
      <c r="A3094" s="58">
        <v>3094</v>
      </c>
      <c r="B3094" s="264">
        <v>46076</v>
      </c>
      <c r="C3094" s="292" t="s">
        <v>1587</v>
      </c>
      <c r="E3094" s="292" t="s">
        <v>5122</v>
      </c>
      <c r="L3094" s="265">
        <v>-1649000</v>
      </c>
    </row>
    <row r="3095" spans="1:13" x14ac:dyDescent="0.3">
      <c r="A3095" s="58">
        <v>3095</v>
      </c>
      <c r="B3095" s="264">
        <v>46076</v>
      </c>
      <c r="C3095" s="292" t="s">
        <v>1968</v>
      </c>
      <c r="E3095" s="292" t="s">
        <v>4117</v>
      </c>
      <c r="L3095" s="265">
        <v>-385000</v>
      </c>
    </row>
    <row r="3096" spans="1:13" x14ac:dyDescent="0.3">
      <c r="A3096" s="58">
        <v>3096</v>
      </c>
      <c r="B3096" s="264">
        <v>46077</v>
      </c>
      <c r="C3096" s="292" t="s">
        <v>1460</v>
      </c>
      <c r="E3096" s="292" t="s">
        <v>5123</v>
      </c>
      <c r="G3096" s="265">
        <v>300000</v>
      </c>
      <c r="H3096" s="269">
        <v>1</v>
      </c>
      <c r="K3096" s="265">
        <v>300000</v>
      </c>
    </row>
    <row r="3097" spans="1:13" x14ac:dyDescent="0.3">
      <c r="A3097" s="58">
        <v>3097</v>
      </c>
      <c r="B3097" s="264">
        <v>46077</v>
      </c>
      <c r="C3097" s="292" t="s">
        <v>1649</v>
      </c>
      <c r="E3097" s="292" t="s">
        <v>3565</v>
      </c>
      <c r="F3097" s="269" t="s">
        <v>3575</v>
      </c>
      <c r="G3097" s="265">
        <v>2600000</v>
      </c>
      <c r="H3097" s="269">
        <v>1</v>
      </c>
      <c r="K3097" s="265">
        <v>2600000</v>
      </c>
      <c r="M3097" s="292" t="s">
        <v>5126</v>
      </c>
    </row>
    <row r="3098" spans="1:13" x14ac:dyDescent="0.3">
      <c r="A3098" s="58">
        <v>3098</v>
      </c>
      <c r="B3098" s="264">
        <v>46077</v>
      </c>
      <c r="C3098" s="292" t="s">
        <v>2986</v>
      </c>
      <c r="E3098" s="292" t="s">
        <v>1198</v>
      </c>
      <c r="F3098" s="269" t="s">
        <v>1743</v>
      </c>
      <c r="G3098" s="265">
        <v>1200000</v>
      </c>
      <c r="H3098" s="269">
        <v>1</v>
      </c>
      <c r="K3098" s="265">
        <v>1200000</v>
      </c>
    </row>
    <row r="3099" spans="1:13" x14ac:dyDescent="0.3">
      <c r="A3099" s="58">
        <v>3099</v>
      </c>
      <c r="B3099" s="264">
        <v>46077</v>
      </c>
      <c r="C3099" s="292" t="s">
        <v>1838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3100</v>
      </c>
      <c r="B3100" s="264">
        <v>46077</v>
      </c>
      <c r="C3100" s="292" t="s">
        <v>1838</v>
      </c>
      <c r="E3100" s="292" t="s">
        <v>1487</v>
      </c>
      <c r="F3100" s="269" t="s">
        <v>2667</v>
      </c>
      <c r="G3100" s="265">
        <v>350000</v>
      </c>
      <c r="H3100" s="269">
        <v>1</v>
      </c>
      <c r="K3100" s="265">
        <v>350000</v>
      </c>
    </row>
    <row r="3101" spans="1:13" x14ac:dyDescent="0.3">
      <c r="A3101" s="58">
        <v>3101</v>
      </c>
      <c r="B3101" s="264">
        <v>46077</v>
      </c>
      <c r="C3101" s="292" t="s">
        <v>2135</v>
      </c>
      <c r="E3101" s="292" t="s">
        <v>3039</v>
      </c>
      <c r="F3101" s="269" t="s">
        <v>1943</v>
      </c>
      <c r="G3101" s="265">
        <v>1000000</v>
      </c>
      <c r="H3101" s="269">
        <v>1</v>
      </c>
      <c r="K3101" s="265">
        <v>1000000</v>
      </c>
    </row>
    <row r="3102" spans="1:13" x14ac:dyDescent="0.3">
      <c r="A3102" s="58">
        <v>3102</v>
      </c>
      <c r="B3102" s="264">
        <v>46077</v>
      </c>
      <c r="C3102" s="292" t="s">
        <v>1390</v>
      </c>
      <c r="E3102" s="292" t="s">
        <v>1734</v>
      </c>
      <c r="G3102" s="265">
        <v>1100000</v>
      </c>
      <c r="H3102" s="269">
        <v>1</v>
      </c>
      <c r="K3102" s="265">
        <v>1100000</v>
      </c>
    </row>
    <row r="3103" spans="1:13" x14ac:dyDescent="0.3">
      <c r="A3103" s="58">
        <v>3103</v>
      </c>
      <c r="B3103" s="264">
        <v>46077</v>
      </c>
      <c r="C3103" s="292" t="s">
        <v>1838</v>
      </c>
      <c r="E3103" s="292" t="s">
        <v>5131</v>
      </c>
      <c r="L3103" s="265">
        <v>-1550000</v>
      </c>
    </row>
    <row r="3104" spans="1:13" x14ac:dyDescent="0.3">
      <c r="A3104" s="58">
        <v>3104</v>
      </c>
      <c r="B3104" s="264">
        <v>46077</v>
      </c>
      <c r="C3104" s="292" t="s">
        <v>1852</v>
      </c>
      <c r="E3104" s="292" t="s">
        <v>4923</v>
      </c>
      <c r="L3104" s="265">
        <v>-250000</v>
      </c>
    </row>
    <row r="3105" spans="1:12" x14ac:dyDescent="0.3">
      <c r="A3105" s="58">
        <v>3105</v>
      </c>
      <c r="B3105" s="264">
        <v>46077</v>
      </c>
      <c r="C3105" s="292" t="s">
        <v>1545</v>
      </c>
      <c r="E3105" s="292" t="s">
        <v>5043</v>
      </c>
      <c r="L3105" s="265">
        <v>-2900000</v>
      </c>
    </row>
    <row r="3106" spans="1:12" x14ac:dyDescent="0.3">
      <c r="A3106" s="58">
        <v>3106</v>
      </c>
      <c r="B3106" s="264">
        <v>46077</v>
      </c>
      <c r="C3106" s="292" t="s">
        <v>1649</v>
      </c>
      <c r="E3106" s="292" t="s">
        <v>5132</v>
      </c>
      <c r="L3106" s="265">
        <v>-2600000</v>
      </c>
    </row>
    <row r="3107" spans="1:12" x14ac:dyDescent="0.3">
      <c r="A3107" s="58">
        <v>3107</v>
      </c>
      <c r="B3107" s="264">
        <v>46077</v>
      </c>
      <c r="C3107" s="292" t="s">
        <v>1440</v>
      </c>
      <c r="E3107" s="292" t="s">
        <v>5133</v>
      </c>
      <c r="L3107" s="265">
        <v>-1320000</v>
      </c>
    </row>
    <row r="3108" spans="1:12" x14ac:dyDescent="0.3">
      <c r="A3108" s="58">
        <v>3108</v>
      </c>
      <c r="B3108" s="264">
        <v>46078</v>
      </c>
      <c r="C3108" s="292" t="s">
        <v>2771</v>
      </c>
      <c r="E3108" s="292" t="s">
        <v>2079</v>
      </c>
      <c r="L3108" s="265">
        <v>-870000</v>
      </c>
    </row>
    <row r="3109" spans="1:12" x14ac:dyDescent="0.3">
      <c r="A3109" s="58">
        <v>3109</v>
      </c>
      <c r="B3109" s="264">
        <v>46078</v>
      </c>
      <c r="C3109" s="292" t="s">
        <v>1464</v>
      </c>
      <c r="E3109" s="292" t="s">
        <v>1198</v>
      </c>
      <c r="F3109" s="269" t="s">
        <v>1743</v>
      </c>
      <c r="G3109" s="265">
        <v>1100000</v>
      </c>
      <c r="H3109" s="269">
        <v>1</v>
      </c>
      <c r="K3109" s="265">
        <v>1100000</v>
      </c>
    </row>
    <row r="3110" spans="1:12" x14ac:dyDescent="0.3">
      <c r="A3110" s="58">
        <v>3110</v>
      </c>
      <c r="B3110" s="264">
        <v>46078</v>
      </c>
      <c r="C3110" s="292" t="s">
        <v>1464</v>
      </c>
      <c r="E3110" s="292" t="s">
        <v>1487</v>
      </c>
      <c r="F3110" s="269" t="s">
        <v>2667</v>
      </c>
      <c r="G3110" s="265">
        <v>350000</v>
      </c>
      <c r="H3110" s="269">
        <v>1</v>
      </c>
      <c r="K3110" s="265">
        <v>350000</v>
      </c>
    </row>
    <row r="3111" spans="1:12" x14ac:dyDescent="0.3">
      <c r="A3111" s="58">
        <v>3111</v>
      </c>
      <c r="B3111" s="264">
        <v>46078</v>
      </c>
      <c r="C3111" s="292" t="s">
        <v>1297</v>
      </c>
      <c r="E3111" s="292" t="s">
        <v>1198</v>
      </c>
      <c r="F3111" s="269" t="s">
        <v>1743</v>
      </c>
      <c r="G3111" s="265">
        <v>1200000</v>
      </c>
      <c r="H3111" s="269">
        <v>1</v>
      </c>
      <c r="K3111" s="265">
        <v>1200000</v>
      </c>
    </row>
    <row r="3112" spans="1:12" x14ac:dyDescent="0.3">
      <c r="A3112" s="58">
        <v>3112</v>
      </c>
      <c r="B3112" s="264">
        <v>46078</v>
      </c>
      <c r="C3112" s="292" t="s">
        <v>1297</v>
      </c>
      <c r="E3112" s="292" t="s">
        <v>5135</v>
      </c>
      <c r="G3112" s="265">
        <v>750000</v>
      </c>
      <c r="H3112" s="269">
        <v>1</v>
      </c>
      <c r="K3112" s="265">
        <v>750000</v>
      </c>
    </row>
    <row r="3113" spans="1:12" x14ac:dyDescent="0.3">
      <c r="A3113" s="58">
        <v>3113</v>
      </c>
      <c r="B3113" s="264">
        <v>46078</v>
      </c>
      <c r="C3113" s="292" t="s">
        <v>3391</v>
      </c>
      <c r="E3113" s="292" t="s">
        <v>1734</v>
      </c>
      <c r="G3113" s="265">
        <v>650000</v>
      </c>
      <c r="H3113" s="269">
        <v>1</v>
      </c>
      <c r="K3113" s="265">
        <v>650000</v>
      </c>
    </row>
    <row r="3114" spans="1:12" x14ac:dyDescent="0.3">
      <c r="A3114" s="58">
        <v>3114</v>
      </c>
      <c r="B3114" s="264">
        <v>46078</v>
      </c>
      <c r="C3114" s="292" t="s">
        <v>995</v>
      </c>
      <c r="E3114" s="292" t="s">
        <v>1734</v>
      </c>
      <c r="G3114" s="265">
        <v>650000</v>
      </c>
      <c r="H3114" s="269">
        <v>1</v>
      </c>
      <c r="J3114" s="266">
        <v>65000</v>
      </c>
      <c r="K3114" s="265">
        <v>715000</v>
      </c>
    </row>
    <row r="3115" spans="1:12" x14ac:dyDescent="0.3">
      <c r="A3115" s="58">
        <v>3115</v>
      </c>
      <c r="B3115" s="264">
        <v>46078</v>
      </c>
      <c r="C3115" s="292" t="s">
        <v>4277</v>
      </c>
      <c r="E3115" s="292" t="s">
        <v>1198</v>
      </c>
      <c r="F3115" s="269" t="s">
        <v>1743</v>
      </c>
      <c r="G3115" s="265">
        <v>1300000</v>
      </c>
      <c r="H3115" s="269">
        <v>1</v>
      </c>
      <c r="K3115" s="265">
        <v>1300000</v>
      </c>
    </row>
    <row r="3116" spans="1:12" x14ac:dyDescent="0.3">
      <c r="A3116" s="58">
        <v>3116</v>
      </c>
      <c r="B3116" s="264">
        <v>46078</v>
      </c>
      <c r="C3116" s="292" t="s">
        <v>995</v>
      </c>
      <c r="E3116" s="292" t="s">
        <v>5140</v>
      </c>
      <c r="L3116" s="265">
        <v>-715000</v>
      </c>
    </row>
    <row r="3117" spans="1:12" x14ac:dyDescent="0.3">
      <c r="A3117" s="58">
        <v>3117</v>
      </c>
      <c r="B3117" s="264">
        <v>46078</v>
      </c>
      <c r="C3117" s="292" t="s">
        <v>1297</v>
      </c>
      <c r="E3117" s="292" t="s">
        <v>5141</v>
      </c>
      <c r="L3117" s="265">
        <v>-1950000</v>
      </c>
    </row>
    <row r="3118" spans="1:12" x14ac:dyDescent="0.3">
      <c r="A3118" s="58">
        <v>3118</v>
      </c>
      <c r="B3118" s="264">
        <v>46079</v>
      </c>
      <c r="C3118" s="292" t="s">
        <v>1738</v>
      </c>
      <c r="E3118" s="292" t="s">
        <v>1791</v>
      </c>
      <c r="L3118" s="265">
        <v>-900000</v>
      </c>
    </row>
    <row r="3119" spans="1:12" x14ac:dyDescent="0.3">
      <c r="A3119" s="58">
        <v>3119</v>
      </c>
      <c r="B3119" s="264">
        <v>46079</v>
      </c>
      <c r="C3119" s="292" t="s">
        <v>2986</v>
      </c>
      <c r="E3119" s="292" t="s">
        <v>5146</v>
      </c>
      <c r="L3119" s="265">
        <v>-2065000</v>
      </c>
    </row>
    <row r="3120" spans="1:12" x14ac:dyDescent="0.3">
      <c r="A3120" s="58">
        <v>3120</v>
      </c>
      <c r="B3120" s="264">
        <v>46079</v>
      </c>
      <c r="C3120" s="292" t="s">
        <v>1577</v>
      </c>
      <c r="E3120" s="292" t="s">
        <v>4439</v>
      </c>
      <c r="L3120" s="265">
        <v>-1100000</v>
      </c>
    </row>
    <row r="3121" spans="1:13" x14ac:dyDescent="0.3">
      <c r="A3121" s="58">
        <v>3121</v>
      </c>
      <c r="B3121" s="264">
        <v>46079</v>
      </c>
      <c r="C3121" s="292" t="s">
        <v>4277</v>
      </c>
      <c r="E3121" s="292" t="s">
        <v>4359</v>
      </c>
      <c r="L3121" s="265">
        <v>-1300000</v>
      </c>
    </row>
    <row r="3122" spans="1:13" x14ac:dyDescent="0.3">
      <c r="A3122" s="58">
        <v>3122</v>
      </c>
      <c r="B3122" s="264">
        <v>46079</v>
      </c>
      <c r="C3122" s="292" t="s">
        <v>1781</v>
      </c>
      <c r="E3122" s="292" t="s">
        <v>1200</v>
      </c>
      <c r="F3122" s="269" t="s">
        <v>1554</v>
      </c>
      <c r="G3122" s="265">
        <v>1200000</v>
      </c>
      <c r="H3122" s="269">
        <v>1</v>
      </c>
      <c r="K3122" s="265">
        <v>1200000</v>
      </c>
    </row>
    <row r="3123" spans="1:13" x14ac:dyDescent="0.3">
      <c r="A3123" s="58">
        <v>3123</v>
      </c>
      <c r="B3123" s="264">
        <v>46079</v>
      </c>
      <c r="C3123" s="292" t="s">
        <v>3189</v>
      </c>
      <c r="E3123" s="292" t="s">
        <v>2168</v>
      </c>
      <c r="F3123" s="269" t="s">
        <v>1455</v>
      </c>
      <c r="G3123" s="265">
        <v>1600000</v>
      </c>
      <c r="H3123" s="269">
        <v>1</v>
      </c>
      <c r="K3123" s="265">
        <v>1600000</v>
      </c>
      <c r="M3123" s="292" t="s">
        <v>5149</v>
      </c>
    </row>
    <row r="3124" spans="1:13" x14ac:dyDescent="0.3">
      <c r="A3124" s="58">
        <v>3124</v>
      </c>
      <c r="B3124" s="264">
        <v>46079</v>
      </c>
      <c r="C3124" s="292" t="s">
        <v>1577</v>
      </c>
      <c r="E3124" s="292" t="s">
        <v>2177</v>
      </c>
      <c r="F3124" s="269" t="s">
        <v>1202</v>
      </c>
      <c r="G3124" s="265">
        <v>620000</v>
      </c>
      <c r="H3124" s="269">
        <v>1</v>
      </c>
      <c r="K3124" s="265">
        <v>620000</v>
      </c>
    </row>
    <row r="3125" spans="1:13" x14ac:dyDescent="0.3">
      <c r="A3125" s="58">
        <v>3125</v>
      </c>
      <c r="B3125" s="264">
        <v>46079</v>
      </c>
      <c r="C3125" s="292" t="s">
        <v>1447</v>
      </c>
      <c r="E3125" s="292" t="s">
        <v>1708</v>
      </c>
      <c r="F3125" s="269">
        <v>27107593440</v>
      </c>
      <c r="G3125" s="265">
        <v>150000</v>
      </c>
      <c r="H3125" s="269">
        <v>1</v>
      </c>
      <c r="K3125" s="265">
        <v>150000</v>
      </c>
    </row>
    <row r="3126" spans="1:13" x14ac:dyDescent="0.3">
      <c r="A3126" s="58">
        <v>3126</v>
      </c>
      <c r="B3126" s="264">
        <v>46079</v>
      </c>
      <c r="C3126" s="292" t="s">
        <v>4028</v>
      </c>
      <c r="E3126" s="292" t="s">
        <v>3039</v>
      </c>
      <c r="F3126" s="269" t="s">
        <v>1943</v>
      </c>
      <c r="G3126" s="265">
        <v>1000000</v>
      </c>
      <c r="H3126" s="269">
        <v>1</v>
      </c>
      <c r="J3126" s="266">
        <v>100000</v>
      </c>
      <c r="K3126" s="265">
        <v>1100000</v>
      </c>
    </row>
    <row r="3127" spans="1:13" x14ac:dyDescent="0.3">
      <c r="A3127" s="58">
        <v>3127</v>
      </c>
      <c r="B3127" s="264">
        <v>46079</v>
      </c>
      <c r="C3127" s="292" t="s">
        <v>1435</v>
      </c>
      <c r="E3127" s="292" t="s">
        <v>5153</v>
      </c>
      <c r="G3127" s="265">
        <v>-350000</v>
      </c>
      <c r="H3127" s="269">
        <v>1</v>
      </c>
      <c r="L3127" s="265">
        <v>-350000</v>
      </c>
    </row>
    <row r="3128" spans="1:13" x14ac:dyDescent="0.3">
      <c r="A3128" s="58">
        <v>3128</v>
      </c>
      <c r="B3128" s="264">
        <v>46079</v>
      </c>
      <c r="C3128" s="292" t="s">
        <v>1435</v>
      </c>
      <c r="E3128" s="292" t="s">
        <v>5154</v>
      </c>
      <c r="G3128" s="265">
        <v>-300000</v>
      </c>
      <c r="H3128" s="269">
        <v>1</v>
      </c>
      <c r="L3128" s="265">
        <v>-300000</v>
      </c>
    </row>
    <row r="3129" spans="1:13" x14ac:dyDescent="0.3">
      <c r="A3129" s="58">
        <v>3129</v>
      </c>
      <c r="B3129" s="264">
        <v>46079</v>
      </c>
      <c r="C3129" s="292" t="s">
        <v>1016</v>
      </c>
      <c r="E3129" s="292" t="s">
        <v>2184</v>
      </c>
      <c r="G3129" s="265">
        <v>550000</v>
      </c>
      <c r="H3129" s="269">
        <v>1</v>
      </c>
      <c r="K3129" s="265">
        <v>550000</v>
      </c>
    </row>
    <row r="3130" spans="1:13" x14ac:dyDescent="0.3">
      <c r="A3130" s="58">
        <v>3130</v>
      </c>
      <c r="B3130" s="264">
        <v>46079</v>
      </c>
      <c r="C3130" s="292" t="s">
        <v>1485</v>
      </c>
      <c r="E3130" s="292" t="s">
        <v>1200</v>
      </c>
      <c r="F3130" s="269" t="s">
        <v>1201</v>
      </c>
      <c r="G3130" s="265">
        <v>1250000</v>
      </c>
      <c r="H3130" s="269">
        <v>1</v>
      </c>
      <c r="K3130" s="265">
        <v>1250000</v>
      </c>
    </row>
    <row r="3131" spans="1:13" x14ac:dyDescent="0.3">
      <c r="A3131" s="58">
        <v>3131</v>
      </c>
      <c r="B3131" s="264">
        <v>46079</v>
      </c>
      <c r="C3131" s="292" t="s">
        <v>985</v>
      </c>
      <c r="E3131" s="292" t="s">
        <v>2372</v>
      </c>
      <c r="F3131" s="269" t="s">
        <v>2405</v>
      </c>
      <c r="G3131" s="265">
        <v>681818</v>
      </c>
      <c r="H3131" s="269">
        <v>1</v>
      </c>
      <c r="J3131" s="266">
        <v>68182</v>
      </c>
      <c r="K3131" s="265">
        <v>750000</v>
      </c>
    </row>
    <row r="3132" spans="1:13" x14ac:dyDescent="0.3">
      <c r="A3132" s="58">
        <v>3132</v>
      </c>
      <c r="B3132" s="264">
        <v>46079</v>
      </c>
      <c r="C3132" s="292" t="s">
        <v>985</v>
      </c>
      <c r="E3132" s="292" t="s">
        <v>2170</v>
      </c>
      <c r="F3132" s="269" t="s">
        <v>1196</v>
      </c>
      <c r="G3132" s="265">
        <v>1500000</v>
      </c>
      <c r="H3132" s="269">
        <v>1</v>
      </c>
      <c r="J3132" s="266">
        <v>150000</v>
      </c>
      <c r="K3132" s="265">
        <v>1650000</v>
      </c>
    </row>
    <row r="3133" spans="1:13" x14ac:dyDescent="0.3">
      <c r="A3133" s="58">
        <v>3133</v>
      </c>
      <c r="B3133" s="264">
        <v>46079</v>
      </c>
      <c r="C3133" s="292" t="s">
        <v>985</v>
      </c>
      <c r="E3133" s="292" t="s">
        <v>2171</v>
      </c>
      <c r="F3133" s="269" t="s">
        <v>1794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3" x14ac:dyDescent="0.3">
      <c r="A3134" s="58">
        <v>3134</v>
      </c>
      <c r="B3134" s="264">
        <v>46079</v>
      </c>
      <c r="C3134" s="292" t="s">
        <v>985</v>
      </c>
      <c r="E3134" s="292" t="s">
        <v>4159</v>
      </c>
      <c r="L3134" s="265">
        <v>-2510000</v>
      </c>
    </row>
    <row r="3135" spans="1:13" x14ac:dyDescent="0.3">
      <c r="A3135" s="58">
        <v>3135</v>
      </c>
      <c r="B3135" s="264">
        <v>46080</v>
      </c>
      <c r="C3135" s="292" t="s">
        <v>3256</v>
      </c>
      <c r="E3135" s="292" t="s">
        <v>5160</v>
      </c>
      <c r="L3135" s="265">
        <v>-1130000</v>
      </c>
    </row>
    <row r="3136" spans="1:13" x14ac:dyDescent="0.3">
      <c r="A3136" s="58">
        <v>3136</v>
      </c>
      <c r="B3136" s="264">
        <v>46080</v>
      </c>
      <c r="C3136" s="292" t="s">
        <v>1016</v>
      </c>
      <c r="E3136" s="292" t="s">
        <v>2097</v>
      </c>
      <c r="F3136" s="269">
        <v>36050661</v>
      </c>
      <c r="G3136" s="265">
        <v>1200000</v>
      </c>
      <c r="H3136" s="269">
        <v>1</v>
      </c>
      <c r="K3136" s="265">
        <v>1200000</v>
      </c>
    </row>
    <row r="3137" spans="1:12" x14ac:dyDescent="0.3">
      <c r="A3137" s="58">
        <v>3137</v>
      </c>
      <c r="B3137" s="264">
        <v>46080</v>
      </c>
      <c r="C3137" s="292" t="s">
        <v>2904</v>
      </c>
      <c r="E3137" s="292" t="s">
        <v>4831</v>
      </c>
      <c r="F3137" s="269">
        <v>97031708500</v>
      </c>
      <c r="G3137" s="265">
        <v>3200000</v>
      </c>
      <c r="H3137" s="269">
        <v>1</v>
      </c>
      <c r="K3137" s="265">
        <v>3200000</v>
      </c>
    </row>
    <row r="3138" spans="1:12" x14ac:dyDescent="0.3">
      <c r="A3138" s="58">
        <v>3138</v>
      </c>
      <c r="B3138" s="264">
        <v>46080</v>
      </c>
      <c r="C3138" s="292" t="s">
        <v>2904</v>
      </c>
      <c r="E3138" s="292" t="s">
        <v>1755</v>
      </c>
      <c r="F3138" s="269" t="s">
        <v>1757</v>
      </c>
      <c r="G3138" s="265">
        <v>100000</v>
      </c>
      <c r="H3138" s="269">
        <v>1</v>
      </c>
      <c r="K3138" s="265">
        <v>100000</v>
      </c>
    </row>
    <row r="3139" spans="1:12" x14ac:dyDescent="0.3">
      <c r="A3139" s="58">
        <v>3139</v>
      </c>
      <c r="B3139" s="264">
        <v>46080</v>
      </c>
      <c r="C3139" s="292" t="s">
        <v>2904</v>
      </c>
      <c r="E3139" s="292" t="s">
        <v>5162</v>
      </c>
      <c r="G3139" s="265">
        <v>10000</v>
      </c>
      <c r="H3139" s="269">
        <v>10</v>
      </c>
      <c r="K3139" s="265">
        <v>100000</v>
      </c>
    </row>
    <row r="3140" spans="1:12" x14ac:dyDescent="0.3">
      <c r="A3140" s="58">
        <v>3140</v>
      </c>
      <c r="B3140" s="264">
        <v>46080</v>
      </c>
      <c r="C3140" s="292" t="s">
        <v>5165</v>
      </c>
      <c r="E3140" s="292" t="s">
        <v>1734</v>
      </c>
      <c r="G3140" s="265">
        <v>650000</v>
      </c>
      <c r="H3140" s="269">
        <v>1</v>
      </c>
      <c r="K3140" s="265">
        <v>650000</v>
      </c>
    </row>
    <row r="3141" spans="1:12" x14ac:dyDescent="0.3">
      <c r="A3141" s="58">
        <v>3141</v>
      </c>
      <c r="B3141" s="264">
        <v>46080</v>
      </c>
      <c r="C3141" s="292" t="s">
        <v>3901</v>
      </c>
      <c r="E3141" s="292" t="s">
        <v>3565</v>
      </c>
      <c r="F3141" s="269" t="s">
        <v>3575</v>
      </c>
      <c r="G3141" s="265">
        <v>2600000</v>
      </c>
      <c r="H3141" s="269">
        <v>1</v>
      </c>
      <c r="K3141" s="265">
        <v>2600000</v>
      </c>
    </row>
    <row r="3142" spans="1:12" x14ac:dyDescent="0.3">
      <c r="A3142" s="58">
        <v>3142</v>
      </c>
      <c r="B3142" s="264">
        <v>46080</v>
      </c>
      <c r="C3142" s="292" t="s">
        <v>3901</v>
      </c>
      <c r="E3142" s="292" t="s">
        <v>2184</v>
      </c>
      <c r="G3142" s="265">
        <v>700000</v>
      </c>
      <c r="H3142" s="269">
        <v>1</v>
      </c>
      <c r="K3142" s="265">
        <v>700000</v>
      </c>
    </row>
    <row r="3143" spans="1:12" x14ac:dyDescent="0.3">
      <c r="A3143" s="58">
        <v>3143</v>
      </c>
      <c r="B3143" s="264">
        <v>46080</v>
      </c>
      <c r="C3143" s="292" t="s">
        <v>3901</v>
      </c>
      <c r="E3143" s="292" t="s">
        <v>2181</v>
      </c>
      <c r="F3143" s="269" t="s">
        <v>1786</v>
      </c>
      <c r="G3143" s="265">
        <v>40000</v>
      </c>
      <c r="H3143" s="269">
        <v>1</v>
      </c>
      <c r="K3143" s="265">
        <v>40000</v>
      </c>
    </row>
    <row r="3144" spans="1:12" x14ac:dyDescent="0.3">
      <c r="A3144" s="58">
        <v>3144</v>
      </c>
      <c r="B3144" s="264">
        <v>46080</v>
      </c>
      <c r="C3144" s="292" t="s">
        <v>3901</v>
      </c>
      <c r="E3144" s="292" t="s">
        <v>2182</v>
      </c>
      <c r="F3144" s="269" t="s">
        <v>1813</v>
      </c>
      <c r="G3144" s="265">
        <v>10000</v>
      </c>
      <c r="H3144" s="269">
        <v>2</v>
      </c>
      <c r="K3144" s="265">
        <v>20000</v>
      </c>
    </row>
    <row r="3145" spans="1:12" x14ac:dyDescent="0.3">
      <c r="A3145" s="58">
        <v>3145</v>
      </c>
      <c r="B3145" s="264">
        <v>46080</v>
      </c>
      <c r="C3145" s="292" t="s">
        <v>5187</v>
      </c>
      <c r="D3145" s="295" t="s">
        <v>4073</v>
      </c>
      <c r="E3145" s="292" t="s">
        <v>5188</v>
      </c>
      <c r="F3145" s="269" t="s">
        <v>5189</v>
      </c>
      <c r="H3145" s="269">
        <v>1</v>
      </c>
    </row>
    <row r="3146" spans="1:12" x14ac:dyDescent="0.3">
      <c r="A3146" s="58">
        <v>3146</v>
      </c>
      <c r="B3146" s="264">
        <v>46080</v>
      </c>
      <c r="C3146" s="292" t="s">
        <v>1443</v>
      </c>
      <c r="E3146" s="292" t="s">
        <v>2168</v>
      </c>
      <c r="F3146" s="269" t="s">
        <v>1455</v>
      </c>
      <c r="G3146" s="265">
        <v>1600000</v>
      </c>
      <c r="H3146" s="269">
        <v>1</v>
      </c>
      <c r="J3146" s="266">
        <v>160000</v>
      </c>
      <c r="K3146" s="265">
        <v>1760000</v>
      </c>
    </row>
    <row r="3147" spans="1:12" x14ac:dyDescent="0.3">
      <c r="A3147" s="58">
        <v>3147</v>
      </c>
      <c r="B3147" s="264">
        <v>46080</v>
      </c>
      <c r="C3147" s="292" t="s">
        <v>3391</v>
      </c>
      <c r="E3147" s="292" t="s">
        <v>4360</v>
      </c>
      <c r="L3147" s="265">
        <v>-650000</v>
      </c>
    </row>
    <row r="3148" spans="1:12" x14ac:dyDescent="0.3">
      <c r="A3148" s="58">
        <v>3148</v>
      </c>
      <c r="B3148" s="264">
        <v>46080</v>
      </c>
      <c r="C3148" s="292" t="s">
        <v>5165</v>
      </c>
      <c r="E3148" s="292" t="s">
        <v>5171</v>
      </c>
      <c r="L3148" s="265">
        <v>-650000</v>
      </c>
    </row>
    <row r="3149" spans="1:12" x14ac:dyDescent="0.3">
      <c r="A3149" s="58">
        <v>3149</v>
      </c>
      <c r="B3149" s="264">
        <v>46080</v>
      </c>
      <c r="C3149" s="292" t="s">
        <v>3189</v>
      </c>
      <c r="E3149" s="292" t="s">
        <v>4158</v>
      </c>
      <c r="L3149" s="265">
        <v>-1600000</v>
      </c>
    </row>
    <row r="3150" spans="1:12" x14ac:dyDescent="0.3">
      <c r="A3150" s="58">
        <v>3150</v>
      </c>
      <c r="B3150" s="264">
        <v>46080</v>
      </c>
      <c r="C3150" s="292" t="s">
        <v>2904</v>
      </c>
      <c r="E3150" s="292" t="s">
        <v>4287</v>
      </c>
      <c r="L3150" s="265">
        <v>-3400000</v>
      </c>
    </row>
    <row r="3151" spans="1:12" x14ac:dyDescent="0.3">
      <c r="A3151" s="58">
        <v>3151</v>
      </c>
      <c r="B3151" s="264">
        <v>46080</v>
      </c>
      <c r="C3151" s="292" t="s">
        <v>1885</v>
      </c>
      <c r="E3151" s="292" t="s">
        <v>4192</v>
      </c>
      <c r="L3151" s="265">
        <v>-2750000</v>
      </c>
    </row>
    <row r="3152" spans="1:12" x14ac:dyDescent="0.3">
      <c r="A3152" s="58">
        <v>3152</v>
      </c>
      <c r="B3152" s="264">
        <v>46080</v>
      </c>
      <c r="C3152" s="292" t="s">
        <v>1485</v>
      </c>
      <c r="E3152" s="292" t="s">
        <v>4116</v>
      </c>
      <c r="L3152" s="265">
        <v>-1250000</v>
      </c>
    </row>
    <row r="3153" spans="1:13" x14ac:dyDescent="0.3">
      <c r="A3153" s="58">
        <v>3154</v>
      </c>
      <c r="B3153" s="264">
        <v>46081</v>
      </c>
      <c r="C3153" s="292" t="s">
        <v>4412</v>
      </c>
      <c r="E3153" s="292" t="s">
        <v>5174</v>
      </c>
      <c r="L3153" s="265">
        <v>-150000</v>
      </c>
    </row>
    <row r="3154" spans="1:13" x14ac:dyDescent="0.3">
      <c r="A3154" s="58">
        <v>3155</v>
      </c>
      <c r="B3154" s="264">
        <v>46081</v>
      </c>
      <c r="C3154" s="292" t="s">
        <v>2484</v>
      </c>
      <c r="E3154" s="292" t="s">
        <v>5175</v>
      </c>
      <c r="L3154" s="265">
        <v>-1650000</v>
      </c>
    </row>
    <row r="3155" spans="1:13" x14ac:dyDescent="0.3">
      <c r="A3155" s="58">
        <v>3156</v>
      </c>
      <c r="B3155" s="264">
        <v>46081</v>
      </c>
      <c r="C3155" s="292" t="s">
        <v>1571</v>
      </c>
      <c r="E3155" s="292" t="s">
        <v>1198</v>
      </c>
      <c r="F3155" s="269" t="s">
        <v>1743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3" x14ac:dyDescent="0.3">
      <c r="A3156" s="58">
        <v>3157</v>
      </c>
      <c r="B3156" s="264">
        <v>46081</v>
      </c>
      <c r="C3156" s="292" t="s">
        <v>1577</v>
      </c>
      <c r="E3156" s="292" t="s">
        <v>1734</v>
      </c>
      <c r="G3156" s="265">
        <v>500000</v>
      </c>
      <c r="H3156" s="269">
        <v>1</v>
      </c>
      <c r="J3156" s="266">
        <v>50000</v>
      </c>
      <c r="K3156" s="265">
        <v>550000</v>
      </c>
    </row>
    <row r="3157" spans="1:13" x14ac:dyDescent="0.3">
      <c r="A3157" s="58">
        <v>3158</v>
      </c>
      <c r="B3157" s="264">
        <v>46081</v>
      </c>
      <c r="C3157" s="292" t="s">
        <v>1044</v>
      </c>
      <c r="E3157" s="292" t="s">
        <v>2186</v>
      </c>
      <c r="F3157" s="269">
        <v>2820403</v>
      </c>
      <c r="G3157" s="265">
        <v>1600000</v>
      </c>
      <c r="H3157" s="269">
        <v>1</v>
      </c>
      <c r="K3157" s="265">
        <v>1600000</v>
      </c>
    </row>
    <row r="3158" spans="1:13" x14ac:dyDescent="0.3">
      <c r="A3158" s="58">
        <v>3159</v>
      </c>
      <c r="B3158" s="264">
        <v>46081</v>
      </c>
      <c r="C3158" s="292" t="s">
        <v>1390</v>
      </c>
      <c r="E3158" s="292" t="s">
        <v>1540</v>
      </c>
      <c r="F3158" s="269">
        <v>24152333907</v>
      </c>
      <c r="G3158" s="265">
        <v>50000</v>
      </c>
      <c r="H3158" s="269">
        <v>1</v>
      </c>
      <c r="K3158" s="265">
        <v>50000</v>
      </c>
    </row>
    <row r="3159" spans="1:13" x14ac:dyDescent="0.3">
      <c r="A3159" s="58">
        <v>3160</v>
      </c>
      <c r="B3159" s="264">
        <v>46081</v>
      </c>
      <c r="C3159" s="292" t="s">
        <v>1571</v>
      </c>
      <c r="E3159" s="292" t="s">
        <v>2047</v>
      </c>
      <c r="L3159" s="265">
        <v>-2750000</v>
      </c>
    </row>
    <row r="3160" spans="1:13" x14ac:dyDescent="0.3">
      <c r="A3160" s="58">
        <v>3161</v>
      </c>
      <c r="B3160" s="264">
        <v>46081</v>
      </c>
      <c r="C3160" s="292" t="s">
        <v>1568</v>
      </c>
      <c r="E3160" s="292" t="s">
        <v>4466</v>
      </c>
      <c r="L3160" s="265">
        <v>-1370000</v>
      </c>
    </row>
    <row r="3161" spans="1:13" x14ac:dyDescent="0.3">
      <c r="A3161" s="58">
        <v>3162</v>
      </c>
      <c r="B3161" s="264">
        <v>46081</v>
      </c>
      <c r="C3161" s="292" t="s">
        <v>1968</v>
      </c>
      <c r="E3161" s="292" t="s">
        <v>3209</v>
      </c>
      <c r="F3161" s="269" t="s">
        <v>3507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5180</v>
      </c>
    </row>
    <row r="3162" spans="1:13" x14ac:dyDescent="0.3">
      <c r="A3162" s="58">
        <v>3163</v>
      </c>
      <c r="B3162" s="264">
        <v>46081</v>
      </c>
      <c r="C3162" s="292" t="s">
        <v>1968</v>
      </c>
      <c r="E3162" s="292" t="s">
        <v>4117</v>
      </c>
      <c r="L3162" s="265">
        <v>-1100000</v>
      </c>
    </row>
    <row r="3163" spans="1:13" x14ac:dyDescent="0.3">
      <c r="A3163" s="58">
        <v>3164</v>
      </c>
      <c r="B3163" s="264">
        <v>46082</v>
      </c>
      <c r="C3163" s="292" t="s">
        <v>1390</v>
      </c>
      <c r="E3163" s="292" t="s">
        <v>3759</v>
      </c>
      <c r="L3163" s="265">
        <v>-7230000</v>
      </c>
    </row>
    <row r="3164" spans="1:13" x14ac:dyDescent="0.3">
      <c r="A3164" s="58">
        <v>3165</v>
      </c>
      <c r="B3164" s="264">
        <v>46083</v>
      </c>
      <c r="C3164" s="292" t="s">
        <v>1470</v>
      </c>
      <c r="E3164" s="292" t="s">
        <v>4171</v>
      </c>
      <c r="L3164" s="265">
        <v>-3520000</v>
      </c>
    </row>
    <row r="3165" spans="1:13" x14ac:dyDescent="0.3">
      <c r="A3165" s="58">
        <v>3166</v>
      </c>
      <c r="B3165" s="264">
        <v>46083</v>
      </c>
      <c r="C3165" s="292" t="s">
        <v>1532</v>
      </c>
      <c r="E3165" s="292" t="s">
        <v>3764</v>
      </c>
      <c r="L3165" s="265">
        <v>-450000</v>
      </c>
    </row>
    <row r="3166" spans="1:13" x14ac:dyDescent="0.3">
      <c r="A3166" s="58">
        <v>3167</v>
      </c>
      <c r="B3166" s="264">
        <v>46083</v>
      </c>
      <c r="C3166" s="292" t="s">
        <v>1460</v>
      </c>
      <c r="E3166" s="292" t="s">
        <v>1791</v>
      </c>
      <c r="L3166" s="265">
        <v>-1900000</v>
      </c>
    </row>
    <row r="3167" spans="1:13" x14ac:dyDescent="0.3">
      <c r="A3167" s="58">
        <v>3168</v>
      </c>
      <c r="B3167" s="264">
        <v>46083</v>
      </c>
      <c r="C3167" s="292" t="s">
        <v>1571</v>
      </c>
      <c r="E3167" s="292" t="s">
        <v>1257</v>
      </c>
      <c r="F3167" s="269" t="s">
        <v>1256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3" x14ac:dyDescent="0.3">
      <c r="A3168" s="58">
        <v>3169</v>
      </c>
      <c r="B3168" s="264">
        <v>46083</v>
      </c>
      <c r="C3168" s="292" t="s">
        <v>985</v>
      </c>
      <c r="E3168" s="292" t="s">
        <v>3565</v>
      </c>
      <c r="F3168" s="269" t="s">
        <v>3575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1435</v>
      </c>
      <c r="E3169" s="292" t="s">
        <v>5192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1791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1838</v>
      </c>
      <c r="E3171" s="292" t="s">
        <v>1708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1713</v>
      </c>
      <c r="E3172" s="292" t="s">
        <v>2406</v>
      </c>
      <c r="F3172" s="269" t="s">
        <v>2736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1390</v>
      </c>
      <c r="E3173" s="292" t="s">
        <v>2181</v>
      </c>
      <c r="F3173" s="269" t="s">
        <v>1786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1390</v>
      </c>
      <c r="E3174" s="292" t="s">
        <v>2182</v>
      </c>
      <c r="F3174" s="269" t="s">
        <v>1813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2142</v>
      </c>
      <c r="F3175" s="269" t="s">
        <v>4769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2546</v>
      </c>
      <c r="E3176" s="292" t="s">
        <v>2170</v>
      </c>
      <c r="F3176" s="269" t="s">
        <v>1196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2546</v>
      </c>
      <c r="E3177" s="292" t="s">
        <v>2171</v>
      </c>
      <c r="F3177" s="269" t="s">
        <v>1794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1435</v>
      </c>
      <c r="E3178" s="292" t="s">
        <v>5192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1464</v>
      </c>
      <c r="E3179" s="292" t="s">
        <v>1198</v>
      </c>
      <c r="F3179" s="269" t="s">
        <v>1743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2904</v>
      </c>
      <c r="E3180" s="292" t="s">
        <v>1721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1435</v>
      </c>
      <c r="E3181" s="292" t="s">
        <v>1552</v>
      </c>
      <c r="F3181" s="269" t="s">
        <v>2685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2904</v>
      </c>
      <c r="E3182" s="292" t="s">
        <v>1147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2138</v>
      </c>
      <c r="E3183" s="292" t="s">
        <v>1708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1447</v>
      </c>
      <c r="E3184" s="292" t="s">
        <v>1708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3901</v>
      </c>
      <c r="E3185" s="292" t="s">
        <v>5204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1458</v>
      </c>
      <c r="E3186" s="292" t="s">
        <v>2763</v>
      </c>
      <c r="F3186" s="269" t="s">
        <v>1207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1369</v>
      </c>
      <c r="E3187" s="292" t="s">
        <v>2150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1734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2986</v>
      </c>
      <c r="E3189" s="292" t="s">
        <v>1198</v>
      </c>
      <c r="F3189" s="269" t="s">
        <v>1743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2986</v>
      </c>
      <c r="E3190" s="292" t="s">
        <v>1696</v>
      </c>
      <c r="F3190" s="269" t="s">
        <v>1695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1464</v>
      </c>
      <c r="E3191" s="292" t="s">
        <v>4492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1364</v>
      </c>
      <c r="E3192" s="292" t="s">
        <v>4682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1838</v>
      </c>
      <c r="E3193" s="292" t="s">
        <v>4996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3830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2904</v>
      </c>
      <c r="E3195" s="292" t="s">
        <v>4287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2138</v>
      </c>
      <c r="E3196" s="292" t="s">
        <v>5210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1447</v>
      </c>
      <c r="E3197" s="292" t="s">
        <v>4762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1369</v>
      </c>
      <c r="E3198" s="292" t="s">
        <v>5211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1577</v>
      </c>
      <c r="E3199" s="292" t="s">
        <v>4439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1577</v>
      </c>
      <c r="E3200" s="292" t="s">
        <v>4439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4028</v>
      </c>
      <c r="E3201" s="292" t="s">
        <v>5173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1800</v>
      </c>
      <c r="E3202" s="292" t="s">
        <v>5213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1713</v>
      </c>
      <c r="E3203" s="292" t="s">
        <v>5214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1229</v>
      </c>
      <c r="E3204" s="292" t="s">
        <v>1198</v>
      </c>
      <c r="F3204" s="269" t="s">
        <v>1743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5216</v>
      </c>
      <c r="E3205" s="292" t="s">
        <v>2372</v>
      </c>
      <c r="F3205" s="269" t="s">
        <v>3154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1738</v>
      </c>
      <c r="E3206" s="292" t="s">
        <v>5218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1460</v>
      </c>
      <c r="E3207" s="292" t="s">
        <v>2170</v>
      </c>
      <c r="F3207" s="269" t="s">
        <v>1196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1460</v>
      </c>
      <c r="E3208" s="292" t="s">
        <v>2171</v>
      </c>
      <c r="F3208" s="269" t="s">
        <v>1794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1460</v>
      </c>
      <c r="E3209" s="292" t="s">
        <v>2173</v>
      </c>
      <c r="F3209" s="269" t="s">
        <v>1711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2091</v>
      </c>
      <c r="E3210" s="292" t="s">
        <v>3036</v>
      </c>
      <c r="F3210" s="269" t="s">
        <v>3024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5222</v>
      </c>
      <c r="E3211" s="292" t="s">
        <v>3983</v>
      </c>
      <c r="F3211" s="269" t="s">
        <v>3982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1589</v>
      </c>
      <c r="E3212" s="292" t="s">
        <v>2094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5222</v>
      </c>
      <c r="E3213" s="292" t="s">
        <v>5228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2904</v>
      </c>
      <c r="E3214" s="292" t="s">
        <v>2904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1738</v>
      </c>
      <c r="E3215" s="292" t="s">
        <v>3763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5216</v>
      </c>
      <c r="E3216" s="292" t="s">
        <v>5233</v>
      </c>
      <c r="L3216" s="265">
        <v>-1700000</v>
      </c>
    </row>
    <row r="3217" spans="1:12" x14ac:dyDescent="0.3">
      <c r="A3217" s="58">
        <v>3218</v>
      </c>
      <c r="B3217" s="264">
        <v>46087</v>
      </c>
      <c r="C3217" s="292" t="s">
        <v>1390</v>
      </c>
      <c r="E3217" s="292" t="s">
        <v>2170</v>
      </c>
      <c r="F3217" s="269" t="s">
        <v>1196</v>
      </c>
      <c r="G3217" s="265">
        <v>1500000</v>
      </c>
      <c r="H3217" s="269">
        <v>1</v>
      </c>
      <c r="K3217" s="265">
        <v>1500000</v>
      </c>
    </row>
    <row r="3218" spans="1:12" x14ac:dyDescent="0.3">
      <c r="A3218" s="58">
        <v>3219</v>
      </c>
      <c r="B3218" s="264">
        <v>46087</v>
      </c>
      <c r="C3218" s="292" t="s">
        <v>1390</v>
      </c>
      <c r="E3218" s="292" t="s">
        <v>2171</v>
      </c>
      <c r="F3218" s="269" t="s">
        <v>1794</v>
      </c>
      <c r="G3218" s="265">
        <v>50000</v>
      </c>
      <c r="H3218" s="269">
        <v>1</v>
      </c>
      <c r="K3218" s="265">
        <v>50000</v>
      </c>
    </row>
    <row r="3219" spans="1:12" x14ac:dyDescent="0.3">
      <c r="A3219" s="58">
        <v>3220</v>
      </c>
      <c r="B3219" s="264">
        <v>46087</v>
      </c>
      <c r="C3219" s="292" t="s">
        <v>1738</v>
      </c>
      <c r="E3219" s="292" t="s">
        <v>2192</v>
      </c>
      <c r="F3219" s="269" t="s">
        <v>1947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2" x14ac:dyDescent="0.3">
      <c r="A3220" s="58">
        <v>3221</v>
      </c>
      <c r="B3220" s="264">
        <v>46087</v>
      </c>
      <c r="C3220" s="292" t="s">
        <v>1738</v>
      </c>
      <c r="E3220" s="292" t="s">
        <v>2171</v>
      </c>
      <c r="F3220" s="269" t="s">
        <v>1794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2" x14ac:dyDescent="0.3">
      <c r="A3221" s="58">
        <v>3222</v>
      </c>
      <c r="B3221" s="264">
        <v>46087</v>
      </c>
      <c r="C3221" s="292" t="s">
        <v>1738</v>
      </c>
      <c r="E3221" s="292" t="s">
        <v>3636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2" x14ac:dyDescent="0.3">
      <c r="A3222" s="58">
        <v>3223</v>
      </c>
      <c r="B3222" s="264">
        <v>46087</v>
      </c>
      <c r="C3222" s="292" t="s">
        <v>2590</v>
      </c>
      <c r="E3222" s="292" t="s">
        <v>1708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2" x14ac:dyDescent="0.3">
      <c r="A3223" s="58">
        <v>3224</v>
      </c>
      <c r="B3223" s="264">
        <v>46087</v>
      </c>
      <c r="C3223" s="292" t="s">
        <v>1589</v>
      </c>
      <c r="E3223" s="292" t="s">
        <v>3565</v>
      </c>
      <c r="F3223" s="269" t="s">
        <v>3575</v>
      </c>
      <c r="G3223" s="265">
        <v>2600000</v>
      </c>
      <c r="H3223" s="269">
        <v>1</v>
      </c>
      <c r="K3223" s="265">
        <v>2600000</v>
      </c>
    </row>
    <row r="3224" spans="1:12" x14ac:dyDescent="0.3">
      <c r="A3224" s="58">
        <v>3225</v>
      </c>
      <c r="B3224" s="264">
        <v>46087</v>
      </c>
      <c r="C3224" s="292" t="s">
        <v>1589</v>
      </c>
      <c r="E3224" s="292" t="s">
        <v>2184</v>
      </c>
      <c r="G3224" s="265">
        <v>700000</v>
      </c>
      <c r="H3224" s="269">
        <v>1</v>
      </c>
      <c r="K3224" s="265">
        <v>700000</v>
      </c>
    </row>
    <row r="3225" spans="1:12" x14ac:dyDescent="0.3">
      <c r="A3225" s="58">
        <v>3226</v>
      </c>
      <c r="B3225" s="264">
        <v>46087</v>
      </c>
      <c r="C3225" s="292" t="s">
        <v>1390</v>
      </c>
      <c r="E3225" s="292" t="s">
        <v>1734</v>
      </c>
      <c r="G3225" s="265">
        <v>1100000</v>
      </c>
      <c r="H3225" s="269">
        <v>1</v>
      </c>
      <c r="K3225" s="265">
        <v>1100000</v>
      </c>
    </row>
    <row r="3226" spans="1:12" x14ac:dyDescent="0.3">
      <c r="A3226" s="58">
        <v>3227</v>
      </c>
      <c r="B3226" s="264">
        <v>46087</v>
      </c>
      <c r="C3226" s="292" t="s">
        <v>1386</v>
      </c>
      <c r="E3226" s="292" t="s">
        <v>1681</v>
      </c>
      <c r="G3226" s="265">
        <v>1000000</v>
      </c>
      <c r="H3226" s="269">
        <v>1</v>
      </c>
      <c r="K3226" s="265">
        <v>1000000</v>
      </c>
    </row>
    <row r="3227" spans="1:12" x14ac:dyDescent="0.3">
      <c r="A3227" s="58">
        <v>3228</v>
      </c>
      <c r="B3227" s="264">
        <v>46087</v>
      </c>
      <c r="C3227" s="292" t="s">
        <v>1589</v>
      </c>
      <c r="E3227" s="292" t="s">
        <v>3848</v>
      </c>
      <c r="L3227" s="265">
        <v>-4300000</v>
      </c>
    </row>
  </sheetData>
  <autoFilter ref="A1:K293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I60" sqref="I60:I6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46087</v>
      </c>
      <c r="B3" s="235" t="s">
        <v>1123</v>
      </c>
      <c r="C3" s="286">
        <f>SUMIF($B:$B,A3,I:I)</f>
        <v>9630000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1124</v>
      </c>
      <c r="C4" s="236">
        <f>SUMIFS($I:$I,$B:$B,"&gt;="&amp;DATE(A5,A4,1),$B:$B,"&lt;="&amp;EOMONTH(DATE(A5,A4,1),0))</f>
        <v>39480000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1390</v>
      </c>
      <c r="D9" s="112" t="s">
        <v>3759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1470</v>
      </c>
      <c r="D10" s="112" t="s">
        <v>4171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1532</v>
      </c>
      <c r="D11" s="112" t="s">
        <v>3764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1460</v>
      </c>
      <c r="D12" s="112" t="s">
        <v>1791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1571</v>
      </c>
      <c r="D13" s="112" t="s">
        <v>1257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3565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1435</v>
      </c>
      <c r="D15" s="112" t="s">
        <v>5192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1791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1838</v>
      </c>
      <c r="D17" s="112" t="s">
        <v>1708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1713</v>
      </c>
      <c r="D18" s="112" t="s">
        <v>2406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1390</v>
      </c>
      <c r="D19" s="112" t="s">
        <v>2181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1390</v>
      </c>
      <c r="D20" s="112" t="s">
        <v>2182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2142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2546</v>
      </c>
      <c r="D22" s="112" t="s">
        <v>2170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2546</v>
      </c>
      <c r="D23" s="112" t="s">
        <v>2171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1435</v>
      </c>
      <c r="D24" s="112" t="s">
        <v>5192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1464</v>
      </c>
      <c r="D25" s="112" t="s">
        <v>1198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2904</v>
      </c>
      <c r="D26" s="112" t="s">
        <v>1721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1435</v>
      </c>
      <c r="D27" s="112" t="s">
        <v>1552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2904</v>
      </c>
      <c r="D28" s="112" t="s">
        <v>1147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2138</v>
      </c>
      <c r="D29" s="112" t="s">
        <v>1708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1447</v>
      </c>
      <c r="D30" s="112" t="s">
        <v>1708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3901</v>
      </c>
      <c r="D31" s="112" t="s">
        <v>5204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1458</v>
      </c>
      <c r="D32" s="112" t="s">
        <v>2763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1369</v>
      </c>
      <c r="D33" s="112" t="s">
        <v>2150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1734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2986</v>
      </c>
      <c r="D35" s="113" t="s">
        <v>1198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2986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1464</v>
      </c>
      <c r="D37" s="113" t="s">
        <v>4492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1364</v>
      </c>
      <c r="D38" s="113" t="s">
        <v>4682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1838</v>
      </c>
      <c r="D39" s="113" t="s">
        <v>4996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3830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2904</v>
      </c>
      <c r="D41" s="113" t="s">
        <v>4287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2138</v>
      </c>
      <c r="D42" s="112" t="s">
        <v>5210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1447</v>
      </c>
      <c r="D43" s="112" t="s">
        <v>4762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1369</v>
      </c>
      <c r="D44" s="112" t="s">
        <v>5211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1577</v>
      </c>
      <c r="D45" s="112" t="s">
        <v>4439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1713</v>
      </c>
      <c r="D46" s="112" t="s">
        <v>5214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1229</v>
      </c>
      <c r="D47" s="113" t="s">
        <v>1198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5216</v>
      </c>
      <c r="D48" s="113" t="s">
        <v>2372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1738</v>
      </c>
      <c r="D49" s="113" t="s">
        <v>5218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1460</v>
      </c>
      <c r="D50" s="113" t="s">
        <v>2170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1460</v>
      </c>
      <c r="D51" s="113" t="s">
        <v>2171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1460</v>
      </c>
      <c r="D52" s="113" t="s">
        <v>2173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2091</v>
      </c>
      <c r="D53" s="113" t="s">
        <v>3036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5222</v>
      </c>
      <c r="D54" s="113" t="s">
        <v>3983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1589</v>
      </c>
      <c r="D55" s="113" t="s">
        <v>2094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5222</v>
      </c>
      <c r="D56" s="113" t="s">
        <v>5228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2904</v>
      </c>
      <c r="D57" s="113" t="s">
        <v>2904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1738</v>
      </c>
      <c r="D58" s="113" t="s">
        <v>3763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5216</v>
      </c>
      <c r="D59" s="113" t="s">
        <v>5233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1390</v>
      </c>
      <c r="D60" s="113" t="s">
        <v>2170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1390</v>
      </c>
      <c r="D61" s="113" t="s">
        <v>2171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1738</v>
      </c>
      <c r="D62" s="113" t="s">
        <v>2192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1738</v>
      </c>
      <c r="D63" s="113" t="s">
        <v>2171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1738</v>
      </c>
      <c r="D64" s="113" t="s">
        <v>3636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9" ht="18" customHeight="1" x14ac:dyDescent="0.3">
      <c r="A65" s="82">
        <v>3223</v>
      </c>
      <c r="B65" s="93">
        <v>46087</v>
      </c>
      <c r="C65" s="83" t="s">
        <v>2590</v>
      </c>
      <c r="D65" s="113" t="s">
        <v>1708</v>
      </c>
      <c r="F65" s="120">
        <v>150000</v>
      </c>
      <c r="G65" s="85">
        <v>1</v>
      </c>
      <c r="I65" s="80">
        <v>150000</v>
      </c>
    </row>
    <row r="66" spans="1:9" ht="18" customHeight="1" x14ac:dyDescent="0.3">
      <c r="A66" s="82">
        <v>3224</v>
      </c>
      <c r="B66" s="93">
        <v>46087</v>
      </c>
      <c r="C66" s="83" t="s">
        <v>1589</v>
      </c>
      <c r="D66" s="113" t="s">
        <v>3565</v>
      </c>
      <c r="F66" s="120">
        <v>2600000</v>
      </c>
      <c r="G66" s="85">
        <v>1</v>
      </c>
      <c r="I66" s="80">
        <v>2600000</v>
      </c>
    </row>
    <row r="67" spans="1:9" ht="18" customHeight="1" x14ac:dyDescent="0.3">
      <c r="A67" s="82">
        <v>3225</v>
      </c>
      <c r="B67" s="93">
        <v>46087</v>
      </c>
      <c r="C67" s="83" t="s">
        <v>1589</v>
      </c>
      <c r="D67" s="113" t="s">
        <v>2184</v>
      </c>
      <c r="F67" s="120">
        <v>700000</v>
      </c>
      <c r="G67" s="85">
        <v>1</v>
      </c>
      <c r="I67" s="80">
        <v>700000</v>
      </c>
    </row>
    <row r="68" spans="1:9" ht="18" customHeight="1" x14ac:dyDescent="0.3">
      <c r="A68" s="82">
        <v>3226</v>
      </c>
      <c r="B68" s="93">
        <v>46087</v>
      </c>
      <c r="C68" s="83" t="s">
        <v>1390</v>
      </c>
      <c r="D68" s="113" t="s">
        <v>1734</v>
      </c>
      <c r="F68" s="120">
        <v>1100000</v>
      </c>
      <c r="G68" s="85">
        <v>1</v>
      </c>
      <c r="I68" s="80">
        <v>1100000</v>
      </c>
    </row>
    <row r="69" spans="1:9" ht="18" customHeight="1" x14ac:dyDescent="0.3">
      <c r="A69" s="82">
        <v>3227</v>
      </c>
      <c r="B69" s="93">
        <v>46087</v>
      </c>
      <c r="C69" s="83" t="s">
        <v>1386</v>
      </c>
      <c r="D69" s="113" t="s">
        <v>1681</v>
      </c>
      <c r="F69" s="120">
        <v>1000000</v>
      </c>
      <c r="G69" s="85">
        <v>1</v>
      </c>
      <c r="I69" s="80">
        <v>1000000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2730000</v>
      </c>
      <c r="D2" s="58">
        <f t="shared" ref="D2:D65" si="0">RANK(C2,C:C,0)</f>
        <v>3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1100000</v>
      </c>
      <c r="D3" s="58">
        <f t="shared" si="0"/>
        <v>17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55000</v>
      </c>
      <c r="D4" s="58">
        <f t="shared" si="0"/>
        <v>24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1600000</v>
      </c>
      <c r="D5" s="58">
        <f t="shared" si="0"/>
        <v>9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4235000</v>
      </c>
      <c r="D6" s="58">
        <f t="shared" si="0"/>
        <v>2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0</v>
      </c>
      <c r="D7" s="58">
        <f t="shared" si="0"/>
        <v>25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1210000</v>
      </c>
      <c r="D8" s="58">
        <f t="shared" si="0"/>
        <v>16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0</v>
      </c>
      <c r="D9" s="58">
        <f t="shared" si="0"/>
        <v>25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25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2500000</v>
      </c>
      <c r="D11" s="58">
        <f t="shared" si="0"/>
        <v>4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0</v>
      </c>
      <c r="D12" s="58">
        <f t="shared" si="0"/>
        <v>25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25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25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1600000</v>
      </c>
      <c r="D15" s="58">
        <f t="shared" si="0"/>
        <v>9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0</v>
      </c>
      <c r="D16" s="58">
        <f t="shared" si="0"/>
        <v>25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1600000</v>
      </c>
      <c r="D17" s="58">
        <f t="shared" si="0"/>
        <v>9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25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1100000</v>
      </c>
      <c r="D19" s="58">
        <f t="shared" si="0"/>
        <v>17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0</v>
      </c>
      <c r="D20" s="58">
        <f t="shared" si="0"/>
        <v>25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0</v>
      </c>
      <c r="D21" s="58">
        <f t="shared" si="0"/>
        <v>25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4300000</v>
      </c>
      <c r="D22" s="58">
        <f t="shared" si="0"/>
        <v>1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0</v>
      </c>
      <c r="D23" s="58">
        <f t="shared" si="0"/>
        <v>25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25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0</v>
      </c>
      <c r="D25" s="58">
        <f t="shared" si="0"/>
        <v>25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25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0</v>
      </c>
      <c r="D27" s="58">
        <f t="shared" si="0"/>
        <v>25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25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25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150000</v>
      </c>
      <c r="D30" s="58">
        <f t="shared" si="0"/>
        <v>20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0</v>
      </c>
      <c r="D31" s="58">
        <f t="shared" si="0"/>
        <v>25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0</v>
      </c>
      <c r="D32" s="58">
        <f t="shared" si="0"/>
        <v>25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1760000</v>
      </c>
      <c r="D33" s="58">
        <f t="shared" si="0"/>
        <v>5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25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0</v>
      </c>
      <c r="D35" s="58">
        <f t="shared" si="0"/>
        <v>25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25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25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25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25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25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4388</v>
      </c>
      <c r="C41" s="268">
        <f>SUMIF(BTS_매출관리!C:C,B41,BTS_매출관리!I:I)</f>
        <v>0</v>
      </c>
      <c r="D41" s="58">
        <f t="shared" si="0"/>
        <v>25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25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1250000</v>
      </c>
      <c r="D43" s="58">
        <f t="shared" si="0"/>
        <v>15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25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1430000</v>
      </c>
      <c r="D45" s="58">
        <f t="shared" si="0"/>
        <v>13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25</v>
      </c>
      <c r="F46" t="s">
        <v>3783</v>
      </c>
      <c r="G46" t="s">
        <v>3781</v>
      </c>
    </row>
    <row r="47" spans="1:17" x14ac:dyDescent="0.3">
      <c r="A47" s="269"/>
      <c r="B47" s="269" t="s">
        <v>4467</v>
      </c>
      <c r="C47" s="268">
        <f>SUMIF(BTS_매출관리!C:C,B47,BTS_매출관리!I:I)</f>
        <v>0</v>
      </c>
      <c r="D47" s="58">
        <f t="shared" si="0"/>
        <v>25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4577</v>
      </c>
      <c r="C48" s="268">
        <f>SUMIF(BTS_매출관리!C:C,B48,BTS_매출관리!I:I)</f>
        <v>0</v>
      </c>
      <c r="D48" s="58">
        <f t="shared" si="0"/>
        <v>25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0</v>
      </c>
      <c r="D49" s="58">
        <f t="shared" si="0"/>
        <v>25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1500000</v>
      </c>
      <c r="D50" s="58">
        <f t="shared" si="0"/>
        <v>12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0</v>
      </c>
      <c r="D51" s="58">
        <f t="shared" si="0"/>
        <v>25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25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25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0</v>
      </c>
      <c r="D54" s="58">
        <f t="shared" si="0"/>
        <v>25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0</v>
      </c>
      <c r="D55" s="58">
        <f t="shared" si="0"/>
        <v>25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25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25</v>
      </c>
    </row>
    <row r="58" spans="1:7" x14ac:dyDescent="0.3">
      <c r="A58" s="269"/>
      <c r="B58" s="269" t="s">
        <v>2904</v>
      </c>
      <c r="C58" s="268">
        <f>SUMIF(BTS_매출관리!C:C,B58,BTS_매출관리!I:I)</f>
        <v>1680000</v>
      </c>
      <c r="D58" s="58">
        <f t="shared" si="0"/>
        <v>7</v>
      </c>
    </row>
    <row r="59" spans="1:7" x14ac:dyDescent="0.3">
      <c r="A59" s="269"/>
      <c r="B59" s="269" t="s">
        <v>4786</v>
      </c>
      <c r="C59" s="268">
        <f>SUMIF(BTS_매출관리!C:C,B59,BTS_매출관리!I:I)</f>
        <v>0</v>
      </c>
      <c r="D59" s="58">
        <f t="shared" si="0"/>
        <v>25</v>
      </c>
    </row>
    <row r="60" spans="1:7" x14ac:dyDescent="0.3">
      <c r="A60" s="269"/>
      <c r="B60" s="269" t="s">
        <v>1262</v>
      </c>
      <c r="C60" s="299">
        <f>SUMIF(BTS_매출관리!C:C,B60,BTS_매출관리!I:I)</f>
        <v>0</v>
      </c>
      <c r="D60" s="58">
        <f t="shared" si="0"/>
        <v>25</v>
      </c>
    </row>
    <row r="61" spans="1:7" x14ac:dyDescent="0.3">
      <c r="A61" s="269"/>
      <c r="B61" s="269" t="s">
        <v>1347</v>
      </c>
      <c r="C61" s="268">
        <f>SUMIF(BTS_매출관리!C:C,B61,BTS_매출관리!I:I)</f>
        <v>0</v>
      </c>
      <c r="D61" s="58">
        <f t="shared" si="0"/>
        <v>25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0</v>
      </c>
      <c r="D62" s="58">
        <f t="shared" si="0"/>
        <v>25</v>
      </c>
    </row>
    <row r="63" spans="1:7" x14ac:dyDescent="0.3">
      <c r="A63" s="269"/>
      <c r="B63" s="269" t="s">
        <v>3719</v>
      </c>
      <c r="C63" s="268">
        <f>SUMIF(BTS_매출관리!C:C,B63,BTS_매출관리!I:I)</f>
        <v>0</v>
      </c>
      <c r="D63" s="58">
        <f t="shared" si="0"/>
        <v>25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25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25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25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25</v>
      </c>
    </row>
    <row r="68" spans="1:4" x14ac:dyDescent="0.3">
      <c r="A68" s="269"/>
      <c r="B68" s="269" t="s">
        <v>1365</v>
      </c>
      <c r="C68" s="268">
        <f>SUMIF(BTS_매출관리!C:C,B68,BTS_매출관리!I:I)</f>
        <v>0</v>
      </c>
      <c r="D68" s="58">
        <f t="shared" si="1"/>
        <v>25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25</v>
      </c>
    </row>
    <row r="70" spans="1:4" x14ac:dyDescent="0.3">
      <c r="A70" s="269"/>
      <c r="B70" s="269" t="s">
        <v>4612</v>
      </c>
      <c r="C70" s="268">
        <f>SUMIF(BTS_매출관리!C:C,B70,BTS_매출관리!I:I)</f>
        <v>0</v>
      </c>
      <c r="D70" s="58">
        <f t="shared" si="1"/>
        <v>25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25</v>
      </c>
    </row>
    <row r="72" spans="1:4" x14ac:dyDescent="0.3">
      <c r="A72" s="269"/>
      <c r="B72" s="269" t="s">
        <v>1277</v>
      </c>
      <c r="C72" s="299">
        <f>SUMIF(BTS_매출관리!C:C,B72,BTS_매출관리!I:I)</f>
        <v>0</v>
      </c>
      <c r="D72" s="58">
        <f t="shared" si="1"/>
        <v>25</v>
      </c>
    </row>
    <row r="73" spans="1:4" x14ac:dyDescent="0.3">
      <c r="A73" s="269"/>
      <c r="B73" s="269" t="s">
        <v>2777</v>
      </c>
      <c r="C73" s="268">
        <f>SUMIF(BTS_매출관리!C:C,B73,BTS_매출관리!I:I)</f>
        <v>0</v>
      </c>
      <c r="D73" s="58">
        <f t="shared" si="1"/>
        <v>25</v>
      </c>
    </row>
    <row r="74" spans="1:4" x14ac:dyDescent="0.3">
      <c r="A74" s="269"/>
      <c r="B74" s="269" t="s">
        <v>4012</v>
      </c>
      <c r="C74" s="268">
        <f>SUMIF(BTS_매출관리!C:C,B74,BTS_매출관리!I:I)</f>
        <v>0</v>
      </c>
      <c r="D74" s="58">
        <f t="shared" si="1"/>
        <v>25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25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25</v>
      </c>
    </row>
    <row r="77" spans="1:4" x14ac:dyDescent="0.3">
      <c r="A77" s="269"/>
      <c r="B77" s="269" t="s">
        <v>4924</v>
      </c>
      <c r="C77" s="268">
        <f>SUMIF(BTS_매출관리!C:C,B77,BTS_매출관리!I:I)</f>
        <v>0</v>
      </c>
      <c r="D77" s="58">
        <f t="shared" si="1"/>
        <v>25</v>
      </c>
    </row>
    <row r="78" spans="1:4" x14ac:dyDescent="0.3">
      <c r="A78" s="269"/>
      <c r="B78" s="269" t="s">
        <v>2580</v>
      </c>
      <c r="C78" s="299">
        <f>SUMIF(BTS_매출관리!C:C,B78,BTS_매출관리!I:I)</f>
        <v>150000</v>
      </c>
      <c r="D78" s="58">
        <f t="shared" si="1"/>
        <v>20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25</v>
      </c>
    </row>
    <row r="80" spans="1:4" x14ac:dyDescent="0.3">
      <c r="A80" s="269"/>
      <c r="B80" s="269" t="s">
        <v>1305</v>
      </c>
      <c r="C80" s="299">
        <f>SUMIF(BTS_매출관리!C:C,B80,BTS_매출관리!I:I)</f>
        <v>1000000</v>
      </c>
      <c r="D80" s="58">
        <f t="shared" si="1"/>
        <v>19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25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25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25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25</v>
      </c>
    </row>
    <row r="85" spans="1:6" x14ac:dyDescent="0.3">
      <c r="A85" s="269"/>
      <c r="B85" s="269" t="s">
        <v>1321</v>
      </c>
      <c r="C85" s="268">
        <f>SUMIF(BTS_매출관리!C:C,B85,BTS_매출관리!I:I)</f>
        <v>1670000</v>
      </c>
      <c r="D85" s="58">
        <f t="shared" si="1"/>
        <v>8</v>
      </c>
    </row>
    <row r="86" spans="1:6" x14ac:dyDescent="0.3">
      <c r="A86" s="269"/>
      <c r="B86" s="269" t="s">
        <v>3884</v>
      </c>
      <c r="C86" s="268">
        <f>SUMIF(BTS_매출관리!C:C,B86,BTS_매출관리!I:I)</f>
        <v>0</v>
      </c>
      <c r="D86" s="58">
        <f t="shared" si="1"/>
        <v>25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25</v>
      </c>
    </row>
    <row r="88" spans="1:6" x14ac:dyDescent="0.3">
      <c r="A88" s="269"/>
      <c r="B88" s="269" t="s">
        <v>1342</v>
      </c>
      <c r="C88" s="268">
        <f>SUMIF(BTS_매출관리!C:C,B88,BTS_매출관리!I:I)</f>
        <v>0</v>
      </c>
      <c r="D88" s="58">
        <f t="shared" si="1"/>
        <v>25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25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25</v>
      </c>
    </row>
    <row r="91" spans="1:6" x14ac:dyDescent="0.3">
      <c r="A91" s="269"/>
      <c r="B91" s="269" t="s">
        <v>1274</v>
      </c>
      <c r="C91" s="268">
        <f>SUMIF(BTS_매출관리!C:C,B91,BTS_매출관리!I:I)</f>
        <v>0</v>
      </c>
      <c r="D91" s="58">
        <f t="shared" si="1"/>
        <v>25</v>
      </c>
      <c r="E91" s="47">
        <v>1</v>
      </c>
      <c r="F91" t="s">
        <v>5021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25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25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25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25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25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25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25</v>
      </c>
    </row>
    <row r="99" spans="1:4" x14ac:dyDescent="0.3">
      <c r="A99" s="269"/>
      <c r="B99" s="269" t="s">
        <v>4719</v>
      </c>
      <c r="C99" s="268">
        <f>SUMIF(BTS_매출관리!C:C,B99,BTS_매출관리!I:I)</f>
        <v>0</v>
      </c>
      <c r="D99" s="58">
        <f t="shared" si="1"/>
        <v>25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25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25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25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25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25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25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25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25</v>
      </c>
    </row>
    <row r="108" spans="1:4" x14ac:dyDescent="0.3">
      <c r="A108" s="269"/>
      <c r="B108" s="269" t="s">
        <v>4419</v>
      </c>
      <c r="C108" s="268">
        <f>SUMIF(BTS_매출관리!C:C,B108,BTS_매출관리!I:I)</f>
        <v>0</v>
      </c>
      <c r="D108" s="58">
        <f t="shared" si="1"/>
        <v>25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25</v>
      </c>
    </row>
    <row r="110" spans="1:4" x14ac:dyDescent="0.3">
      <c r="A110" s="269"/>
      <c r="B110" s="269" t="s">
        <v>1339</v>
      </c>
      <c r="C110" s="268">
        <f>SUMIF(BTS_매출관리!C:C,B110,BTS_매출관리!I:I)</f>
        <v>150000</v>
      </c>
      <c r="D110" s="58">
        <f t="shared" si="1"/>
        <v>20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25</v>
      </c>
    </row>
    <row r="112" spans="1:4" x14ac:dyDescent="0.3">
      <c r="A112" s="269"/>
      <c r="B112" s="269" t="s">
        <v>4496</v>
      </c>
      <c r="C112" s="268">
        <f>SUMIF(BTS_매출관리!C:C,B112,BTS_매출관리!I:I)</f>
        <v>0</v>
      </c>
      <c r="D112" s="58">
        <f t="shared" si="1"/>
        <v>25</v>
      </c>
    </row>
    <row r="113" spans="1:4" x14ac:dyDescent="0.3">
      <c r="A113" s="269"/>
      <c r="B113" s="269" t="s">
        <v>5010</v>
      </c>
      <c r="C113" s="268">
        <f>SUMIF(BTS_매출관리!C:C,B113,BTS_매출관리!I:I)</f>
        <v>0</v>
      </c>
      <c r="D113" s="58">
        <f t="shared" si="1"/>
        <v>25</v>
      </c>
    </row>
    <row r="114" spans="1:4" x14ac:dyDescent="0.3">
      <c r="A114" s="269"/>
      <c r="B114" s="269" t="s">
        <v>2138</v>
      </c>
      <c r="C114" s="268">
        <f>SUMIF(BTS_매출관리!C:C,B114,BTS_매출관리!I:I)</f>
        <v>150000</v>
      </c>
      <c r="D114" s="58">
        <f t="shared" si="1"/>
        <v>20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25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25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25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25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25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25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25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25</v>
      </c>
    </row>
    <row r="123" spans="1:4" x14ac:dyDescent="0.3">
      <c r="A123" s="269"/>
      <c r="B123" s="269" t="s">
        <v>4894</v>
      </c>
      <c r="C123" s="268">
        <f>SUMIF(BTS_매출관리!C:C,B123,BTS_매출관리!I:I)</f>
        <v>0</v>
      </c>
      <c r="D123" s="58">
        <f t="shared" si="1"/>
        <v>25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25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25</v>
      </c>
    </row>
    <row r="126" spans="1:4" x14ac:dyDescent="0.3">
      <c r="A126" s="269"/>
      <c r="B126" s="269" t="s">
        <v>4475</v>
      </c>
      <c r="C126" s="268">
        <f>SUMIF(BTS_매출관리!C:C,B126,BTS_매출관리!I:I)</f>
        <v>0</v>
      </c>
      <c r="D126" s="58">
        <f t="shared" si="1"/>
        <v>25</v>
      </c>
    </row>
    <row r="127" spans="1:4" x14ac:dyDescent="0.3">
      <c r="A127" s="269"/>
      <c r="B127" s="269" t="s">
        <v>1289</v>
      </c>
      <c r="C127" s="299">
        <f>SUMIF(BTS_매출관리!C:C,B127,BTS_매출관리!I:I)</f>
        <v>1300000</v>
      </c>
      <c r="D127" s="58">
        <f t="shared" si="1"/>
        <v>14</v>
      </c>
    </row>
    <row r="128" spans="1:4" x14ac:dyDescent="0.3">
      <c r="A128" s="269"/>
      <c r="B128" s="269" t="s">
        <v>2008</v>
      </c>
      <c r="C128" s="268">
        <f>SUMIF(BTS_매출관리!C:C,B128,BTS_매출관리!I:I)</f>
        <v>0</v>
      </c>
      <c r="D128" s="58">
        <f t="shared" si="1"/>
        <v>25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25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25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25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25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25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25</v>
      </c>
    </row>
    <row r="135" spans="1:4" x14ac:dyDescent="0.3">
      <c r="A135" s="269"/>
      <c r="B135" s="269" t="s">
        <v>4444</v>
      </c>
      <c r="C135" s="268">
        <f>SUMIF(BTS_매출관리!C:C,B135,BTS_매출관리!I:I)</f>
        <v>0</v>
      </c>
      <c r="D135" s="58">
        <f t="shared" si="2"/>
        <v>25</v>
      </c>
    </row>
    <row r="136" spans="1:4" x14ac:dyDescent="0.3">
      <c r="A136" s="269"/>
      <c r="B136" s="269" t="s">
        <v>4722</v>
      </c>
      <c r="C136" s="268">
        <f>SUMIF(BTS_매출관리!C:C,B136,BTS_매출관리!I:I)</f>
        <v>0</v>
      </c>
      <c r="D136" s="58">
        <f t="shared" si="2"/>
        <v>25</v>
      </c>
    </row>
    <row r="137" spans="1:4" x14ac:dyDescent="0.3">
      <c r="A137" s="269"/>
      <c r="B137" s="269" t="s">
        <v>4801</v>
      </c>
      <c r="C137" s="268">
        <f>SUMIF(BTS_매출관리!C:C,B137,BTS_매출관리!I:I)</f>
        <v>0</v>
      </c>
      <c r="D137" s="58">
        <f t="shared" si="2"/>
        <v>25</v>
      </c>
    </row>
    <row r="138" spans="1:4" x14ac:dyDescent="0.3">
      <c r="A138" s="269"/>
      <c r="B138" s="269" t="s">
        <v>4412</v>
      </c>
      <c r="C138" s="268">
        <f>SUMIF(BTS_매출관리!C:C,B138,BTS_매출관리!I:I)</f>
        <v>0</v>
      </c>
      <c r="D138" s="58">
        <f t="shared" si="2"/>
        <v>25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25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25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25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25</v>
      </c>
    </row>
    <row r="143" spans="1:4" x14ac:dyDescent="0.3">
      <c r="A143" s="269"/>
      <c r="B143" s="269" t="s">
        <v>1275</v>
      </c>
      <c r="C143" s="268">
        <f>SUMIF(BTS_매출관리!C:C,B143,BTS_매출관리!I:I)</f>
        <v>0</v>
      </c>
      <c r="D143" s="58">
        <f t="shared" si="2"/>
        <v>25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25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25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25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25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25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25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25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25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25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25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25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25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25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25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25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25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25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25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25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25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25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25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25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25</v>
      </c>
    </row>
    <row r="168" spans="1:4" x14ac:dyDescent="0.3">
      <c r="A168" s="269"/>
      <c r="B168" s="269" t="s">
        <v>1319</v>
      </c>
      <c r="C168" s="268">
        <f>SUMIF(BTS_매출관리!C:C,B168,BTS_매출관리!I:I)</f>
        <v>1760000</v>
      </c>
      <c r="D168" s="58">
        <f t="shared" si="2"/>
        <v>5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25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25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25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25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25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25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25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25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25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25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25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25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25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25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25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25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25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25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25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25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25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25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25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25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25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25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25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25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25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25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25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25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25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25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25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25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25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25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25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25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25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25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25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25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25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25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25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25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25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25</v>
      </c>
    </row>
    <row r="219" spans="1:4" x14ac:dyDescent="0.3">
      <c r="A219" s="269"/>
      <c r="B219" s="269" t="s">
        <v>4415</v>
      </c>
      <c r="C219" s="268">
        <f>SUMIF(BTS_매출관리!C:C,B219,BTS_매출관리!I:I)</f>
        <v>0</v>
      </c>
      <c r="D219" s="58">
        <f t="shared" si="3"/>
        <v>25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25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25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25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25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25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76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45804</v>
      </c>
      <c r="U2" s="319"/>
    </row>
    <row r="3" spans="1:21" ht="24" customHeight="1" x14ac:dyDescent="0.3">
      <c r="A3" s="386" t="s">
        <v>1162</v>
      </c>
      <c r="B3" s="37" t="s">
        <v>59</v>
      </c>
      <c r="C3" s="510" t="s">
        <v>1532</v>
      </c>
      <c r="D3" s="511"/>
      <c r="E3" s="511"/>
      <c r="F3" s="511"/>
      <c r="G3" s="511"/>
      <c r="H3" s="511"/>
      <c r="I3" s="511"/>
      <c r="J3" s="512"/>
      <c r="K3" s="392" t="s">
        <v>1163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76" t="s">
        <v>73</v>
      </c>
      <c r="U4" s="477"/>
    </row>
    <row r="5" spans="1:21" ht="15.75" customHeight="1" x14ac:dyDescent="0.3">
      <c r="A5" s="387"/>
      <c r="B5" s="38" t="s">
        <v>60</v>
      </c>
      <c r="C5" s="401" t="s">
        <v>1091</v>
      </c>
      <c r="D5" s="402"/>
      <c r="E5" s="402"/>
      <c r="F5" s="402"/>
      <c r="G5" s="402"/>
      <c r="H5" s="402"/>
      <c r="I5" s="402"/>
      <c r="J5" s="403"/>
      <c r="K5" s="393"/>
      <c r="L5" s="38" t="s">
        <v>60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15.75" customHeight="1" x14ac:dyDescent="0.3">
      <c r="A6" s="388"/>
      <c r="B6" s="38" t="s">
        <v>75</v>
      </c>
      <c r="C6" s="401" t="s">
        <v>1090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973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78</v>
      </c>
      <c r="G7" s="321"/>
      <c r="H7" s="321"/>
      <c r="I7" s="383"/>
      <c r="J7" s="384" t="s">
        <v>67</v>
      </c>
      <c r="K7" s="383"/>
      <c r="L7" s="384" t="s">
        <v>42</v>
      </c>
      <c r="M7" s="321"/>
      <c r="N7" s="321"/>
      <c r="O7" s="321"/>
      <c r="P7" s="383"/>
      <c r="Q7" s="384" t="s">
        <v>68</v>
      </c>
      <c r="R7" s="321"/>
      <c r="S7" s="383"/>
      <c r="T7" s="384" t="s">
        <v>69</v>
      </c>
      <c r="U7" s="385"/>
    </row>
    <row r="8" spans="1:21" ht="15" customHeight="1" x14ac:dyDescent="0.3">
      <c r="A8" s="513" t="s">
        <v>1128</v>
      </c>
      <c r="B8" s="514"/>
      <c r="C8" s="514"/>
      <c r="D8" s="514"/>
      <c r="E8" s="515"/>
      <c r="F8" s="516"/>
      <c r="G8" s="514"/>
      <c r="H8" s="514"/>
      <c r="I8" s="515"/>
      <c r="J8" s="517">
        <v>1</v>
      </c>
      <c r="K8" s="429"/>
      <c r="L8" s="518">
        <v>1000000</v>
      </c>
      <c r="M8" s="519"/>
      <c r="N8" s="519"/>
      <c r="O8" s="519"/>
      <c r="P8" s="520"/>
      <c r="Q8" s="518">
        <v>1000000</v>
      </c>
      <c r="R8" s="519"/>
      <c r="S8" s="520"/>
      <c r="T8" s="436"/>
      <c r="U8" s="437"/>
    </row>
    <row r="9" spans="1:21" ht="15" customHeight="1" x14ac:dyDescent="0.3">
      <c r="A9" s="503"/>
      <c r="B9" s="504"/>
      <c r="C9" s="504"/>
      <c r="D9" s="504"/>
      <c r="E9" s="505"/>
      <c r="F9" s="506"/>
      <c r="G9" s="504"/>
      <c r="H9" s="504"/>
      <c r="I9" s="505"/>
      <c r="J9" s="419"/>
      <c r="K9" s="418"/>
      <c r="L9" s="500"/>
      <c r="M9" s="501"/>
      <c r="N9" s="501"/>
      <c r="O9" s="501"/>
      <c r="P9" s="502"/>
      <c r="Q9" s="500"/>
      <c r="R9" s="501"/>
      <c r="S9" s="502"/>
      <c r="T9" s="423"/>
      <c r="U9" s="424"/>
    </row>
    <row r="10" spans="1:21" ht="15" customHeight="1" x14ac:dyDescent="0.3">
      <c r="A10" s="503"/>
      <c r="B10" s="504"/>
      <c r="C10" s="504"/>
      <c r="D10" s="504"/>
      <c r="E10" s="505"/>
      <c r="F10" s="506"/>
      <c r="G10" s="504"/>
      <c r="H10" s="504"/>
      <c r="I10" s="505"/>
      <c r="J10" s="419"/>
      <c r="K10" s="418"/>
      <c r="L10" s="500"/>
      <c r="M10" s="501"/>
      <c r="N10" s="501"/>
      <c r="O10" s="501"/>
      <c r="P10" s="502"/>
      <c r="Q10" s="500"/>
      <c r="R10" s="501"/>
      <c r="S10" s="502"/>
      <c r="T10" s="423"/>
      <c r="U10" s="424"/>
    </row>
    <row r="11" spans="1:21" ht="15" customHeight="1" x14ac:dyDescent="0.3">
      <c r="A11" s="503"/>
      <c r="B11" s="504"/>
      <c r="C11" s="504"/>
      <c r="D11" s="504"/>
      <c r="E11" s="505"/>
      <c r="F11" s="506"/>
      <c r="G11" s="504"/>
      <c r="H11" s="504"/>
      <c r="I11" s="505"/>
      <c r="J11" s="419"/>
      <c r="K11" s="418"/>
      <c r="L11" s="500"/>
      <c r="M11" s="501"/>
      <c r="N11" s="501"/>
      <c r="O11" s="501"/>
      <c r="P11" s="502"/>
      <c r="Q11" s="500"/>
      <c r="R11" s="501"/>
      <c r="S11" s="502"/>
      <c r="T11" s="423"/>
      <c r="U11" s="424"/>
    </row>
    <row r="12" spans="1:21" ht="15" customHeight="1" x14ac:dyDescent="0.3">
      <c r="A12" s="503"/>
      <c r="B12" s="504"/>
      <c r="C12" s="504"/>
      <c r="D12" s="504"/>
      <c r="E12" s="505"/>
      <c r="F12" s="506"/>
      <c r="G12" s="504"/>
      <c r="H12" s="504"/>
      <c r="I12" s="505"/>
      <c r="J12" s="419"/>
      <c r="K12" s="418"/>
      <c r="L12" s="500"/>
      <c r="M12" s="501"/>
      <c r="N12" s="501"/>
      <c r="O12" s="501"/>
      <c r="P12" s="502"/>
      <c r="Q12" s="500"/>
      <c r="R12" s="501"/>
      <c r="S12" s="502"/>
      <c r="T12" s="423"/>
      <c r="U12" s="424"/>
    </row>
    <row r="13" spans="1:21" ht="15" customHeight="1" x14ac:dyDescent="0.3">
      <c r="A13" s="503"/>
      <c r="B13" s="504"/>
      <c r="C13" s="504"/>
      <c r="D13" s="504"/>
      <c r="E13" s="505"/>
      <c r="F13" s="507"/>
      <c r="G13" s="508"/>
      <c r="H13" s="508"/>
      <c r="I13" s="509"/>
      <c r="J13" s="419"/>
      <c r="K13" s="418"/>
      <c r="L13" s="500"/>
      <c r="M13" s="501"/>
      <c r="N13" s="501"/>
      <c r="O13" s="501"/>
      <c r="P13" s="502"/>
      <c r="Q13" s="500"/>
      <c r="R13" s="501"/>
      <c r="S13" s="502"/>
      <c r="T13" s="423"/>
      <c r="U13" s="424"/>
    </row>
    <row r="14" spans="1:21" ht="15" customHeight="1" x14ac:dyDescent="0.3">
      <c r="A14" s="503"/>
      <c r="B14" s="504"/>
      <c r="C14" s="504"/>
      <c r="D14" s="504"/>
      <c r="E14" s="505"/>
      <c r="F14" s="506"/>
      <c r="G14" s="504"/>
      <c r="H14" s="504"/>
      <c r="I14" s="505"/>
      <c r="J14" s="419"/>
      <c r="K14" s="418"/>
      <c r="L14" s="500"/>
      <c r="M14" s="501"/>
      <c r="N14" s="501"/>
      <c r="O14" s="501"/>
      <c r="P14" s="502"/>
      <c r="Q14" s="500"/>
      <c r="R14" s="501"/>
      <c r="S14" s="502"/>
      <c r="T14" s="423"/>
      <c r="U14" s="424"/>
    </row>
    <row r="15" spans="1:21" ht="15" customHeight="1" x14ac:dyDescent="0.3">
      <c r="A15" s="416"/>
      <c r="B15" s="417"/>
      <c r="C15" s="417"/>
      <c r="D15" s="417"/>
      <c r="E15" s="418"/>
      <c r="F15" s="419"/>
      <c r="G15" s="417"/>
      <c r="H15" s="417"/>
      <c r="I15" s="418"/>
      <c r="J15" s="419"/>
      <c r="K15" s="418"/>
      <c r="L15" s="490"/>
      <c r="M15" s="491"/>
      <c r="N15" s="491"/>
      <c r="O15" s="491"/>
      <c r="P15" s="492"/>
      <c r="Q15" s="490"/>
      <c r="R15" s="491"/>
      <c r="S15" s="492"/>
      <c r="T15" s="423"/>
      <c r="U15" s="424"/>
    </row>
    <row r="16" spans="1:21" ht="15" customHeight="1" x14ac:dyDescent="0.3">
      <c r="A16" s="416"/>
      <c r="B16" s="417"/>
      <c r="C16" s="417"/>
      <c r="D16" s="417"/>
      <c r="E16" s="418"/>
      <c r="F16" s="419"/>
      <c r="G16" s="417"/>
      <c r="H16" s="417"/>
      <c r="I16" s="418"/>
      <c r="J16" s="419"/>
      <c r="K16" s="418"/>
      <c r="L16" s="490"/>
      <c r="M16" s="491"/>
      <c r="N16" s="491"/>
      <c r="O16" s="491"/>
      <c r="P16" s="492"/>
      <c r="Q16" s="490"/>
      <c r="R16" s="491"/>
      <c r="S16" s="492"/>
      <c r="T16" s="423"/>
      <c r="U16" s="424"/>
    </row>
    <row r="17" spans="1:21" ht="15" customHeight="1" x14ac:dyDescent="0.3">
      <c r="A17" s="416"/>
      <c r="B17" s="417"/>
      <c r="C17" s="417"/>
      <c r="D17" s="417"/>
      <c r="E17" s="418"/>
      <c r="F17" s="419"/>
      <c r="G17" s="417"/>
      <c r="H17" s="417"/>
      <c r="I17" s="418"/>
      <c r="J17" s="419"/>
      <c r="K17" s="418"/>
      <c r="L17" s="490"/>
      <c r="M17" s="491"/>
      <c r="N17" s="491"/>
      <c r="O17" s="491"/>
      <c r="P17" s="492"/>
      <c r="Q17" s="490"/>
      <c r="R17" s="491"/>
      <c r="S17" s="492"/>
      <c r="T17" s="423"/>
      <c r="U17" s="424"/>
    </row>
    <row r="18" spans="1:21" ht="15" customHeight="1" x14ac:dyDescent="0.3">
      <c r="A18" s="416"/>
      <c r="B18" s="417"/>
      <c r="C18" s="417"/>
      <c r="D18" s="417"/>
      <c r="E18" s="418"/>
      <c r="F18" s="419"/>
      <c r="G18" s="417"/>
      <c r="H18" s="417"/>
      <c r="I18" s="418"/>
      <c r="J18" s="419"/>
      <c r="K18" s="418"/>
      <c r="L18" s="490"/>
      <c r="M18" s="491"/>
      <c r="N18" s="491"/>
      <c r="O18" s="491"/>
      <c r="P18" s="492"/>
      <c r="Q18" s="490"/>
      <c r="R18" s="491"/>
      <c r="S18" s="492"/>
      <c r="T18" s="423"/>
      <c r="U18" s="424"/>
    </row>
    <row r="19" spans="1:21" ht="15" customHeight="1" x14ac:dyDescent="0.3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 x14ac:dyDescent="0.3">
      <c r="A20" s="320" t="s">
        <v>80</v>
      </c>
      <c r="B20" s="321"/>
      <c r="C20" s="321"/>
      <c r="D20" s="321"/>
      <c r="E20" s="321"/>
      <c r="F20" s="322">
        <v>2450000</v>
      </c>
      <c r="G20" s="322"/>
      <c r="H20" s="322"/>
      <c r="I20" s="323"/>
      <c r="J20" s="469">
        <f>SUM(J8:K19)</f>
        <v>1</v>
      </c>
      <c r="K20" s="469"/>
      <c r="L20" s="524" t="s">
        <v>959</v>
      </c>
      <c r="M20" s="525"/>
      <c r="N20" s="525"/>
      <c r="O20" s="525"/>
      <c r="P20" s="526"/>
      <c r="Q20" s="362">
        <f>SUM(Q8:S19)</f>
        <v>1000000</v>
      </c>
      <c r="R20" s="322"/>
      <c r="S20" s="322"/>
      <c r="T20" s="322"/>
      <c r="U20" s="363"/>
    </row>
    <row r="21" spans="1:21" ht="17.25" thickBot="1" x14ac:dyDescent="0.35">
      <c r="A21" s="325" t="s">
        <v>90</v>
      </c>
      <c r="B21" s="326"/>
      <c r="C21" s="326"/>
      <c r="D21" s="326"/>
      <c r="E21" s="326"/>
      <c r="F21" s="327">
        <f>F20+Q20</f>
        <v>3450000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55"/>
      <c r="Q21" s="470" t="str">
        <f>C3</f>
        <v>제이오토(대구)</v>
      </c>
      <c r="R21" s="471"/>
      <c r="S21" s="471"/>
      <c r="T21" s="471"/>
      <c r="U21" s="472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5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77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45804</v>
      </c>
      <c r="U25" s="319"/>
    </row>
    <row r="26" spans="1:21" ht="27" customHeight="1" x14ac:dyDescent="0.3">
      <c r="A26" s="386" t="s">
        <v>1162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392" t="s">
        <v>1163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 x14ac:dyDescent="0.3">
      <c r="A27" s="387"/>
      <c r="B27" s="37" t="s">
        <v>61</v>
      </c>
      <c r="C27" s="521">
        <f>C4</f>
        <v>0</v>
      </c>
      <c r="D27" s="522"/>
      <c r="E27" s="522"/>
      <c r="F27" s="522"/>
      <c r="G27" s="522"/>
      <c r="H27" s="522"/>
      <c r="I27" s="522"/>
      <c r="J27" s="523"/>
      <c r="K27" s="393"/>
      <c r="L27" s="37" t="s">
        <v>61</v>
      </c>
      <c r="M27" s="401" t="str">
        <f>M4</f>
        <v>259-12-01768</v>
      </c>
      <c r="N27" s="402"/>
      <c r="O27" s="402"/>
      <c r="P27" s="402"/>
      <c r="Q27" s="402"/>
      <c r="R27" s="403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87"/>
      <c r="B28" s="38" t="s">
        <v>10</v>
      </c>
      <c r="C28" s="401" t="str">
        <f>C5</f>
        <v>대구광역시 서구 가르뱅이로 53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tr">
        <f>M5</f>
        <v>대구 달서구 용산로 28(본리동)</v>
      </c>
      <c r="N28" s="402"/>
      <c r="O28" s="402"/>
      <c r="P28" s="402"/>
      <c r="Q28" s="402"/>
      <c r="R28" s="402"/>
      <c r="S28" s="402"/>
      <c r="T28" s="402"/>
      <c r="U28" s="404"/>
    </row>
    <row r="29" spans="1:21" ht="15.75" customHeight="1" x14ac:dyDescent="0.3">
      <c r="A29" s="388"/>
      <c r="B29" s="38" t="s">
        <v>75</v>
      </c>
      <c r="C29" s="401" t="str">
        <f>C6</f>
        <v>010-5102-8176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tr">
        <f>M6</f>
        <v>010-5168-3542</v>
      </c>
      <c r="N29" s="402"/>
      <c r="O29" s="402"/>
      <c r="P29" s="402"/>
      <c r="Q29" s="402"/>
      <c r="R29" s="403"/>
      <c r="S29" s="38" t="s">
        <v>22</v>
      </c>
      <c r="T29" s="401"/>
      <c r="U29" s="404"/>
    </row>
    <row r="30" spans="1:21" ht="15.75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67</v>
      </c>
      <c r="K30" s="383"/>
      <c r="L30" s="384" t="s">
        <v>42</v>
      </c>
      <c r="M30" s="321"/>
      <c r="N30" s="321"/>
      <c r="O30" s="321"/>
      <c r="P30" s="383"/>
      <c r="Q30" s="384" t="s">
        <v>68</v>
      </c>
      <c r="R30" s="321"/>
      <c r="S30" s="383"/>
      <c r="T30" s="384" t="s">
        <v>69</v>
      </c>
      <c r="U30" s="385"/>
    </row>
    <row r="31" spans="1:21" ht="15" customHeight="1" x14ac:dyDescent="0.3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 x14ac:dyDescent="0.3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 x14ac:dyDescent="0.3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 x14ac:dyDescent="0.3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 x14ac:dyDescent="0.3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 x14ac:dyDescent="0.3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 x14ac:dyDescent="0.3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 x14ac:dyDescent="0.3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 x14ac:dyDescent="0.3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 x14ac:dyDescent="0.3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 x14ac:dyDescent="0.3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 x14ac:dyDescent="0.3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 x14ac:dyDescent="0.3">
      <c r="A43" s="320" t="s">
        <v>80</v>
      </c>
      <c r="B43" s="321"/>
      <c r="C43" s="321"/>
      <c r="D43" s="321"/>
      <c r="E43" s="321"/>
      <c r="F43" s="322">
        <f>F20</f>
        <v>2450000</v>
      </c>
      <c r="G43" s="322"/>
      <c r="H43" s="322"/>
      <c r="I43" s="323"/>
      <c r="J43" s="469">
        <f>J20</f>
        <v>1</v>
      </c>
      <c r="K43" s="469"/>
      <c r="L43" s="524" t="s">
        <v>959</v>
      </c>
      <c r="M43" s="525"/>
      <c r="N43" s="525"/>
      <c r="O43" s="525"/>
      <c r="P43" s="526"/>
      <c r="Q43" s="527">
        <f>Q20</f>
        <v>1000000</v>
      </c>
      <c r="R43" s="528"/>
      <c r="S43" s="528"/>
      <c r="T43" s="528"/>
      <c r="U43" s="529"/>
    </row>
    <row r="44" spans="1:21" ht="17.25" thickBot="1" x14ac:dyDescent="0.35">
      <c r="A44" s="325" t="s">
        <v>90</v>
      </c>
      <c r="B44" s="326"/>
      <c r="C44" s="326"/>
      <c r="D44" s="326"/>
      <c r="E44" s="326"/>
      <c r="F44" s="327">
        <f>F21</f>
        <v>3450000</v>
      </c>
      <c r="G44" s="327"/>
      <c r="H44" s="327"/>
      <c r="I44" s="328"/>
      <c r="J44" s="329" t="s">
        <v>965</v>
      </c>
      <c r="K44" s="326"/>
      <c r="L44" s="330" t="str">
        <f>L21</f>
        <v>장효주</v>
      </c>
      <c r="M44" s="330"/>
      <c r="N44" s="330"/>
      <c r="O44" s="329" t="s">
        <v>64</v>
      </c>
      <c r="P44" s="355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35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1660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4391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4396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4399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4401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4402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4403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4405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4407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4409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4410</v>
      </c>
    </row>
    <row r="1225" spans="1:4" x14ac:dyDescent="0.3">
      <c r="A1225">
        <v>1249</v>
      </c>
      <c r="B1225" s="13">
        <v>45985</v>
      </c>
      <c r="C1225" t="s">
        <v>4412</v>
      </c>
      <c r="D1225" t="s">
        <v>4414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4418</v>
      </c>
    </row>
    <row r="1227" spans="1:4" x14ac:dyDescent="0.3">
      <c r="A1227">
        <v>1251</v>
      </c>
      <c r="B1227" s="13">
        <v>45986</v>
      </c>
      <c r="C1227" t="s">
        <v>4419</v>
      </c>
      <c r="D1227" t="s">
        <v>4422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4423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4432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4433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4434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4435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4436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4437</v>
      </c>
    </row>
    <row r="1235" spans="1:4" x14ac:dyDescent="0.3">
      <c r="A1235">
        <v>1259</v>
      </c>
      <c r="B1235" s="13">
        <v>45988</v>
      </c>
      <c r="C1235" t="s">
        <v>4443</v>
      </c>
      <c r="D1235" t="s">
        <v>4448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4449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4450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4451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4452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4453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4456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4457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4459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4460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4461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4464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4470</v>
      </c>
    </row>
    <row r="1248" spans="1:4" x14ac:dyDescent="0.3">
      <c r="A1248">
        <v>1272</v>
      </c>
      <c r="B1248" s="13">
        <v>45992</v>
      </c>
      <c r="C1248" t="s">
        <v>4467</v>
      </c>
      <c r="D1248" t="s">
        <v>4471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4472</v>
      </c>
    </row>
    <row r="1250" spans="1:4" x14ac:dyDescent="0.3">
      <c r="A1250">
        <v>1274</v>
      </c>
      <c r="B1250" s="13">
        <v>45993</v>
      </c>
      <c r="C1250" t="s">
        <v>4475</v>
      </c>
      <c r="D1250" t="s">
        <v>4478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4479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4480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4485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4486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4487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4488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4489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4490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4491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4499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4500</v>
      </c>
    </row>
    <row r="1262" spans="1:4" x14ac:dyDescent="0.3">
      <c r="A1262">
        <v>1286</v>
      </c>
      <c r="B1262" s="13">
        <v>45995</v>
      </c>
      <c r="C1262" t="s">
        <v>4496</v>
      </c>
      <c r="D1262" t="s">
        <v>4501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4506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4507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4508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4509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4510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4514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4515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4516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4517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4518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4519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4523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4524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4525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4526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4527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4528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4529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4530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4536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4537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4538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4539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4540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4541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4546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4547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4549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4552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4560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4563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4566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4567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4568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4572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4573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4574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4576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4584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4585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4586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4587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4588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4589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4590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4591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4592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4593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4594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4598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4599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4603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4604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4605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4606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4607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4608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4609</v>
      </c>
    </row>
    <row r="1321" spans="1:4" x14ac:dyDescent="0.3">
      <c r="A1321">
        <v>1345</v>
      </c>
      <c r="B1321" s="13">
        <v>46009</v>
      </c>
      <c r="C1321" t="s">
        <v>4612</v>
      </c>
      <c r="D1321" t="s">
        <v>4615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4616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4617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4618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4619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4620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4629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4630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4631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4632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4633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4634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4642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4645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4647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4648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4649</v>
      </c>
    </row>
    <row r="1338" spans="1:4" x14ac:dyDescent="0.3">
      <c r="A1338">
        <v>1362</v>
      </c>
      <c r="B1338" s="13">
        <v>46013</v>
      </c>
      <c r="C1338" t="s">
        <v>4612</v>
      </c>
      <c r="D1338" t="s">
        <v>4650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4651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4653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4659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4660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4662</v>
      </c>
    </row>
    <row r="1344" spans="1:4" x14ac:dyDescent="0.3">
      <c r="A1344">
        <v>1368</v>
      </c>
      <c r="B1344" s="13">
        <v>46014</v>
      </c>
      <c r="C1344" t="s">
        <v>4388</v>
      </c>
      <c r="D1344" t="s">
        <v>4663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4664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4665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4666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4672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4673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4674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4675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4679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4680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4681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4683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4684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4687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4691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4692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4695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4697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4698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4700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4701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4702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4704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4711</v>
      </c>
    </row>
    <row r="1368" spans="1:4" x14ac:dyDescent="0.3">
      <c r="A1368">
        <v>1392</v>
      </c>
      <c r="B1368" s="13">
        <v>46024</v>
      </c>
      <c r="C1368" t="s">
        <v>4719</v>
      </c>
      <c r="D1368" t="s">
        <v>4725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4726</v>
      </c>
    </row>
    <row r="1370" spans="1:4" x14ac:dyDescent="0.3">
      <c r="A1370">
        <v>1394</v>
      </c>
      <c r="B1370" s="13">
        <v>46024</v>
      </c>
      <c r="C1370" t="s">
        <v>4722</v>
      </c>
      <c r="D1370" t="s">
        <v>4727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4728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4729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4730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4731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4734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4737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4738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4739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4741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4742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4743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4753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4754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4755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4756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4757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4760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4761</v>
      </c>
    </row>
    <row r="1389" spans="1:4" x14ac:dyDescent="0.3">
      <c r="A1389">
        <v>1413</v>
      </c>
      <c r="B1389" s="13">
        <v>46029</v>
      </c>
      <c r="C1389" t="s">
        <v>4612</v>
      </c>
      <c r="D1389" t="s">
        <v>4766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4767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4768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4770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4789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4799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4809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4812</v>
      </c>
    </row>
    <row r="1413" spans="1:4" x14ac:dyDescent="0.3">
      <c r="A1413">
        <v>1437</v>
      </c>
      <c r="B1413" s="13">
        <v>46034</v>
      </c>
      <c r="C1413" t="s">
        <v>4800</v>
      </c>
      <c r="D1413" t="s">
        <v>4813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4819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4829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4849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4854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4855</v>
      </c>
    </row>
    <row r="1435" spans="1:4" x14ac:dyDescent="0.3">
      <c r="A1435">
        <v>1459</v>
      </c>
      <c r="B1435" s="13">
        <v>46039</v>
      </c>
      <c r="C1435" t="s">
        <v>4388</v>
      </c>
      <c r="D1435" t="s">
        <v>4857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4859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4876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4883</v>
      </c>
    </row>
    <row r="1448" spans="1:4" x14ac:dyDescent="0.3">
      <c r="A1448">
        <v>1472</v>
      </c>
      <c r="B1448" s="13">
        <v>46043</v>
      </c>
      <c r="C1448" t="s">
        <v>4467</v>
      </c>
      <c r="D1448" t="s">
        <v>4884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4886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4888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4892</v>
      </c>
    </row>
    <row r="1455" spans="1:4" x14ac:dyDescent="0.3">
      <c r="A1455">
        <v>1479</v>
      </c>
      <c r="B1455" s="13">
        <v>46045</v>
      </c>
      <c r="C1455" t="s">
        <v>4893</v>
      </c>
      <c r="D1455" t="s">
        <v>4898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4899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4903</v>
      </c>
    </row>
    <row r="1459" spans="1:4" x14ac:dyDescent="0.3">
      <c r="A1459">
        <v>1483</v>
      </c>
      <c r="B1459" s="13">
        <v>46045</v>
      </c>
      <c r="C1459" t="s">
        <v>4904</v>
      </c>
      <c r="D1459" t="s">
        <v>4905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4911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4912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4913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4914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4915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4916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4919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4920</v>
      </c>
    </row>
    <row r="1468" spans="1:4" x14ac:dyDescent="0.3">
      <c r="A1468">
        <v>1492</v>
      </c>
      <c r="B1468" s="13">
        <v>46049</v>
      </c>
      <c r="C1468" t="s">
        <v>4924</v>
      </c>
      <c r="D1468" t="s">
        <v>4927</v>
      </c>
    </row>
    <row r="1469" spans="1:4" x14ac:dyDescent="0.3">
      <c r="A1469">
        <v>1493</v>
      </c>
      <c r="B1469" s="13">
        <v>46049</v>
      </c>
      <c r="C1469" t="s">
        <v>4388</v>
      </c>
      <c r="D1469" t="s">
        <v>4929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4930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4931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4932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4933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4938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4939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4940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4941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4942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4943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4945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4947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4948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4949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4950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4952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4957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4963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4967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4969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4970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4971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4972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4973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4975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4976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4991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4992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4993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4994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4995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4998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5000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5001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5002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5004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5006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5008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5009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5013</v>
      </c>
    </row>
    <row r="1510" spans="1:4" x14ac:dyDescent="0.3">
      <c r="A1510">
        <v>1534</v>
      </c>
      <c r="B1510" s="13">
        <v>46059</v>
      </c>
      <c r="C1510" t="s">
        <v>5010</v>
      </c>
      <c r="D1510" t="s">
        <v>5015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5017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5018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5023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5024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5025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5026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5027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5028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5029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5030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5031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5032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5033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5034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5035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5037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5038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5039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5045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5046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5047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5048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5049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5050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5051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5053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5054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5055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5056</v>
      </c>
    </row>
    <row r="1540" spans="1:4" x14ac:dyDescent="0.3">
      <c r="A1540">
        <v>1564</v>
      </c>
      <c r="B1540" s="13">
        <v>46065</v>
      </c>
      <c r="C1540" t="s">
        <v>5057</v>
      </c>
      <c r="D1540" t="s">
        <v>5060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5061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5065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5068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5069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5070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5071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5085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5090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5093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5094</v>
      </c>
    </row>
    <row r="1551" spans="1:4" x14ac:dyDescent="0.3">
      <c r="A1551">
        <v>1575</v>
      </c>
      <c r="B1551" s="13">
        <v>46072</v>
      </c>
      <c r="C1551" t="s">
        <v>4412</v>
      </c>
      <c r="D1551" t="s">
        <v>5095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5096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5098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5099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5100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5101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5102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5103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5104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5105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5106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5107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5110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5111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5112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5113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5114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5115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5116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5118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5119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5120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5121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5124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5125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5127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5128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5129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5130</v>
      </c>
    </row>
    <row r="1580" spans="1:4" x14ac:dyDescent="0.3">
      <c r="A1580">
        <v>1604</v>
      </c>
      <c r="B1580" s="13">
        <v>46078</v>
      </c>
      <c r="C1580" t="s">
        <v>1464</v>
      </c>
      <c r="D1580" t="s">
        <v>5134</v>
      </c>
    </row>
    <row r="1581" spans="1:4" x14ac:dyDescent="0.3">
      <c r="A1581">
        <v>1605</v>
      </c>
      <c r="B1581" s="13">
        <v>46078</v>
      </c>
      <c r="C1581" t="s">
        <v>1297</v>
      </c>
      <c r="D1581" t="s">
        <v>5136</v>
      </c>
    </row>
    <row r="1582" spans="1:4" x14ac:dyDescent="0.3">
      <c r="A1582">
        <v>1606</v>
      </c>
      <c r="B1582" s="13">
        <v>46078</v>
      </c>
      <c r="C1582" t="s">
        <v>3391</v>
      </c>
      <c r="D1582" t="s">
        <v>5137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5138</v>
      </c>
    </row>
    <row r="1584" spans="1:4" x14ac:dyDescent="0.3">
      <c r="A1584">
        <v>1608</v>
      </c>
      <c r="B1584" s="13">
        <v>46078</v>
      </c>
      <c r="C1584" t="s">
        <v>4277</v>
      </c>
      <c r="D1584" t="s">
        <v>5139</v>
      </c>
    </row>
    <row r="1585" spans="1:4" x14ac:dyDescent="0.3">
      <c r="A1585">
        <v>1609</v>
      </c>
      <c r="B1585" s="13">
        <v>46079</v>
      </c>
      <c r="C1585" t="s">
        <v>1781</v>
      </c>
      <c r="D1585" t="s">
        <v>5147</v>
      </c>
    </row>
    <row r="1586" spans="1:4" x14ac:dyDescent="0.3">
      <c r="A1586">
        <v>1610</v>
      </c>
      <c r="B1586" s="13">
        <v>46079</v>
      </c>
      <c r="C1586" t="s">
        <v>3189</v>
      </c>
      <c r="D1586" t="s">
        <v>5148</v>
      </c>
    </row>
    <row r="1587" spans="1:4" x14ac:dyDescent="0.3">
      <c r="A1587">
        <v>1611</v>
      </c>
      <c r="B1587" s="13">
        <v>46079</v>
      </c>
      <c r="C1587" t="s">
        <v>1577</v>
      </c>
      <c r="D1587" t="s">
        <v>5150</v>
      </c>
    </row>
    <row r="1588" spans="1:4" x14ac:dyDescent="0.3">
      <c r="A1588">
        <v>1612</v>
      </c>
      <c r="B1588" s="13">
        <v>46079</v>
      </c>
      <c r="C1588" t="s">
        <v>1447</v>
      </c>
      <c r="D1588" t="s">
        <v>5151</v>
      </c>
    </row>
    <row r="1589" spans="1:4" x14ac:dyDescent="0.3">
      <c r="A1589">
        <v>1613</v>
      </c>
      <c r="B1589" s="13">
        <v>46079</v>
      </c>
      <c r="C1589" t="s">
        <v>4028</v>
      </c>
      <c r="D1589" t="s">
        <v>5152</v>
      </c>
    </row>
    <row r="1590" spans="1:4" x14ac:dyDescent="0.3">
      <c r="A1590">
        <v>1614</v>
      </c>
      <c r="B1590" s="13">
        <v>46079</v>
      </c>
      <c r="C1590" t="s">
        <v>1435</v>
      </c>
      <c r="D1590" t="s">
        <v>5155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5156</v>
      </c>
    </row>
    <row r="1592" spans="1:4" x14ac:dyDescent="0.3">
      <c r="A1592">
        <v>1616</v>
      </c>
      <c r="B1592" s="13">
        <v>46079</v>
      </c>
      <c r="C1592" t="s">
        <v>1485</v>
      </c>
      <c r="D1592" t="s">
        <v>5157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5158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5161</v>
      </c>
    </row>
    <row r="1595" spans="1:4" x14ac:dyDescent="0.3">
      <c r="A1595">
        <v>1619</v>
      </c>
      <c r="B1595" s="13">
        <v>46080</v>
      </c>
      <c r="C1595" t="s">
        <v>2904</v>
      </c>
      <c r="D1595" t="s">
        <v>5163</v>
      </c>
    </row>
    <row r="1596" spans="1:4" x14ac:dyDescent="0.3">
      <c r="A1596">
        <v>1620</v>
      </c>
      <c r="B1596" s="13">
        <v>46080</v>
      </c>
      <c r="C1596" t="s">
        <v>5165</v>
      </c>
      <c r="D1596" t="s">
        <v>5167</v>
      </c>
    </row>
    <row r="1597" spans="1:4" x14ac:dyDescent="0.3">
      <c r="A1597">
        <v>1621</v>
      </c>
      <c r="B1597" s="13">
        <v>46080</v>
      </c>
      <c r="C1597" t="s">
        <v>3901</v>
      </c>
      <c r="D1597" t="s">
        <v>5168</v>
      </c>
    </row>
    <row r="1598" spans="1:4" x14ac:dyDescent="0.3">
      <c r="A1598">
        <v>1622</v>
      </c>
      <c r="B1598" s="13">
        <v>46080</v>
      </c>
      <c r="C1598" t="s">
        <v>1713</v>
      </c>
      <c r="D1598" t="s">
        <v>5169</v>
      </c>
    </row>
    <row r="1599" spans="1:4" x14ac:dyDescent="0.3">
      <c r="A1599">
        <v>1623</v>
      </c>
      <c r="B1599" s="13">
        <v>46080</v>
      </c>
      <c r="C1599" t="s">
        <v>1443</v>
      </c>
      <c r="D1599" t="s">
        <v>5170</v>
      </c>
    </row>
    <row r="1600" spans="1:4" x14ac:dyDescent="0.3">
      <c r="A1600">
        <v>1624</v>
      </c>
      <c r="B1600" s="13">
        <v>46081</v>
      </c>
      <c r="C1600" t="s">
        <v>1571</v>
      </c>
      <c r="D1600" t="s">
        <v>5176</v>
      </c>
    </row>
    <row r="1601" spans="1:4" x14ac:dyDescent="0.3">
      <c r="A1601">
        <v>1625</v>
      </c>
      <c r="B1601" s="13">
        <v>46081</v>
      </c>
      <c r="C1601" t="s">
        <v>1577</v>
      </c>
      <c r="D1601" t="s">
        <v>5177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5178</v>
      </c>
    </row>
    <row r="1603" spans="1:4" x14ac:dyDescent="0.3">
      <c r="A1603">
        <v>1627</v>
      </c>
      <c r="B1603" s="13">
        <v>46081</v>
      </c>
      <c r="C1603" t="s">
        <v>1390</v>
      </c>
      <c r="D1603" t="s">
        <v>5179</v>
      </c>
    </row>
    <row r="1604" spans="1:4" x14ac:dyDescent="0.3">
      <c r="A1604">
        <v>1628</v>
      </c>
      <c r="B1604" s="13">
        <v>46081</v>
      </c>
      <c r="C1604" t="s">
        <v>1968</v>
      </c>
      <c r="D1604" t="s">
        <v>5181</v>
      </c>
    </row>
    <row r="1605" spans="1:4" x14ac:dyDescent="0.3">
      <c r="A1605">
        <v>1629</v>
      </c>
      <c r="B1605" s="13">
        <v>46083</v>
      </c>
      <c r="C1605" t="s">
        <v>1571</v>
      </c>
      <c r="D1605" t="s">
        <v>5190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5191</v>
      </c>
    </row>
    <row r="1607" spans="1:4" x14ac:dyDescent="0.3">
      <c r="A1607">
        <v>1631</v>
      </c>
      <c r="B1607" s="13">
        <v>46083</v>
      </c>
      <c r="C1607" t="s">
        <v>1838</v>
      </c>
      <c r="D1607" t="s">
        <v>5193</v>
      </c>
    </row>
    <row r="1608" spans="1:4" x14ac:dyDescent="0.3">
      <c r="A1608">
        <v>1632</v>
      </c>
      <c r="B1608" s="13">
        <v>46084</v>
      </c>
      <c r="C1608" t="s">
        <v>1713</v>
      </c>
      <c r="D1608" t="s">
        <v>5194</v>
      </c>
    </row>
    <row r="1609" spans="1:4" x14ac:dyDescent="0.3">
      <c r="A1609">
        <v>1633</v>
      </c>
      <c r="B1609" s="13">
        <v>46084</v>
      </c>
      <c r="C1609" t="s">
        <v>1390</v>
      </c>
      <c r="D1609" t="s">
        <v>5195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5196</v>
      </c>
    </row>
    <row r="1611" spans="1:4" x14ac:dyDescent="0.3">
      <c r="A1611">
        <v>1635</v>
      </c>
      <c r="B1611" s="13">
        <v>46084</v>
      </c>
      <c r="C1611" t="s">
        <v>2546</v>
      </c>
      <c r="D1611" t="s">
        <v>5197</v>
      </c>
    </row>
    <row r="1612" spans="1:4" x14ac:dyDescent="0.3">
      <c r="A1612">
        <v>1636</v>
      </c>
      <c r="B1612" s="13">
        <v>46085</v>
      </c>
      <c r="C1612" t="s">
        <v>1464</v>
      </c>
      <c r="D1612" t="s">
        <v>5198</v>
      </c>
    </row>
    <row r="1613" spans="1:4" x14ac:dyDescent="0.3">
      <c r="A1613">
        <v>1637</v>
      </c>
      <c r="B1613" s="13">
        <v>46085</v>
      </c>
      <c r="C1613" t="s">
        <v>2904</v>
      </c>
      <c r="D1613" t="s">
        <v>5199</v>
      </c>
    </row>
    <row r="1614" spans="1:4" x14ac:dyDescent="0.3">
      <c r="A1614">
        <v>1638</v>
      </c>
      <c r="B1614" s="13">
        <v>46085</v>
      </c>
      <c r="C1614" t="s">
        <v>1435</v>
      </c>
      <c r="D1614" t="s">
        <v>5200</v>
      </c>
    </row>
    <row r="1615" spans="1:4" x14ac:dyDescent="0.3">
      <c r="A1615">
        <v>1639</v>
      </c>
      <c r="B1615" s="13">
        <v>46085</v>
      </c>
      <c r="C1615" t="s">
        <v>2904</v>
      </c>
      <c r="D1615" t="s">
        <v>5201</v>
      </c>
    </row>
    <row r="1616" spans="1:4" x14ac:dyDescent="0.3">
      <c r="A1616">
        <v>1640</v>
      </c>
      <c r="B1616" s="13">
        <v>46085</v>
      </c>
      <c r="C1616" t="s">
        <v>2138</v>
      </c>
      <c r="D1616" t="s">
        <v>5202</v>
      </c>
    </row>
    <row r="1617" spans="1:4" x14ac:dyDescent="0.3">
      <c r="A1617">
        <v>1641</v>
      </c>
      <c r="B1617" s="13">
        <v>46085</v>
      </c>
      <c r="C1617" t="s">
        <v>1447</v>
      </c>
      <c r="D1617" t="s">
        <v>5203</v>
      </c>
    </row>
    <row r="1618" spans="1:4" x14ac:dyDescent="0.3">
      <c r="A1618">
        <v>1642</v>
      </c>
      <c r="B1618" s="13">
        <v>46085</v>
      </c>
      <c r="C1618" t="s">
        <v>3901</v>
      </c>
      <c r="D1618" t="s">
        <v>5205</v>
      </c>
    </row>
    <row r="1619" spans="1:4" x14ac:dyDescent="0.3">
      <c r="A1619">
        <v>1643</v>
      </c>
      <c r="B1619" s="13">
        <v>46085</v>
      </c>
      <c r="C1619" t="s">
        <v>1458</v>
      </c>
      <c r="D1619" t="s">
        <v>5206</v>
      </c>
    </row>
    <row r="1620" spans="1:4" x14ac:dyDescent="0.3">
      <c r="A1620">
        <v>1644</v>
      </c>
      <c r="B1620" s="13">
        <v>46085</v>
      </c>
      <c r="C1620" t="s">
        <v>1369</v>
      </c>
      <c r="D1620" t="s">
        <v>5207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5208</v>
      </c>
    </row>
    <row r="1622" spans="1:4" x14ac:dyDescent="0.3">
      <c r="A1622">
        <v>1646</v>
      </c>
      <c r="B1622" s="13">
        <v>46085</v>
      </c>
      <c r="C1622" t="s">
        <v>2986</v>
      </c>
      <c r="D1622" t="s">
        <v>5209</v>
      </c>
    </row>
    <row r="1623" spans="1:4" x14ac:dyDescent="0.3">
      <c r="A1623">
        <v>1647</v>
      </c>
      <c r="B1623" s="13">
        <v>46086</v>
      </c>
      <c r="C1623" t="s">
        <v>1229</v>
      </c>
      <c r="D1623" t="s">
        <v>5215</v>
      </c>
    </row>
    <row r="1624" spans="1:4" x14ac:dyDescent="0.3">
      <c r="A1624">
        <v>1648</v>
      </c>
      <c r="B1624" s="13">
        <v>46086</v>
      </c>
      <c r="C1624" t="s">
        <v>5216</v>
      </c>
      <c r="D1624" t="s">
        <v>5217</v>
      </c>
    </row>
    <row r="1625" spans="1:4" x14ac:dyDescent="0.3">
      <c r="A1625">
        <v>1649</v>
      </c>
      <c r="B1625" s="13">
        <v>46086</v>
      </c>
      <c r="C1625" t="s">
        <v>1738</v>
      </c>
      <c r="D1625" t="s">
        <v>5219</v>
      </c>
    </row>
    <row r="1626" spans="1:4" x14ac:dyDescent="0.3">
      <c r="A1626">
        <v>1650</v>
      </c>
      <c r="B1626" s="13">
        <v>46086</v>
      </c>
      <c r="C1626" t="s">
        <v>1460</v>
      </c>
      <c r="D1626" t="s">
        <v>5220</v>
      </c>
    </row>
    <row r="1627" spans="1:4" x14ac:dyDescent="0.3">
      <c r="A1627">
        <v>1651</v>
      </c>
      <c r="B1627" s="13">
        <v>46086</v>
      </c>
      <c r="C1627" t="s">
        <v>2091</v>
      </c>
      <c r="D1627" t="s">
        <v>5221</v>
      </c>
    </row>
    <row r="1628" spans="1:4" x14ac:dyDescent="0.3">
      <c r="A1628">
        <v>1652</v>
      </c>
      <c r="B1628" s="13">
        <v>46086</v>
      </c>
      <c r="C1628" t="s">
        <v>5222</v>
      </c>
      <c r="D1628" t="s">
        <v>5226</v>
      </c>
    </row>
    <row r="1629" spans="1:4" x14ac:dyDescent="0.3">
      <c r="A1629">
        <v>1653</v>
      </c>
      <c r="B1629" s="13">
        <v>46086</v>
      </c>
      <c r="C1629" t="s">
        <v>1589</v>
      </c>
      <c r="D1629" t="s">
        <v>5227</v>
      </c>
    </row>
    <row r="1630" spans="1:4" x14ac:dyDescent="0.3">
      <c r="A1630">
        <v>1654</v>
      </c>
      <c r="B1630" s="13">
        <v>46087</v>
      </c>
      <c r="C1630" t="s">
        <v>1390</v>
      </c>
      <c r="D1630" t="s">
        <v>5235</v>
      </c>
    </row>
    <row r="1631" spans="1:4" x14ac:dyDescent="0.3">
      <c r="A1631">
        <v>1655</v>
      </c>
      <c r="B1631" s="13">
        <v>46087</v>
      </c>
      <c r="C1631" t="s">
        <v>1738</v>
      </c>
      <c r="D1631" t="s">
        <v>5236</v>
      </c>
    </row>
    <row r="1632" spans="1:4" x14ac:dyDescent="0.3">
      <c r="A1632">
        <v>1656</v>
      </c>
      <c r="B1632" s="13">
        <v>46087</v>
      </c>
      <c r="C1632" t="s">
        <v>2590</v>
      </c>
      <c r="D1632" t="s">
        <v>5237</v>
      </c>
    </row>
    <row r="1633" spans="1:4" x14ac:dyDescent="0.3">
      <c r="A1633">
        <v>1657</v>
      </c>
      <c r="B1633" s="13">
        <v>46087</v>
      </c>
      <c r="C1633" t="s">
        <v>1589</v>
      </c>
      <c r="D1633" t="s">
        <v>5238</v>
      </c>
    </row>
    <row r="1634" spans="1:4" x14ac:dyDescent="0.3">
      <c r="A1634">
        <v>1658</v>
      </c>
      <c r="B1634" s="13">
        <v>46087</v>
      </c>
      <c r="C1634" t="s">
        <v>1390</v>
      </c>
      <c r="D1634" t="s">
        <v>5239</v>
      </c>
    </row>
    <row r="1635" spans="1:4" x14ac:dyDescent="0.3">
      <c r="A1635">
        <v>1659</v>
      </c>
      <c r="B1635" s="13">
        <v>46087</v>
      </c>
      <c r="C1635" t="s">
        <v>1386</v>
      </c>
      <c r="D1635" t="s">
        <v>5241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360"/>
  <sheetViews>
    <sheetView zoomScaleNormal="100" workbookViewId="0">
      <pane xSplit="1" ySplit="1" topLeftCell="B3" activePane="bottomRight" state="frozen"/>
      <selection activeCell="N26" sqref="N26"/>
      <selection pane="topRight" activeCell="N26" sqref="N26"/>
      <selection pane="bottomLeft" activeCell="N26" sqref="N26"/>
      <selection pane="bottomRight" activeCell="I361" sqref="I361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hidden="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5172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150000</v>
      </c>
      <c r="I3" s="52" t="s">
        <v>5243</v>
      </c>
    </row>
    <row r="4" spans="1:11" hidden="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4987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3640000</v>
      </c>
      <c r="I10" s="52" t="s">
        <v>5243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5108</v>
      </c>
    </row>
    <row r="14" spans="1:11" hidden="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15700500.200000003</v>
      </c>
      <c r="I17" s="52" t="s">
        <v>5243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1760000</v>
      </c>
      <c r="I18" s="52" t="s">
        <v>5243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530000</v>
      </c>
      <c r="I19" s="52" t="s">
        <v>5243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4839</v>
      </c>
      <c r="H20" s="194">
        <f>SUMIF(주문_리스트!C:C,거래처!B20,주문_리스트!K:K)+SUMIF(주문_리스트!C:C,거래처!B20,주문_리스트!L:L)-10000</f>
        <v>2859999.6999999993</v>
      </c>
      <c r="I20" s="52" t="s">
        <v>5243</v>
      </c>
    </row>
    <row r="21" spans="1:13" hidden="1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5159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4532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4987</v>
      </c>
    </row>
    <row r="26" spans="1:13" hidden="1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5159</v>
      </c>
    </row>
    <row r="27" spans="1:13" hidden="1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4639</v>
      </c>
    </row>
    <row r="29" spans="1:13" hidden="1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4637</v>
      </c>
    </row>
    <row r="32" spans="1:13" hidden="1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4921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2730000</v>
      </c>
      <c r="I37" s="52" t="s">
        <v>5243</v>
      </c>
    </row>
    <row r="38" spans="1:9" hidden="1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4641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4936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hidden="1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1000000</v>
      </c>
      <c r="I52" s="52" t="s">
        <v>5243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  <c r="I54" s="52" t="s">
        <v>5243</v>
      </c>
    </row>
    <row r="55" spans="1:9" hidden="1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5172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5159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1760000</v>
      </c>
      <c r="I70" s="52" t="s">
        <v>5243</v>
      </c>
    </row>
    <row r="71" spans="1:9" hidden="1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5172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1670000</v>
      </c>
      <c r="I72" s="52" t="s">
        <v>5243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1600000</v>
      </c>
      <c r="I73" s="52" t="s">
        <v>5243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550000</v>
      </c>
      <c r="I74" s="52" t="s">
        <v>5243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hidden="1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5172</v>
      </c>
    </row>
    <row r="77" spans="1:9" hidden="1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hidden="1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5159</v>
      </c>
    </row>
    <row r="79" spans="1:9" hidden="1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  <c r="I79" s="52" t="s">
        <v>5212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1100000</v>
      </c>
      <c r="I84" s="52" t="s">
        <v>5243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1000000</v>
      </c>
      <c r="I85" s="52" t="s">
        <v>5243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4636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150000</v>
      </c>
      <c r="I91" s="52" t="s">
        <v>5243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1540000</v>
      </c>
      <c r="I94" s="52" t="s">
        <v>5243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4622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4236000</v>
      </c>
      <c r="I97" s="52" t="s">
        <v>5243</v>
      </c>
    </row>
    <row r="98" spans="1:9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4961</v>
      </c>
    </row>
    <row r="100" spans="1:9" hidden="1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5172</v>
      </c>
    </row>
    <row r="102" spans="1:9" hidden="1" x14ac:dyDescent="0.3">
      <c r="A102" s="47">
        <v>101</v>
      </c>
      <c r="B102" t="s">
        <v>1346</v>
      </c>
      <c r="C102" t="s">
        <v>4835</v>
      </c>
      <c r="E102" t="s">
        <v>4836</v>
      </c>
      <c r="F102" t="s">
        <v>4837</v>
      </c>
      <c r="G102" t="s">
        <v>4838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  <c r="I107" s="52" t="s">
        <v>5243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4522</v>
      </c>
      <c r="H108" s="194">
        <f>SUMIF(주문_리스트!C:C,거래처!B108,주문_리스트!K:K)+SUMIF(주문_리스트!C:C,거래처!B108,주문_리스트!L:L)</f>
        <v>1250000</v>
      </c>
      <c r="I108" s="52" t="s">
        <v>5243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4674000</v>
      </c>
      <c r="I109" s="52" t="s">
        <v>5243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5172</v>
      </c>
    </row>
    <row r="114" spans="1:9" hidden="1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4987</v>
      </c>
    </row>
    <row r="115" spans="1:9" hidden="1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4641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hidden="1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4961</v>
      </c>
    </row>
    <row r="119" spans="1:9" hidden="1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1430000</v>
      </c>
      <c r="I120" s="52" t="s">
        <v>5243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4786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4577</v>
      </c>
      <c r="C140" t="s">
        <v>4578</v>
      </c>
      <c r="E140" t="s">
        <v>4579</v>
      </c>
      <c r="F140" t="s">
        <v>4580</v>
      </c>
      <c r="G140" t="s">
        <v>4581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1600000</v>
      </c>
      <c r="I148" s="52" t="s">
        <v>5243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4961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4987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4635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4699</v>
      </c>
    </row>
    <row r="158" spans="1:10" hidden="1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5212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  <c r="I176" s="52" t="s">
        <v>5159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hidden="1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hidden="1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5243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4860000</v>
      </c>
      <c r="I191" s="52" t="s">
        <v>5243</v>
      </c>
    </row>
    <row r="192" spans="1:9" hidden="1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4542</v>
      </c>
    </row>
    <row r="201" spans="1:9" hidden="1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hidden="1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4388</v>
      </c>
      <c r="C203" t="s">
        <v>4389</v>
      </c>
      <c r="E203" t="s">
        <v>4390</v>
      </c>
      <c r="F203" t="s">
        <v>963</v>
      </c>
      <c r="G203" t="s">
        <v>4661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3528</v>
      </c>
      <c r="C204" t="s">
        <v>4392</v>
      </c>
      <c r="D204" t="s">
        <v>4393</v>
      </c>
      <c r="E204" t="s">
        <v>4394</v>
      </c>
      <c r="F204" t="s">
        <v>963</v>
      </c>
      <c r="G204" t="s">
        <v>4395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4412</v>
      </c>
      <c r="C205" t="s">
        <v>1037</v>
      </c>
      <c r="E205" t="s">
        <v>4413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5172</v>
      </c>
    </row>
    <row r="206" spans="1:9" hidden="1" x14ac:dyDescent="0.3">
      <c r="A206" s="47">
        <v>206</v>
      </c>
      <c r="B206" t="s">
        <v>4415</v>
      </c>
      <c r="C206" t="s">
        <v>4416</v>
      </c>
      <c r="E206" t="s">
        <v>4417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4419</v>
      </c>
      <c r="C207" t="s">
        <v>4420</v>
      </c>
      <c r="E207" t="s">
        <v>4421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4444</v>
      </c>
      <c r="C208" t="s">
        <v>4445</v>
      </c>
      <c r="E208" t="s">
        <v>4446</v>
      </c>
      <c r="F208" t="s">
        <v>4447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209</v>
      </c>
      <c r="B209" t="s">
        <v>4467</v>
      </c>
      <c r="C209" t="s">
        <v>4468</v>
      </c>
      <c r="E209" t="s">
        <v>4469</v>
      </c>
      <c r="F209" t="s">
        <v>963</v>
      </c>
      <c r="G209" t="s">
        <v>4474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210</v>
      </c>
      <c r="B210" t="s">
        <v>4475</v>
      </c>
      <c r="C210" t="s">
        <v>4476</v>
      </c>
      <c r="E210" t="s">
        <v>4477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211</v>
      </c>
      <c r="B211" t="s">
        <v>4496</v>
      </c>
      <c r="C211" t="s">
        <v>4497</v>
      </c>
      <c r="E211" t="s">
        <v>4498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212</v>
      </c>
      <c r="B212" t="s">
        <v>4612</v>
      </c>
      <c r="C212" t="s">
        <v>4613</v>
      </c>
      <c r="E212" t="s">
        <v>4614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213</v>
      </c>
      <c r="B213" t="s">
        <v>4719</v>
      </c>
      <c r="C213" t="s">
        <v>4720</v>
      </c>
      <c r="E213" t="s">
        <v>4721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214</v>
      </c>
      <c r="B214" t="s">
        <v>4722</v>
      </c>
      <c r="C214" t="s">
        <v>4723</v>
      </c>
      <c r="E214" t="s">
        <v>4724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215</v>
      </c>
      <c r="B215" t="s">
        <v>4801</v>
      </c>
      <c r="C215" t="s">
        <v>4802</v>
      </c>
      <c r="E215" t="s">
        <v>4803</v>
      </c>
      <c r="F215" t="s">
        <v>4804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216</v>
      </c>
      <c r="B216" t="s">
        <v>2808</v>
      </c>
      <c r="C216" t="s">
        <v>4845</v>
      </c>
      <c r="E216" t="s">
        <v>4846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217</v>
      </c>
      <c r="B217" t="s">
        <v>4894</v>
      </c>
      <c r="C217" t="s">
        <v>4895</v>
      </c>
      <c r="E217" t="s">
        <v>4896</v>
      </c>
      <c r="F217" t="s">
        <v>4897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218</v>
      </c>
      <c r="B218" t="s">
        <v>4924</v>
      </c>
      <c r="C218" t="s">
        <v>4925</v>
      </c>
      <c r="E218" t="s">
        <v>4926</v>
      </c>
      <c r="H218" s="194">
        <f>SUMIF(주문_리스트!C:C,거래처!B218,주문_리스트!K:K)+SUMIF(주문_리스트!C:C,거래처!B218,주문_리스트!L:L)</f>
        <v>0</v>
      </c>
    </row>
    <row r="219" spans="1:8" hidden="1" x14ac:dyDescent="0.3">
      <c r="A219" s="47">
        <v>219</v>
      </c>
      <c r="B219" t="s">
        <v>5010</v>
      </c>
      <c r="C219" t="s">
        <v>5011</v>
      </c>
      <c r="E219" t="s">
        <v>5012</v>
      </c>
      <c r="F219" t="s">
        <v>1176</v>
      </c>
      <c r="G219" t="s">
        <v>5012</v>
      </c>
      <c r="H219" s="194">
        <f>SUMIF(주문_리스트!C:C,거래처!B219,주문_리스트!K:K)+SUMIF(주문_리스트!C:C,거래처!B219,주문_리스트!L:L)</f>
        <v>0</v>
      </c>
    </row>
    <row r="220" spans="1:8" hidden="1" x14ac:dyDescent="0.3">
      <c r="A220" s="47">
        <v>220</v>
      </c>
      <c r="B220" t="s">
        <v>5057</v>
      </c>
      <c r="C220" t="s">
        <v>5058</v>
      </c>
      <c r="E220" t="s">
        <v>5059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hidden="1" x14ac:dyDescent="0.3">
      <c r="A221" s="47">
        <v>221</v>
      </c>
      <c r="B221" t="s">
        <v>5165</v>
      </c>
      <c r="C221" t="s">
        <v>5166</v>
      </c>
      <c r="E221" t="s">
        <v>5164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hidden="1" x14ac:dyDescent="0.3">
      <c r="A222" s="47">
        <v>222</v>
      </c>
      <c r="B222" t="s">
        <v>5229</v>
      </c>
      <c r="C222" t="s">
        <v>5230</v>
      </c>
      <c r="E222" t="s">
        <v>5231</v>
      </c>
      <c r="F222" t="s">
        <v>5232</v>
      </c>
      <c r="G222" t="s">
        <v>2780</v>
      </c>
      <c r="H222" s="194">
        <f>SUMIF(주문_리스트!C:C,거래처!B222,주문_리스트!K:K)+SUMIF(주문_리스트!C:C,거래처!B222,주문_리스트!L:L)</f>
        <v>0</v>
      </c>
    </row>
    <row r="223" spans="1:8" hidden="1" x14ac:dyDescent="0.3">
      <c r="A223" s="47">
        <v>223</v>
      </c>
      <c r="B223" t="s">
        <v>5222</v>
      </c>
      <c r="C223" t="s">
        <v>5223</v>
      </c>
      <c r="E223" t="s">
        <v>5224</v>
      </c>
      <c r="F223" t="s">
        <v>963</v>
      </c>
      <c r="G223" t="s">
        <v>5225</v>
      </c>
      <c r="H223" s="194">
        <f>SUMIF(주문_리스트!C:C,거래처!B223,주문_리스트!K:K)+SUMIF(주문_리스트!C:C,거래처!B223,주문_리스트!L:L)</f>
        <v>0</v>
      </c>
    </row>
    <row r="224" spans="1:8" hidden="1" x14ac:dyDescent="0.3">
      <c r="H224" s="194">
        <f>SUMIF(주문_리스트!C:C,거래처!B224,주문_리스트!K:K)+SUMIF(주문_리스트!C:C,거래처!B224,주문_리스트!L:L)</f>
        <v>0</v>
      </c>
    </row>
    <row r="225" spans="8:8" hidden="1" x14ac:dyDescent="0.3">
      <c r="H225" s="194">
        <f>SUMIF(주문_리스트!C:C,거래처!B225,주문_리스트!K:K)+SUMIF(주문_리스트!C:C,거래처!B225,주문_리스트!L:L)</f>
        <v>0</v>
      </c>
    </row>
    <row r="226" spans="8:8" hidden="1" x14ac:dyDescent="0.3">
      <c r="H226" s="194">
        <f>SUMIF(주문_리스트!C:C,거래처!B226,주문_리스트!K:K)+SUMIF(주문_리스트!C:C,거래처!B226,주문_리스트!L:L)</f>
        <v>0</v>
      </c>
    </row>
    <row r="227" spans="8:8" hidden="1" x14ac:dyDescent="0.3">
      <c r="H227" s="194">
        <f>SUMIF(주문_리스트!C:C,거래처!B227,주문_리스트!K:K)+SUMIF(주문_리스트!C:C,거래처!B227,주문_리스트!L:L)</f>
        <v>0</v>
      </c>
    </row>
    <row r="228" spans="8:8" hidden="1" x14ac:dyDescent="0.3">
      <c r="H228" s="194">
        <f>SUMIF(주문_리스트!C:C,거래처!B228,주문_리스트!K:K)+SUMIF(주문_리스트!C:C,거래처!B228,주문_리스트!L:L)</f>
        <v>0</v>
      </c>
    </row>
    <row r="229" spans="8:8" hidden="1" x14ac:dyDescent="0.3">
      <c r="H229" s="194">
        <f>SUMIF(주문_리스트!C:C,거래처!B229,주문_리스트!K:K)+SUMIF(주문_리스트!C:C,거래처!B229,주문_리스트!L:L)</f>
        <v>0</v>
      </c>
    </row>
    <row r="230" spans="8:8" hidden="1" x14ac:dyDescent="0.3">
      <c r="H230" s="194">
        <f>SUMIF(주문_리스트!C:C,거래처!B230,주문_리스트!K:K)+SUMIF(주문_리스트!C:C,거래처!B230,주문_리스트!L:L)</f>
        <v>0</v>
      </c>
    </row>
    <row r="231" spans="8:8" hidden="1" x14ac:dyDescent="0.3">
      <c r="H231" s="194">
        <f>SUMIF(주문_리스트!C:C,거래처!B231,주문_리스트!K:K)+SUMIF(주문_리스트!C:C,거래처!B231,주문_리스트!L:L)</f>
        <v>0</v>
      </c>
    </row>
    <row r="232" spans="8:8" hidden="1" x14ac:dyDescent="0.3">
      <c r="H232" s="194">
        <f>SUMIF(주문_리스트!C:C,거래처!B232,주문_리스트!K:K)+SUMIF(주문_리스트!C:C,거래처!B232,주문_리스트!L:L)</f>
        <v>0</v>
      </c>
    </row>
    <row r="233" spans="8:8" hidden="1" x14ac:dyDescent="0.3">
      <c r="H233" s="194">
        <f>SUMIF(주문_리스트!C:C,거래처!B233,주문_리스트!K:K)+SUMIF(주문_리스트!C:C,거래처!B233,주문_리스트!L:L)</f>
        <v>0</v>
      </c>
    </row>
    <row r="234" spans="8:8" hidden="1" x14ac:dyDescent="0.3">
      <c r="H234" s="194">
        <f>SUMIF(주문_리스트!C:C,거래처!B234,주문_리스트!K:K)+SUMIF(주문_리스트!C:C,거래처!B234,주문_리스트!L:L)</f>
        <v>0</v>
      </c>
    </row>
    <row r="235" spans="8:8" hidden="1" x14ac:dyDescent="0.3">
      <c r="H235" s="194">
        <f>SUMIF(주문_리스트!C:C,거래처!B235,주문_리스트!K:K)+SUMIF(주문_리스트!C:C,거래처!B235,주문_리스트!L:L)</f>
        <v>0</v>
      </c>
    </row>
    <row r="236" spans="8:8" hidden="1" x14ac:dyDescent="0.3">
      <c r="H236" s="194">
        <f>SUMIF(주문_리스트!C:C,거래처!B236,주문_리스트!K:K)+SUMIF(주문_리스트!C:C,거래처!B236,주문_리스트!L:L)</f>
        <v>0</v>
      </c>
    </row>
    <row r="237" spans="8:8" hidden="1" x14ac:dyDescent="0.3">
      <c r="H237" s="194">
        <f>SUMIF(주문_리스트!C:C,거래처!B237,주문_리스트!K:K)+SUMIF(주문_리스트!C:C,거래처!B237,주문_리스트!L:L)</f>
        <v>0</v>
      </c>
    </row>
    <row r="238" spans="8:8" hidden="1" x14ac:dyDescent="0.3">
      <c r="H238" s="194">
        <f>SUMIF(주문_리스트!C:C,거래처!B238,주문_리스트!K:K)+SUMIF(주문_리스트!C:C,거래처!B238,주문_리스트!L:L)</f>
        <v>0</v>
      </c>
    </row>
    <row r="239" spans="8:8" hidden="1" x14ac:dyDescent="0.3">
      <c r="H239" s="194">
        <f>SUMIF(주문_리스트!C:C,거래처!B239,주문_리스트!K:K)+SUMIF(주문_리스트!C:C,거래처!B239,주문_리스트!L:L)</f>
        <v>0</v>
      </c>
    </row>
    <row r="240" spans="8:8" hidden="1" x14ac:dyDescent="0.3">
      <c r="H240" s="194">
        <f>SUMIF(주문_리스트!C:C,거래처!B240,주문_리스트!K:K)+SUMIF(주문_리스트!C:C,거래처!B240,주문_리스트!L:L)</f>
        <v>0</v>
      </c>
    </row>
    <row r="241" spans="8:8" hidden="1" x14ac:dyDescent="0.3">
      <c r="H241" s="194">
        <f>SUMIF(주문_리스트!C:C,거래처!B241,주문_리스트!K:K)+SUMIF(주문_리스트!C:C,거래처!B241,주문_리스트!L:L)</f>
        <v>0</v>
      </c>
    </row>
    <row r="242" spans="8:8" hidden="1" x14ac:dyDescent="0.3">
      <c r="H242" s="194">
        <f>SUMIF(주문_리스트!C:C,거래처!B242,주문_리스트!K:K)+SUMIF(주문_리스트!C:C,거래처!B242,주문_리스트!L:L)</f>
        <v>0</v>
      </c>
    </row>
    <row r="243" spans="8:8" hidden="1" x14ac:dyDescent="0.3">
      <c r="H243" s="194">
        <f>SUMIF(주문_리스트!C:C,거래처!B243,주문_리스트!K:K)+SUMIF(주문_리스트!C:C,거래처!B243,주문_리스트!L:L)</f>
        <v>0</v>
      </c>
    </row>
    <row r="244" spans="8:8" hidden="1" x14ac:dyDescent="0.3">
      <c r="H244" s="194">
        <f>SUMIF(주문_리스트!C:C,거래처!B244,주문_리스트!K:K)+SUMIF(주문_리스트!C:C,거래처!B244,주문_리스트!L:L)</f>
        <v>0</v>
      </c>
    </row>
    <row r="245" spans="8:8" hidden="1" x14ac:dyDescent="0.3">
      <c r="H245" s="194">
        <f>SUMIF(주문_리스트!C:C,거래처!B245,주문_리스트!K:K)+SUMIF(주문_리스트!C:C,거래처!B245,주문_리스트!L:L)</f>
        <v>0</v>
      </c>
    </row>
    <row r="246" spans="8:8" hidden="1" x14ac:dyDescent="0.3">
      <c r="H246" s="194">
        <f>SUMIF(주문_리스트!C:C,거래처!B246,주문_리스트!K:K)+SUMIF(주문_리스트!C:C,거래처!B246,주문_리스트!L:L)</f>
        <v>0</v>
      </c>
    </row>
    <row r="247" spans="8:8" hidden="1" x14ac:dyDescent="0.3">
      <c r="H247" s="194">
        <f>SUMIF(주문_리스트!C:C,거래처!B247,주문_리스트!K:K)+SUMIF(주문_리스트!C:C,거래처!B247,주문_리스트!L:L)</f>
        <v>0</v>
      </c>
    </row>
    <row r="248" spans="8:8" hidden="1" x14ac:dyDescent="0.3">
      <c r="H248" s="194">
        <f>SUMIF(주문_리스트!C:C,거래처!B248,주문_리스트!K:K)+SUMIF(주문_리스트!C:C,거래처!B248,주문_리스트!L:L)</f>
        <v>0</v>
      </c>
    </row>
    <row r="249" spans="8:8" hidden="1" x14ac:dyDescent="0.3">
      <c r="H249" s="194">
        <f>SUMIF(주문_리스트!C:C,거래처!B249,주문_리스트!K:K)+SUMIF(주문_리스트!C:C,거래처!B249,주문_리스트!L:L)</f>
        <v>0</v>
      </c>
    </row>
    <row r="250" spans="8:8" hidden="1" x14ac:dyDescent="0.3">
      <c r="H250" s="194">
        <f>SUMIF(주문_리스트!C:C,거래처!B250,주문_리스트!K:K)+SUMIF(주문_리스트!C:C,거래처!B250,주문_리스트!L:L)</f>
        <v>0</v>
      </c>
    </row>
    <row r="251" spans="8:8" hidden="1" x14ac:dyDescent="0.3">
      <c r="H251" s="194">
        <f>SUMIF(주문_리스트!C:C,거래처!B251,주문_리스트!K:K)+SUMIF(주문_리스트!C:C,거래처!B251,주문_리스트!L:L)</f>
        <v>0</v>
      </c>
    </row>
    <row r="252" spans="8:8" hidden="1" x14ac:dyDescent="0.3">
      <c r="H252" s="194">
        <f>SUMIF(주문_리스트!C:C,거래처!B252,주문_리스트!K:K)+SUMIF(주문_리스트!C:C,거래처!B252,주문_리스트!L:L)</f>
        <v>0</v>
      </c>
    </row>
    <row r="253" spans="8:8" hidden="1" x14ac:dyDescent="0.3">
      <c r="H253" s="194">
        <f>SUMIF(주문_리스트!C:C,거래처!B253,주문_리스트!K:K)+SUMIF(주문_리스트!C:C,거래처!B253,주문_리스트!L:L)</f>
        <v>0</v>
      </c>
    </row>
    <row r="254" spans="8:8" hidden="1" x14ac:dyDescent="0.3">
      <c r="H254" s="194">
        <f>SUMIF(주문_리스트!C:C,거래처!B254,주문_리스트!K:K)+SUMIF(주문_리스트!C:C,거래처!B254,주문_리스트!L:L)</f>
        <v>0</v>
      </c>
    </row>
    <row r="255" spans="8:8" hidden="1" x14ac:dyDescent="0.3">
      <c r="H255" s="194">
        <f>SUMIF(주문_리스트!C:C,거래처!B255,주문_리스트!K:K)+SUMIF(주문_리스트!C:C,거래처!B255,주문_리스트!L:L)</f>
        <v>0</v>
      </c>
    </row>
    <row r="256" spans="8:8" hidden="1" x14ac:dyDescent="0.3">
      <c r="H256" s="194">
        <f>SUMIF(주문_리스트!C:C,거래처!B256,주문_리스트!K:K)+SUMIF(주문_리스트!C:C,거래처!B256,주문_리스트!L:L)</f>
        <v>0</v>
      </c>
    </row>
    <row r="257" spans="8:8" hidden="1" x14ac:dyDescent="0.3">
      <c r="H257" s="194">
        <f>SUMIF(주문_리스트!C:C,거래처!B257,주문_리스트!K:K)+SUMIF(주문_리스트!C:C,거래처!B257,주문_리스트!L:L)</f>
        <v>0</v>
      </c>
    </row>
    <row r="258" spans="8:8" hidden="1" x14ac:dyDescent="0.3">
      <c r="H258" s="194">
        <f>SUMIF(주문_리스트!C:C,거래처!B258,주문_리스트!K:K)+SUMIF(주문_리스트!C:C,거래처!B258,주문_리스트!L:L)</f>
        <v>0</v>
      </c>
    </row>
    <row r="259" spans="8:8" hidden="1" x14ac:dyDescent="0.3">
      <c r="H259" s="194">
        <f>SUMIF(주문_리스트!C:C,거래처!B259,주문_리스트!K:K)+SUMIF(주문_리스트!C:C,거래처!B259,주문_리스트!L:L)</f>
        <v>0</v>
      </c>
    </row>
    <row r="260" spans="8:8" hidden="1" x14ac:dyDescent="0.3">
      <c r="H260" s="194">
        <f>SUMIF(주문_리스트!C:C,거래처!B260,주문_리스트!K:K)+SUMIF(주문_리스트!C:C,거래처!B260,주문_리스트!L:L)</f>
        <v>0</v>
      </c>
    </row>
    <row r="261" spans="8:8" hidden="1" x14ac:dyDescent="0.3">
      <c r="H261" s="194">
        <f>SUMIF(주문_리스트!C:C,거래처!B261,주문_리스트!K:K)+SUMIF(주문_리스트!C:C,거래처!B261,주문_리스트!L:L)</f>
        <v>0</v>
      </c>
    </row>
    <row r="262" spans="8:8" hidden="1" x14ac:dyDescent="0.3">
      <c r="H262" s="194">
        <f>SUMIF(주문_리스트!C:C,거래처!B262,주문_리스트!K:K)+SUMIF(주문_리스트!C:C,거래처!B262,주문_리스트!L:L)</f>
        <v>0</v>
      </c>
    </row>
    <row r="263" spans="8:8" hidden="1" x14ac:dyDescent="0.3">
      <c r="H263" s="194">
        <f>SUMIF(주문_리스트!C:C,거래처!B263,주문_리스트!K:K)+SUMIF(주문_리스트!C:C,거래처!B263,주문_리스트!L:L)</f>
        <v>0</v>
      </c>
    </row>
    <row r="264" spans="8:8" hidden="1" x14ac:dyDescent="0.3">
      <c r="H264" s="194">
        <f>SUMIF(주문_리스트!C:C,거래처!B264,주문_리스트!K:K)+SUMIF(주문_리스트!C:C,거래처!B264,주문_리스트!L:L)</f>
        <v>0</v>
      </c>
    </row>
    <row r="265" spans="8:8" hidden="1" x14ac:dyDescent="0.3">
      <c r="H265" s="194">
        <f>SUMIF(주문_리스트!C:C,거래처!B265,주문_리스트!K:K)+SUMIF(주문_리스트!C:C,거래처!B265,주문_리스트!L:L)</f>
        <v>0</v>
      </c>
    </row>
    <row r="266" spans="8:8" hidden="1" x14ac:dyDescent="0.3">
      <c r="H266" s="194">
        <f>SUMIF(주문_리스트!C:C,거래처!B266,주문_리스트!K:K)+SUMIF(주문_리스트!C:C,거래처!B266,주문_리스트!L:L)</f>
        <v>0</v>
      </c>
    </row>
    <row r="267" spans="8:8" hidden="1" x14ac:dyDescent="0.3">
      <c r="H267" s="194">
        <f>SUMIF(주문_리스트!C:C,거래처!B267,주문_리스트!K:K)+SUMIF(주문_리스트!C:C,거래처!B267,주문_리스트!L:L)</f>
        <v>0</v>
      </c>
    </row>
    <row r="268" spans="8:8" hidden="1" x14ac:dyDescent="0.3">
      <c r="H268" s="194">
        <f>SUMIF(주문_리스트!C:C,거래처!B268,주문_리스트!K:K)+SUMIF(주문_리스트!C:C,거래처!B268,주문_리스트!L:L)</f>
        <v>0</v>
      </c>
    </row>
    <row r="269" spans="8:8" hidden="1" x14ac:dyDescent="0.3">
      <c r="H269" s="194">
        <f>SUMIF(주문_리스트!C:C,거래처!B269,주문_리스트!K:K)+SUMIF(주문_리스트!C:C,거래처!B269,주문_리스트!L:L)</f>
        <v>0</v>
      </c>
    </row>
    <row r="270" spans="8:8" hidden="1" x14ac:dyDescent="0.3">
      <c r="H270" s="194">
        <f>SUMIF(주문_리스트!C:C,거래처!B270,주문_리스트!K:K)+SUMIF(주문_리스트!C:C,거래처!B270,주문_리스트!L:L)</f>
        <v>0</v>
      </c>
    </row>
    <row r="271" spans="8:8" hidden="1" x14ac:dyDescent="0.3">
      <c r="H271" s="194">
        <f>SUMIF(주문_리스트!C:C,거래처!B271,주문_리스트!K:K)+SUMIF(주문_리스트!C:C,거래처!B271,주문_리스트!L:L)</f>
        <v>0</v>
      </c>
    </row>
    <row r="272" spans="8:8" hidden="1" x14ac:dyDescent="0.3">
      <c r="H272" s="194">
        <f>SUMIF(주문_리스트!C:C,거래처!B272,주문_리스트!K:K)+SUMIF(주문_리스트!C:C,거래처!B272,주문_리스트!L:L)</f>
        <v>0</v>
      </c>
    </row>
    <row r="273" spans="8:8" hidden="1" x14ac:dyDescent="0.3">
      <c r="H273" s="194">
        <f>SUMIF(주문_리스트!C:C,거래처!B273,주문_리스트!K:K)+SUMIF(주문_리스트!C:C,거래처!B273,주문_리스트!L:L)</f>
        <v>0</v>
      </c>
    </row>
    <row r="274" spans="8:8" hidden="1" x14ac:dyDescent="0.3">
      <c r="H274" s="194">
        <f>SUMIF(주문_리스트!C:C,거래처!B274,주문_리스트!K:K)+SUMIF(주문_리스트!C:C,거래처!B274,주문_리스트!L:L)</f>
        <v>0</v>
      </c>
    </row>
    <row r="275" spans="8:8" hidden="1" x14ac:dyDescent="0.3">
      <c r="H275" s="194">
        <f>SUMIF(주문_리스트!C:C,거래처!B275,주문_리스트!K:K)+SUMIF(주문_리스트!C:C,거래처!B275,주문_리스트!L:L)</f>
        <v>0</v>
      </c>
    </row>
    <row r="276" spans="8:8" hidden="1" x14ac:dyDescent="0.3">
      <c r="H276" s="194">
        <f>SUMIF(주문_리스트!C:C,거래처!B276,주문_리스트!K:K)+SUMIF(주문_리스트!C:C,거래처!B276,주문_리스트!L:L)</f>
        <v>0</v>
      </c>
    </row>
    <row r="277" spans="8:8" hidden="1" x14ac:dyDescent="0.3">
      <c r="H277" s="194">
        <f>SUMIF(주문_리스트!C:C,거래처!B277,주문_리스트!K:K)+SUMIF(주문_리스트!C:C,거래처!B277,주문_리스트!L:L)</f>
        <v>0</v>
      </c>
    </row>
    <row r="278" spans="8:8" hidden="1" x14ac:dyDescent="0.3">
      <c r="H278" s="194">
        <f>SUMIF(주문_리스트!C:C,거래처!B278,주문_리스트!K:K)+SUMIF(주문_리스트!C:C,거래처!B278,주문_리스트!L:L)</f>
        <v>0</v>
      </c>
    </row>
    <row r="279" spans="8:8" hidden="1" x14ac:dyDescent="0.3">
      <c r="H279" s="194">
        <f>SUMIF(주문_리스트!C:C,거래처!B279,주문_리스트!K:K)+SUMIF(주문_리스트!C:C,거래처!B279,주문_리스트!L:L)</f>
        <v>0</v>
      </c>
    </row>
    <row r="280" spans="8:8" hidden="1" x14ac:dyDescent="0.3">
      <c r="H280" s="194">
        <f>SUMIF(주문_리스트!C:C,거래처!B280,주문_리스트!K:K)+SUMIF(주문_리스트!C:C,거래처!B280,주문_리스트!L:L)</f>
        <v>0</v>
      </c>
    </row>
    <row r="281" spans="8:8" hidden="1" x14ac:dyDescent="0.3">
      <c r="H281" s="194">
        <f>SUMIF(주문_리스트!C:C,거래처!B281,주문_리스트!K:K)+SUMIF(주문_리스트!C:C,거래처!B281,주문_리스트!L:L)</f>
        <v>0</v>
      </c>
    </row>
    <row r="282" spans="8:8" hidden="1" x14ac:dyDescent="0.3">
      <c r="H282" s="194">
        <f>SUMIF(주문_리스트!C:C,거래처!B282,주문_리스트!K:K)+SUMIF(주문_리스트!C:C,거래처!B282,주문_리스트!L:L)</f>
        <v>0</v>
      </c>
    </row>
    <row r="283" spans="8:8" hidden="1" x14ac:dyDescent="0.3">
      <c r="H283" s="194">
        <f>SUMIF(주문_리스트!C:C,거래처!B283,주문_리스트!K:K)+SUMIF(주문_리스트!C:C,거래처!B283,주문_리스트!L:L)</f>
        <v>0</v>
      </c>
    </row>
    <row r="284" spans="8:8" hidden="1" x14ac:dyDescent="0.3">
      <c r="H284" s="194">
        <f>SUMIF(주문_리스트!C:C,거래처!B284,주문_리스트!K:K)+SUMIF(주문_리스트!C:C,거래처!B284,주문_리스트!L:L)</f>
        <v>0</v>
      </c>
    </row>
    <row r="285" spans="8:8" hidden="1" x14ac:dyDescent="0.3">
      <c r="H285" s="194">
        <f>SUMIF(주문_리스트!C:C,거래처!B285,주문_리스트!K:K)+SUMIF(주문_리스트!C:C,거래처!B285,주문_리스트!L:L)</f>
        <v>0</v>
      </c>
    </row>
    <row r="286" spans="8:8" hidden="1" x14ac:dyDescent="0.3">
      <c r="H286" s="194">
        <f>SUMIF(주문_리스트!C:C,거래처!B286,주문_리스트!K:K)+SUMIF(주문_리스트!C:C,거래처!B286,주문_리스트!L:L)</f>
        <v>0</v>
      </c>
    </row>
    <row r="287" spans="8:8" hidden="1" x14ac:dyDescent="0.3">
      <c r="H287" s="194">
        <f>SUMIF(주문_리스트!C:C,거래처!B287,주문_리스트!K:K)+SUMIF(주문_리스트!C:C,거래처!B287,주문_리스트!L:L)</f>
        <v>0</v>
      </c>
    </row>
    <row r="288" spans="8:8" hidden="1" x14ac:dyDescent="0.3">
      <c r="H288" s="194">
        <f>SUMIF(주문_리스트!C:C,거래처!B288,주문_리스트!K:K)+SUMIF(주문_리스트!C:C,거래처!B288,주문_리스트!L:L)</f>
        <v>0</v>
      </c>
    </row>
    <row r="289" spans="8:8" hidden="1" x14ac:dyDescent="0.3">
      <c r="H289" s="194">
        <f>SUMIF(주문_리스트!C:C,거래처!B289,주문_리스트!K:K)+SUMIF(주문_리스트!C:C,거래처!B289,주문_리스트!L:L)</f>
        <v>0</v>
      </c>
    </row>
    <row r="290" spans="8:8" hidden="1" x14ac:dyDescent="0.3">
      <c r="H290" s="194">
        <f>SUMIF(주문_리스트!C:C,거래처!B290,주문_리스트!K:K)+SUMIF(주문_리스트!C:C,거래처!B290,주문_리스트!L:L)</f>
        <v>0</v>
      </c>
    </row>
    <row r="291" spans="8:8" hidden="1" x14ac:dyDescent="0.3">
      <c r="H291" s="194">
        <f>SUMIF(주문_리스트!C:C,거래처!B291,주문_리스트!K:K)+SUMIF(주문_리스트!C:C,거래처!B291,주문_리스트!L:L)</f>
        <v>0</v>
      </c>
    </row>
    <row r="292" spans="8:8" hidden="1" x14ac:dyDescent="0.3">
      <c r="H292" s="194">
        <f>SUMIF(주문_리스트!C:C,거래처!B292,주문_리스트!K:K)+SUMIF(주문_리스트!C:C,거래처!B292,주문_리스트!L:L)</f>
        <v>0</v>
      </c>
    </row>
    <row r="293" spans="8:8" hidden="1" x14ac:dyDescent="0.3">
      <c r="H293" s="194">
        <f>SUMIF(주문_리스트!C:C,거래처!B293,주문_리스트!K:K)+SUMIF(주문_리스트!C:C,거래처!B293,주문_리스트!L:L)</f>
        <v>0</v>
      </c>
    </row>
    <row r="294" spans="8:8" hidden="1" x14ac:dyDescent="0.3">
      <c r="H294" s="194">
        <f>SUMIF(주문_리스트!C:C,거래처!B294,주문_리스트!K:K)+SUMIF(주문_리스트!C:C,거래처!B294,주문_리스트!L:L)</f>
        <v>0</v>
      </c>
    </row>
    <row r="295" spans="8:8" hidden="1" x14ac:dyDescent="0.3">
      <c r="H295" s="194">
        <f>SUMIF(주문_리스트!C:C,거래처!B295,주문_리스트!K:K)+SUMIF(주문_리스트!C:C,거래처!B295,주문_리스트!L:L)</f>
        <v>0</v>
      </c>
    </row>
    <row r="296" spans="8:8" hidden="1" x14ac:dyDescent="0.3">
      <c r="H296" s="194">
        <f>SUMIF(주문_리스트!C:C,거래처!B296,주문_리스트!K:K)+SUMIF(주문_리스트!C:C,거래처!B296,주문_리스트!L:L)</f>
        <v>0</v>
      </c>
    </row>
    <row r="297" spans="8:8" hidden="1" x14ac:dyDescent="0.3">
      <c r="H297" s="194">
        <f>SUMIF(주문_리스트!C:C,거래처!B297,주문_리스트!K:K)+SUMIF(주문_리스트!C:C,거래처!B297,주문_리스트!L:L)</f>
        <v>0</v>
      </c>
    </row>
    <row r="298" spans="8:8" hidden="1" x14ac:dyDescent="0.3">
      <c r="H298" s="194">
        <f>SUMIF(주문_리스트!C:C,거래처!B298,주문_리스트!K:K)+SUMIF(주문_리스트!C:C,거래처!B298,주문_리스트!L:L)</f>
        <v>0</v>
      </c>
    </row>
    <row r="299" spans="8:8" hidden="1" x14ac:dyDescent="0.3">
      <c r="H299" s="194">
        <f>SUMIF(주문_리스트!C:C,거래처!B299,주문_리스트!K:K)+SUMIF(주문_리스트!C:C,거래처!B299,주문_리스트!L:L)</f>
        <v>0</v>
      </c>
    </row>
    <row r="300" spans="8:8" hidden="1" x14ac:dyDescent="0.3">
      <c r="H300" s="194">
        <f>SUMIF(주문_리스트!C:C,거래처!B300,주문_리스트!K:K)+SUMIF(주문_리스트!C:C,거래처!B300,주문_리스트!L:L)</f>
        <v>0</v>
      </c>
    </row>
    <row r="301" spans="8:8" hidden="1" x14ac:dyDescent="0.3">
      <c r="H301" s="194">
        <f>SUMIF(주문_리스트!C:C,거래처!B301,주문_리스트!K:K)+SUMIF(주문_리스트!C:C,거래처!B301,주문_리스트!L:L)</f>
        <v>0</v>
      </c>
    </row>
    <row r="302" spans="8:8" hidden="1" x14ac:dyDescent="0.3">
      <c r="H302" s="194">
        <f>SUMIF(주문_리스트!C:C,거래처!B302,주문_리스트!K:K)+SUMIF(주문_리스트!C:C,거래처!B302,주문_리스트!L:L)</f>
        <v>0</v>
      </c>
    </row>
    <row r="303" spans="8:8" hidden="1" x14ac:dyDescent="0.3">
      <c r="H303" s="194">
        <f>SUMIF(주문_리스트!C:C,거래처!B303,주문_리스트!K:K)+SUMIF(주문_리스트!C:C,거래처!B303,주문_리스트!L:L)</f>
        <v>0</v>
      </c>
    </row>
    <row r="304" spans="8:8" hidden="1" x14ac:dyDescent="0.3">
      <c r="H304" s="194">
        <f>SUMIF(주문_리스트!C:C,거래처!B304,주문_리스트!K:K)+SUMIF(주문_리스트!C:C,거래처!B304,주문_리스트!L:L)</f>
        <v>0</v>
      </c>
    </row>
    <row r="305" spans="8:8" hidden="1" x14ac:dyDescent="0.3">
      <c r="H305" s="194">
        <f>SUMIF(주문_리스트!C:C,거래처!B305,주문_리스트!K:K)+SUMIF(주문_리스트!C:C,거래처!B305,주문_리스트!L:L)</f>
        <v>0</v>
      </c>
    </row>
    <row r="306" spans="8:8" hidden="1" x14ac:dyDescent="0.3">
      <c r="H306" s="194">
        <f>SUMIF(주문_리스트!C:C,거래처!B306,주문_리스트!K:K)+SUMIF(주문_리스트!C:C,거래처!B306,주문_리스트!L:L)</f>
        <v>0</v>
      </c>
    </row>
    <row r="307" spans="8:8" hidden="1" x14ac:dyDescent="0.3">
      <c r="H307" s="194">
        <f>SUMIF(주문_리스트!C:C,거래처!B307,주문_리스트!K:K)+SUMIF(주문_리스트!C:C,거래처!B307,주문_리스트!L:L)</f>
        <v>0</v>
      </c>
    </row>
    <row r="308" spans="8:8" hidden="1" x14ac:dyDescent="0.3">
      <c r="H308" s="194">
        <f>SUMIF(주문_리스트!C:C,거래처!B308,주문_리스트!K:K)+SUMIF(주문_리스트!C:C,거래처!B308,주문_리스트!L:L)</f>
        <v>0</v>
      </c>
    </row>
    <row r="309" spans="8:8" hidden="1" x14ac:dyDescent="0.3">
      <c r="H309" s="194">
        <f>SUMIF(주문_리스트!C:C,거래처!B309,주문_리스트!K:K)+SUMIF(주문_리스트!C:C,거래처!B309,주문_리스트!L:L)</f>
        <v>0</v>
      </c>
    </row>
    <row r="310" spans="8:8" hidden="1" x14ac:dyDescent="0.3">
      <c r="H310" s="194">
        <f>SUMIF(주문_리스트!C:C,거래처!B310,주문_리스트!K:K)+SUMIF(주문_리스트!C:C,거래처!B310,주문_리스트!L:L)</f>
        <v>0</v>
      </c>
    </row>
    <row r="311" spans="8:8" hidden="1" x14ac:dyDescent="0.3">
      <c r="H311" s="194">
        <f>SUMIF(주문_리스트!C:C,거래처!B311,주문_리스트!K:K)+SUMIF(주문_리스트!C:C,거래처!B311,주문_리스트!L:L)</f>
        <v>0</v>
      </c>
    </row>
    <row r="312" spans="8:8" hidden="1" x14ac:dyDescent="0.3">
      <c r="H312" s="194">
        <f>SUMIF(주문_리스트!C:C,거래처!B312,주문_리스트!K:K)+SUMIF(주문_리스트!C:C,거래처!B312,주문_리스트!L:L)</f>
        <v>0</v>
      </c>
    </row>
    <row r="313" spans="8:8" hidden="1" x14ac:dyDescent="0.3">
      <c r="H313" s="194">
        <f>SUMIF(주문_리스트!C:C,거래처!B313,주문_리스트!K:K)+SUMIF(주문_리스트!C:C,거래처!B313,주문_리스트!L:L)</f>
        <v>0</v>
      </c>
    </row>
    <row r="314" spans="8:8" hidden="1" x14ac:dyDescent="0.3">
      <c r="H314" s="194">
        <f>SUMIF(주문_리스트!C:C,거래처!B314,주문_리스트!K:K)+SUMIF(주문_리스트!C:C,거래처!B314,주문_리스트!L:L)</f>
        <v>0</v>
      </c>
    </row>
    <row r="315" spans="8:8" hidden="1" x14ac:dyDescent="0.3">
      <c r="H315" s="194">
        <f>SUMIF(주문_리스트!C:C,거래처!B315,주문_리스트!K:K)+SUMIF(주문_리스트!C:C,거래처!B315,주문_리스트!L:L)</f>
        <v>0</v>
      </c>
    </row>
    <row r="316" spans="8:8" hidden="1" x14ac:dyDescent="0.3">
      <c r="H316" s="194">
        <f>SUMIF(주문_리스트!C:C,거래처!B316,주문_리스트!K:K)+SUMIF(주문_리스트!C:C,거래처!B316,주문_리스트!L:L)</f>
        <v>0</v>
      </c>
    </row>
    <row r="317" spans="8:8" hidden="1" x14ac:dyDescent="0.3">
      <c r="H317" s="194">
        <f>SUMIF(주문_리스트!C:C,거래처!B317,주문_리스트!K:K)+SUMIF(주문_리스트!C:C,거래처!B317,주문_리스트!L:L)</f>
        <v>0</v>
      </c>
    </row>
    <row r="318" spans="8:8" hidden="1" x14ac:dyDescent="0.3">
      <c r="H318" s="194">
        <f>SUMIF(주문_리스트!C:C,거래처!B318,주문_리스트!K:K)+SUMIF(주문_리스트!C:C,거래처!B318,주문_리스트!L:L)</f>
        <v>0</v>
      </c>
    </row>
    <row r="319" spans="8:8" hidden="1" x14ac:dyDescent="0.3">
      <c r="H319" s="194">
        <f>SUMIF(주문_리스트!C:C,거래처!B319,주문_리스트!K:K)+SUMIF(주문_리스트!C:C,거래처!B319,주문_리스트!L:L)</f>
        <v>0</v>
      </c>
    </row>
    <row r="320" spans="8:8" hidden="1" x14ac:dyDescent="0.3">
      <c r="H320" s="194">
        <f>SUMIF(주문_리스트!C:C,거래처!B320,주문_리스트!K:K)+SUMIF(주문_리스트!C:C,거래처!B320,주문_리스트!L:L)</f>
        <v>0</v>
      </c>
    </row>
    <row r="321" spans="8:8" hidden="1" x14ac:dyDescent="0.3">
      <c r="H321" s="194">
        <f>SUMIF(주문_리스트!C:C,거래처!B321,주문_리스트!K:K)+SUMIF(주문_리스트!C:C,거래처!B321,주문_리스트!L:L)</f>
        <v>0</v>
      </c>
    </row>
    <row r="322" spans="8:8" hidden="1" x14ac:dyDescent="0.3">
      <c r="H322" s="194">
        <f>SUMIF(주문_리스트!C:C,거래처!B322,주문_리스트!K:K)+SUMIF(주문_리스트!C:C,거래처!B322,주문_리스트!L:L)</f>
        <v>0</v>
      </c>
    </row>
    <row r="323" spans="8:8" hidden="1" x14ac:dyDescent="0.3">
      <c r="H323" s="194">
        <f>SUMIF(주문_리스트!C:C,거래처!B323,주문_리스트!K:K)+SUMIF(주문_리스트!C:C,거래처!B323,주문_리스트!L:L)</f>
        <v>0</v>
      </c>
    </row>
    <row r="324" spans="8:8" hidden="1" x14ac:dyDescent="0.3">
      <c r="H324" s="194">
        <f>SUMIF(주문_리스트!C:C,거래처!B324,주문_리스트!K:K)+SUMIF(주문_리스트!C:C,거래처!B324,주문_리스트!L:L)</f>
        <v>0</v>
      </c>
    </row>
    <row r="325" spans="8:8" hidden="1" x14ac:dyDescent="0.3">
      <c r="H325" s="194">
        <f>SUMIF(주문_리스트!C:C,거래처!B325,주문_리스트!K:K)+SUMIF(주문_리스트!C:C,거래처!B325,주문_리스트!L:L)</f>
        <v>0</v>
      </c>
    </row>
    <row r="326" spans="8:8" hidden="1" x14ac:dyDescent="0.3">
      <c r="H326" s="194">
        <f>SUMIF(주문_리스트!C:C,거래처!B326,주문_리스트!K:K)+SUMIF(주문_리스트!C:C,거래처!B326,주문_리스트!L:L)</f>
        <v>0</v>
      </c>
    </row>
    <row r="327" spans="8:8" hidden="1" x14ac:dyDescent="0.3">
      <c r="H327" s="194">
        <f>SUMIF(주문_리스트!C:C,거래처!B327,주문_리스트!K:K)+SUMIF(주문_리스트!C:C,거래처!B327,주문_리스트!L:L)</f>
        <v>0</v>
      </c>
    </row>
    <row r="328" spans="8:8" hidden="1" x14ac:dyDescent="0.3">
      <c r="H328" s="194">
        <f>SUMIF(주문_리스트!C:C,거래처!B328,주문_리스트!K:K)+SUMIF(주문_리스트!C:C,거래처!B328,주문_리스트!L:L)</f>
        <v>0</v>
      </c>
    </row>
    <row r="329" spans="8:8" hidden="1" x14ac:dyDescent="0.3">
      <c r="H329" s="194">
        <f>SUMIF(주문_리스트!C:C,거래처!B329,주문_리스트!K:K)+SUMIF(주문_리스트!C:C,거래처!B329,주문_리스트!L:L)</f>
        <v>0</v>
      </c>
    </row>
    <row r="330" spans="8:8" hidden="1" x14ac:dyDescent="0.3">
      <c r="H330" s="194">
        <f>SUMIF(주문_리스트!C:C,거래처!B330,주문_리스트!K:K)+SUMIF(주문_리스트!C:C,거래처!B330,주문_리스트!L:L)</f>
        <v>0</v>
      </c>
    </row>
    <row r="331" spans="8:8" hidden="1" x14ac:dyDescent="0.3">
      <c r="H331" s="194">
        <f>SUMIF(주문_리스트!C:C,거래처!B331,주문_리스트!K:K)+SUMIF(주문_리스트!C:C,거래처!B331,주문_리스트!L:L)</f>
        <v>0</v>
      </c>
    </row>
    <row r="332" spans="8:8" hidden="1" x14ac:dyDescent="0.3">
      <c r="H332" s="194">
        <f>SUMIF(주문_리스트!C:C,거래처!B332,주문_리스트!K:K)+SUMIF(주문_리스트!C:C,거래처!B332,주문_리스트!L:L)</f>
        <v>0</v>
      </c>
    </row>
    <row r="333" spans="8:8" hidden="1" x14ac:dyDescent="0.3">
      <c r="H333" s="194">
        <f>SUMIF(주문_리스트!C:C,거래처!B333,주문_리스트!K:K)+SUMIF(주문_리스트!C:C,거래처!B333,주문_리스트!L:L)</f>
        <v>0</v>
      </c>
    </row>
    <row r="334" spans="8:8" hidden="1" x14ac:dyDescent="0.3">
      <c r="H334" s="194">
        <f>SUMIF(주문_리스트!C:C,거래처!B334,주문_리스트!K:K)+SUMIF(주문_리스트!C:C,거래처!B334,주문_리스트!L:L)</f>
        <v>0</v>
      </c>
    </row>
    <row r="335" spans="8:8" hidden="1" x14ac:dyDescent="0.3">
      <c r="H335" s="194">
        <f>SUMIF(주문_리스트!C:C,거래처!B335,주문_리스트!K:K)+SUMIF(주문_리스트!C:C,거래처!B335,주문_리스트!L:L)</f>
        <v>0</v>
      </c>
    </row>
    <row r="336" spans="8:8" hidden="1" x14ac:dyDescent="0.3">
      <c r="H336" s="194">
        <f>SUMIF(주문_리스트!C:C,거래처!B336,주문_리스트!K:K)+SUMIF(주문_리스트!C:C,거래처!B336,주문_리스트!L:L)</f>
        <v>0</v>
      </c>
    </row>
    <row r="337" spans="8:8" hidden="1" x14ac:dyDescent="0.3">
      <c r="H337" s="194">
        <f>SUMIF(주문_리스트!C:C,거래처!B337,주문_리스트!K:K)+SUMIF(주문_리스트!C:C,거래처!B337,주문_리스트!L:L)</f>
        <v>0</v>
      </c>
    </row>
    <row r="338" spans="8:8" hidden="1" x14ac:dyDescent="0.3">
      <c r="H338" s="194">
        <f>SUMIF(주문_리스트!C:C,거래처!B338,주문_리스트!K:K)+SUMIF(주문_리스트!C:C,거래처!B338,주문_리스트!L:L)</f>
        <v>0</v>
      </c>
    </row>
    <row r="339" spans="8:8" hidden="1" x14ac:dyDescent="0.3">
      <c r="H339" s="194">
        <f>SUMIF(주문_리스트!C:C,거래처!B339,주문_리스트!K:K)+SUMIF(주문_리스트!C:C,거래처!B339,주문_리스트!L:L)</f>
        <v>0</v>
      </c>
    </row>
    <row r="340" spans="8:8" hidden="1" x14ac:dyDescent="0.3">
      <c r="H340" s="194">
        <f>SUMIF(주문_리스트!C:C,거래처!B340,주문_리스트!K:K)+SUMIF(주문_리스트!C:C,거래처!B340,주문_리스트!L:L)</f>
        <v>0</v>
      </c>
    </row>
    <row r="341" spans="8:8" hidden="1" x14ac:dyDescent="0.3">
      <c r="H341" s="194">
        <f>SUMIF(주문_리스트!C:C,거래처!B341,주문_리스트!K:K)+SUMIF(주문_리스트!C:C,거래처!B341,주문_리스트!L:L)</f>
        <v>0</v>
      </c>
    </row>
    <row r="342" spans="8:8" hidden="1" x14ac:dyDescent="0.3">
      <c r="H342" s="194">
        <f>SUMIF(주문_리스트!C:C,거래처!B342,주문_리스트!K:K)+SUMIF(주문_리스트!C:C,거래처!B342,주문_리스트!L:L)</f>
        <v>0</v>
      </c>
    </row>
    <row r="343" spans="8:8" hidden="1" x14ac:dyDescent="0.3">
      <c r="H343" s="194">
        <f>SUMIF(주문_리스트!C:C,거래처!B343,주문_리스트!K:K)+SUMIF(주문_리스트!C:C,거래처!B343,주문_리스트!L:L)</f>
        <v>0</v>
      </c>
    </row>
    <row r="344" spans="8:8" hidden="1" x14ac:dyDescent="0.3">
      <c r="H344" s="194">
        <f>SUMIF(주문_리스트!C:C,거래처!B344,주문_리스트!K:K)+SUMIF(주문_리스트!C:C,거래처!B344,주문_리스트!L:L)</f>
        <v>0</v>
      </c>
    </row>
    <row r="345" spans="8:8" hidden="1" x14ac:dyDescent="0.3">
      <c r="H345" s="194">
        <f>SUMIF(주문_리스트!C:C,거래처!B345,주문_리스트!K:K)+SUMIF(주문_리스트!C:C,거래처!B345,주문_리스트!L:L)</f>
        <v>0</v>
      </c>
    </row>
    <row r="346" spans="8:8" hidden="1" x14ac:dyDescent="0.3">
      <c r="H346" s="194">
        <f>SUMIF(주문_리스트!C:C,거래처!B346,주문_리스트!K:K)+SUMIF(주문_리스트!C:C,거래처!B346,주문_리스트!L:L)</f>
        <v>0</v>
      </c>
    </row>
    <row r="347" spans="8:8" hidden="1" x14ac:dyDescent="0.3">
      <c r="H347" s="194">
        <f>SUMIF(주문_리스트!C:C,거래처!B347,주문_리스트!K:K)+SUMIF(주문_리스트!C:C,거래처!B347,주문_리스트!L:L)</f>
        <v>0</v>
      </c>
    </row>
    <row r="348" spans="8:8" hidden="1" x14ac:dyDescent="0.3">
      <c r="H348" s="194">
        <f>SUMIF(주문_리스트!C:C,거래처!B348,주문_리스트!K:K)+SUMIF(주문_리스트!C:C,거래처!B348,주문_리스트!L:L)</f>
        <v>0</v>
      </c>
    </row>
    <row r="349" spans="8:8" hidden="1" x14ac:dyDescent="0.3">
      <c r="H349" s="194">
        <f>SUMIF(주문_리스트!C:C,거래처!B349,주문_리스트!K:K)+SUMIF(주문_리스트!C:C,거래처!B349,주문_리스트!L:L)</f>
        <v>0</v>
      </c>
    </row>
    <row r="350" spans="8:8" hidden="1" x14ac:dyDescent="0.3">
      <c r="H350" s="194">
        <f>SUMIF(주문_리스트!C:C,거래처!B350,주문_리스트!K:K)+SUMIF(주문_리스트!C:C,거래처!B350,주문_리스트!L:L)</f>
        <v>0</v>
      </c>
    </row>
    <row r="351" spans="8:8" hidden="1" x14ac:dyDescent="0.3">
      <c r="H351" s="194">
        <f>SUMIF(주문_리스트!C:C,거래처!B351,주문_리스트!K:K)+SUMIF(주문_리스트!C:C,거래처!B351,주문_리스트!L:L)</f>
        <v>0</v>
      </c>
    </row>
    <row r="352" spans="8:8" hidden="1" x14ac:dyDescent="0.3">
      <c r="H352" s="194">
        <f>SUMIF(주문_리스트!C:C,거래처!B352,주문_리스트!K:K)+SUMIF(주문_리스트!C:C,거래처!B352,주문_리스트!L:L)</f>
        <v>0</v>
      </c>
    </row>
    <row r="353" spans="8:8" hidden="1" x14ac:dyDescent="0.3">
      <c r="H353" s="194">
        <f>SUMIF(주문_리스트!C:C,거래처!B353,주문_리스트!K:K)+SUMIF(주문_리스트!C:C,거래처!B353,주문_리스트!L:L)</f>
        <v>0</v>
      </c>
    </row>
    <row r="354" spans="8:8" hidden="1" x14ac:dyDescent="0.3">
      <c r="H354" s="194">
        <f>SUMIF(주문_리스트!C:C,거래처!B354,주문_리스트!K:K)+SUMIF(주문_리스트!C:C,거래처!B354,주문_리스트!L:L)</f>
        <v>0</v>
      </c>
    </row>
    <row r="355" spans="8:8" hidden="1" x14ac:dyDescent="0.3">
      <c r="H355" s="194">
        <f>SUMIF(주문_리스트!C:C,거래처!B355,주문_리스트!K:K)+SUMIF(주문_리스트!C:C,거래처!B355,주문_리스트!L:L)</f>
        <v>0</v>
      </c>
    </row>
    <row r="356" spans="8:8" hidden="1" x14ac:dyDescent="0.3">
      <c r="H356" s="194">
        <f>SUMIF(주문_리스트!C:C,거래처!B356,주문_리스트!K:K)+SUMIF(주문_리스트!C:C,거래처!B356,주문_리스트!L:L)</f>
        <v>0</v>
      </c>
    </row>
    <row r="357" spans="8:8" hidden="1" x14ac:dyDescent="0.3">
      <c r="H357" s="194">
        <f>SUMIF(주문_리스트!C:C,거래처!B357,주문_리스트!K:K)+SUMIF(주문_리스트!C:C,거래처!B357,주문_리스트!L:L)</f>
        <v>0</v>
      </c>
    </row>
    <row r="358" spans="8:8" hidden="1" x14ac:dyDescent="0.3">
      <c r="H358" s="194">
        <f>SUMIF(주문_리스트!C:C,거래처!B358,주문_리스트!K:K)+SUMIF(주문_리스트!C:C,거래처!B358,주문_리스트!L:L)</f>
        <v>0</v>
      </c>
    </row>
    <row r="359" spans="8:8" hidden="1" x14ac:dyDescent="0.3">
      <c r="H359" s="194">
        <f>SUMIF(주문_리스트!C:C,거래처!B359,주문_리스트!K:K)+SUMIF(주문_리스트!C:C,거래처!B359,주문_리스트!L:L)</f>
        <v>0</v>
      </c>
    </row>
    <row r="360" spans="8:8" hidden="1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1"/>
  <sheetViews>
    <sheetView zoomScale="115" zoomScaleNormal="115" workbookViewId="0">
      <pane xSplit="2" ySplit="1" topLeftCell="C14" activePane="bottomRight" state="frozen"/>
      <selection activeCell="N26" sqref="N26"/>
      <selection pane="topRight" activeCell="N26" sqref="N26"/>
      <selection pane="bottomLeft" activeCell="N26" sqref="N26"/>
      <selection pane="bottomRight" activeCell="H28" sqref="H28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295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-92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-35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-105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 s="290">
        <f>SUMIF(재고!D:D,제품!D28,재고!F:F)-SUMIF(주문_리스트!E:E,제품!D28,주문_리스트!H:H)</f>
        <v>-178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-47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-47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-12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-81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4503</v>
      </c>
      <c r="D44" s="288" t="s">
        <v>4504</v>
      </c>
      <c r="E44" s="288" t="s">
        <v>4503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-14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-47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-31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4442</v>
      </c>
      <c r="D85" s="288" t="s">
        <v>2725</v>
      </c>
      <c r="E85" s="288" t="s">
        <v>4442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-68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4763</v>
      </c>
      <c r="D88" s="288" t="s">
        <v>1714</v>
      </c>
      <c r="E88" s="288" t="s">
        <v>4763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4654</v>
      </c>
      <c r="D89" s="288" t="s">
        <v>1715</v>
      </c>
      <c r="E89" s="288" t="s">
        <v>4654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5066</v>
      </c>
      <c r="D97" s="288" t="s">
        <v>5067</v>
      </c>
      <c r="E97" s="288" t="s">
        <v>5066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-90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-178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-31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-47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4597</v>
      </c>
      <c r="D141" s="288" t="s">
        <v>4596</v>
      </c>
      <c r="E141" s="288" t="s">
        <v>4597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-5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-9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-3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-31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-31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-31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4869</v>
      </c>
      <c r="D205" s="288" t="s">
        <v>4868</v>
      </c>
      <c r="E205" s="288" t="s">
        <v>4869</v>
      </c>
      <c r="F205" s="52">
        <v>900000</v>
      </c>
      <c r="H205">
        <v>0</v>
      </c>
      <c r="I205" s="52" t="s">
        <v>4870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4483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4482</v>
      </c>
      <c r="D229" s="288" t="s">
        <v>4484</v>
      </c>
      <c r="E229" s="288" t="s">
        <v>4482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-17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-17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4440</v>
      </c>
      <c r="D259" s="288" t="s">
        <v>4441</v>
      </c>
      <c r="E259" s="288" t="s">
        <v>4440</v>
      </c>
    </row>
    <row r="260" spans="1:9" x14ac:dyDescent="0.3">
      <c r="A260">
        <v>263</v>
      </c>
      <c r="B260">
        <v>1</v>
      </c>
      <c r="C260" s="288" t="s">
        <v>4511</v>
      </c>
      <c r="D260" s="288" t="s">
        <v>1198</v>
      </c>
      <c r="E260" s="288" t="s">
        <v>4511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4512</v>
      </c>
      <c r="D261" s="288" t="s">
        <v>4513</v>
      </c>
      <c r="E261" s="288" t="s">
        <v>4512</v>
      </c>
    </row>
    <row r="262" spans="1:9" x14ac:dyDescent="0.3">
      <c r="A262">
        <v>265</v>
      </c>
      <c r="B262">
        <v>2</v>
      </c>
      <c r="D262" s="288" t="s">
        <v>4534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4544</v>
      </c>
      <c r="D263" s="288" t="s">
        <v>4545</v>
      </c>
      <c r="E263" s="288" t="s">
        <v>4544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4561</v>
      </c>
      <c r="D264" s="288" t="s">
        <v>4562</v>
      </c>
      <c r="E264" s="288" t="s">
        <v>4561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4564</v>
      </c>
      <c r="D265" s="288" t="s">
        <v>4565</v>
      </c>
      <c r="E265" s="288" t="s">
        <v>4564</v>
      </c>
      <c r="F265" s="52">
        <v>650000</v>
      </c>
    </row>
    <row r="266" spans="1:9" x14ac:dyDescent="0.3">
      <c r="A266">
        <v>269</v>
      </c>
      <c r="D266" s="288" t="s">
        <v>4575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4600</v>
      </c>
      <c r="D267" s="288" t="s">
        <v>4601</v>
      </c>
      <c r="E267" s="288" t="s">
        <v>4600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4602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4626</v>
      </c>
      <c r="D270" s="288" t="s">
        <v>3882</v>
      </c>
      <c r="E270" s="288" t="s">
        <v>4626</v>
      </c>
      <c r="F270" s="52">
        <v>70000</v>
      </c>
      <c r="G270" s="52">
        <v>40000</v>
      </c>
      <c r="I270" s="52" t="s">
        <v>4627</v>
      </c>
    </row>
    <row r="271" spans="1:9" x14ac:dyDescent="0.3">
      <c r="A271">
        <v>274</v>
      </c>
      <c r="B271">
        <v>3</v>
      </c>
      <c r="C271" s="288" t="s">
        <v>4643</v>
      </c>
      <c r="D271" s="288" t="s">
        <v>4644</v>
      </c>
      <c r="E271" s="288" t="s">
        <v>4643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4655</v>
      </c>
      <c r="D272" s="288" t="s">
        <v>4656</v>
      </c>
      <c r="E272" s="288" t="s">
        <v>4655</v>
      </c>
    </row>
    <row r="273" spans="1:7" x14ac:dyDescent="0.3">
      <c r="A273">
        <v>276</v>
      </c>
      <c r="B273">
        <v>1</v>
      </c>
      <c r="C273" s="288" t="s">
        <v>4657</v>
      </c>
      <c r="D273" s="288" t="s">
        <v>4658</v>
      </c>
      <c r="E273" s="288" t="s">
        <v>4657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4736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4758</v>
      </c>
      <c r="D275" s="288" t="s">
        <v>4759</v>
      </c>
      <c r="E275" s="288" t="s">
        <v>4758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4764</v>
      </c>
      <c r="D276" s="288" t="s">
        <v>4160</v>
      </c>
      <c r="E276" s="288" t="s">
        <v>4764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4773</v>
      </c>
      <c r="D277" s="288" t="s">
        <v>4774</v>
      </c>
      <c r="E277" s="288" t="s">
        <v>4773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4783</v>
      </c>
      <c r="D279" s="288" t="s">
        <v>4784</v>
      </c>
      <c r="E279" s="288" t="s">
        <v>4783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4792</v>
      </c>
      <c r="D280" s="288" t="s">
        <v>4793</v>
      </c>
      <c r="E280" s="288" t="s">
        <v>4792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4830</v>
      </c>
      <c r="D281" s="288" t="s">
        <v>4831</v>
      </c>
      <c r="E281" s="288" t="s">
        <v>4830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4840</v>
      </c>
      <c r="D282" s="288" t="s">
        <v>4841</v>
      </c>
      <c r="E282" s="288" t="s">
        <v>4840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4879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4917</v>
      </c>
      <c r="D285" s="288" t="s">
        <v>4918</v>
      </c>
      <c r="E285" s="288" t="s">
        <v>4917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4953</v>
      </c>
      <c r="D286" s="288" t="s">
        <v>4954</v>
      </c>
      <c r="E286" s="288" t="s">
        <v>4953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4955</v>
      </c>
      <c r="D287" s="288" t="s">
        <v>4956</v>
      </c>
      <c r="E287" s="288" t="s">
        <v>4955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4974</v>
      </c>
      <c r="D288" s="288" t="s">
        <v>4841</v>
      </c>
      <c r="E288" s="288" t="s">
        <v>4974</v>
      </c>
      <c r="F288" s="52">
        <v>2100000</v>
      </c>
    </row>
    <row r="289" spans="1:6" x14ac:dyDescent="0.3">
      <c r="A289">
        <v>292</v>
      </c>
      <c r="B289">
        <v>1</v>
      </c>
      <c r="C289" s="288" t="s">
        <v>4999</v>
      </c>
      <c r="D289" s="288" t="s">
        <v>1841</v>
      </c>
      <c r="E289" s="288" t="s">
        <v>4999</v>
      </c>
      <c r="F289" s="52">
        <v>210000</v>
      </c>
    </row>
    <row r="290" spans="1:6" x14ac:dyDescent="0.3">
      <c r="A290">
        <v>293</v>
      </c>
      <c r="D290" s="288" t="s">
        <v>5092</v>
      </c>
      <c r="F290" s="52">
        <v>350000</v>
      </c>
    </row>
    <row r="291" spans="1:6" x14ac:dyDescent="0.3">
      <c r="A291">
        <v>294</v>
      </c>
      <c r="B291">
        <v>6</v>
      </c>
      <c r="D291" s="288" t="s">
        <v>5204</v>
      </c>
      <c r="F291" s="52">
        <v>1500000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4543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5086</v>
      </c>
      <c r="B1" t="s">
        <v>5087</v>
      </c>
      <c r="C1" t="s">
        <v>5088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2026-03-06T09:14:10Z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