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B9695EE-3CCE-4864-9B26-AAB0C6466714}" xr6:coauthVersionLast="47" xr6:coauthVersionMax="47" xr10:uidLastSave="{00000000-0000-0000-0000-000000000000}"/>
  <bookViews>
    <workbookView xWindow="0" yWindow="0" windowWidth="14400" windowHeight="15600" tabRatio="716" firstSheet="8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<sst xmlns="http://schemas.openxmlformats.org/spreadsheetml/2006/main" count="16457" uniqueCount="5261">
  <si>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</si>
  <si>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</si>
  <si>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</si>
  <si>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</si>
  <si>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</si>
  <si>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</si>
  <si>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</si>
  <si>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</si>
  <si>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</si>
  <si>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</si>
  <si>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</si>
  <si>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</si>
  <si>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</si>
  <si>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</si>
  <si>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</si>
  <si>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</si>
  <si>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</si>
  <si>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</si>
  <si>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</si>
  <si>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</si>
  <si>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</si>
  <si>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</si>
  <si>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</si>
  <si>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</si>
  <si>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</si>
  <si>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</si>
  <si>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</si>
  <si>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</si>
  <si>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</si>
  <si>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</si>
  <si>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</si>
  <si>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</si>
  <si>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</si>
  <si>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</si>
  <si>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</si>
  <si>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</si>
  <si>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</si>
  <si>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</si>
  <si>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</si>
  <si>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</si>
  <si>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</si>
  <si>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</si>
  <si>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</si>
  <si>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</si>
  <si>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</si>
  <si>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</si>
  <si>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</si>
  <si>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</si>
  <si>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</si>
  <si>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</si>
  <si>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</si>
  <si>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</si>
  <si>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</si>
  <si>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</si>
  <si>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</si>
  <si>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</si>
  <si>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</si>
  <si>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</si>
  <si>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</si>
  <si>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</si>
  <si>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</si>
  <si>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</si>
  <si>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</si>
  <si>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</si>
  <si>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</si>
  <si>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</si>
  <si>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</si>
  <si>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</si>
  <si>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</si>
  <si>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</si>
  <si>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</si>
  <si>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</si>
  <si>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</si>
  <si>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</si>
  <si>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</si>
  <si>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</si>
  <si>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</si>
  <si>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</si>
  <si>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</si>
  <si>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</si>
  <si>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</si>
  <si>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</si>
  <si>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</si>
  <si>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</si>
  <si>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</si>
  <si>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</si>
  <si>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</si>
  <si>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</si>
  <si>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</si>
  <si>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</si>
  <si>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</si>
  <si>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</si>
  <si>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</si>
  <si>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</si>
  <si>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</si>
  <si>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</si>
  <si>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</si>
  <si>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</si>
  <si>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</si>
  <si>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</si>
  <si>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</si>
  <si>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</si>
  <si>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</si>
  <si>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</si>
  <si>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</si>
  <si>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</si>
  <si>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</si>
  <si>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</si>
  <si>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</si>
  <si>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</si>
  <si>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</si>
  <si>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</si>
  <si>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</si>
  <si>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</si>
  <si>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</si>
  <si>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</si>
  <si>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</si>
  <si>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</si>
  <si>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</si>
  <si>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</si>
  <si>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</si>
  <si>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</si>
  <si>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</si>
  <si>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</si>
  <si>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</si>
  <si>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</si>
  <si>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</si>
  <si>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</si>
  <si>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</si>
  <si>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</si>
  <si>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</si>
  <si>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</si>
  <si>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</si>
  <si>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</si>
  <si>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</si>
  <si>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</si>
  <si>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</si>
  <si>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</si>
  <si>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</si>
  <si>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</si>
  <si>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</si>
  <si>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</si>
  <si>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</si>
  <si>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</si>
  <si>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</si>
  <si>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</si>
  <si>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</si>
  <si>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</si>
  <si>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</si>
  <si>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</si>
  <si>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</si>
  <si>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</si>
  <si>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</si>
  <si>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</si>
  <si>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</si>
  <si>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</si>
  <si>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</si>
  <si>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</si>
  <si>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</si>
  <si>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</si>
  <si>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</si>
  <si>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</si>
  <si>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</si>
  <si>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</si>
  <si>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</si>
  <si>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</si>
  <si>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</si>
  <si>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</si>
  <si>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</si>
  <si>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</si>
  <si>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</si>
  <si>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</si>
  <si>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</si>
  <si>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</si>
  <si>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</si>
  <si>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</si>
  <si>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</si>
  <si>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</si>
  <si>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</si>
  <si>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</si>
  <si>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</si>
  <si>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</si>
  <si>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</si>
  <si>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</si>
  <si>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</si>
  <si>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</si>
  <si>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</si>
  <si>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</si>
  <si>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</si>
  <si>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</si>
  <si>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</si>
  <si>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</si>
  <si>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</si>
  <si>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</si>
  <si>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</si>
  <si>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</si>
  <si>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</si>
  <si>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</si>
  <si>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</si>
  <si>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</si>
  <si>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</si>
  <si>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</si>
  <si>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</si>
  <si>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</si>
  <si>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</si>
  <si>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</si>
  <si>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</si>
  <si>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</si>
  <si>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</si>
  <si>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</si>
  <si>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</si>
  <si>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</si>
  <si>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</si>
  <si>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</si>
  <si>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</si>
  <si>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</si>
  <si>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</si>
  <si>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</si>
  <si>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</si>
  <si>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</si>
  <si>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</si>
  <si>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</si>
  <si>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</si>
  <si>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</si>
  <si>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</si>
  <si>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</si>
  <si>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</si>
  <si>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</si>
  <si>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</si>
  <si>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</si>
  <si>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</si>
  <si>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</si>
  <si>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</si>
  <si>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</si>
  <si>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</si>
  <si>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</si>
  <si>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</si>
  <si>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</si>
  <si>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</si>
  <si>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</si>
  <si>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</si>
  <si>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</si>
  <si>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</si>
  <si>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</si>
  <si>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</si>
  <si>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</si>
  <si>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</si>
  <si>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</si>
  <si>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</si>
  <si>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</si>
  <si>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</si>
  <si>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</si>
  <si>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</si>
  <si>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</si>
  <si>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</si>
  <si>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</si>
  <si>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</si>
  <si>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</si>
  <si>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</si>
  <si>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</si>
  <si>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</si>
  <si>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</si>
  <si>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</si>
  <si>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</si>
  <si>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</si>
  <si>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</si>
  <si>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</si>
  <si>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</si>
  <si>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</si>
  <si>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</si>
  <si>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</si>
  <si>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</si>
  <si>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</si>
  <si>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</si>
  <si>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</si>
  <si>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</si>
  <si>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</si>
  <si>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</si>
  <si>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</si>
  <si>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</si>
  <si>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</si>
  <si>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</si>
  <si>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</si>
  <si>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</si>
  <si>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</si>
  <si>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</si>
  <si>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</si>
  <si>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</si>
  <si>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</si>
  <si>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</si>
  <si>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</si>
  <si>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</si>
  <si>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</si>
  <si>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</si>
  <si>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</si>
  <si>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</si>
  <si>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</si>
  <si>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</si>
  <si>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</si>
  <si>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</si>
  <si>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</si>
  <si>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</si>
  <si>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</si>
  <si>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</si>
  <si>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</si>
  <si>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</si>
  <si>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</si>
  <si>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</si>
  <si>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</si>
  <si>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</si>
  <si>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</si>
  <si>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</si>
  <si>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</si>
  <si>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</si>
  <si>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</si>
  <si>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</si>
  <si>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</si>
  <si>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</si>
  <si>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</si>
  <si>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</si>
  <si>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</si>
  <si>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</si>
  <si>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</si>
  <si>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</si>
  <si>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</si>
  <si>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</si>
  <si>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</si>
  <si>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</si>
  <si>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</si>
  <si>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</si>
  <si>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</si>
  <si>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</si>
  <si>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</si>
  <si>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</si>
  <si>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</si>
  <si>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</si>
  <si>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</si>
  <si>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</si>
  <si>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</si>
  <si>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</si>
  <si>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</si>
  <si>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</si>
  <si>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</si>
  <si>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</si>
  <si>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</si>
  <si>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</si>
  <si>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</si>
  <si>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</si>
  <si>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</si>
  <si>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</si>
  <si>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</si>
  <si>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</si>
  <si>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</si>
  <si>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</si>
  <si>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</si>
  <si>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</si>
  <si>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</si>
  <si>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</si>
  <si>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</si>
  <si>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</si>
  <si>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</si>
  <si>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</si>
  <si>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</si>
  <si>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</si>
  <si>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</si>
  <si>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</si>
  <si>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</si>
  <si>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</si>
  <si>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</si>
  <si>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</si>
  <si>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</si>
  <si>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</si>
  <si>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</si>
  <si>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</si>
  <si>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</si>
  <si>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</si>
  <si>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</si>
  <si>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</si>
  <si>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</si>
  <si>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</si>
  <si>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</si>
  <si>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</si>
  <si>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</si>
  <si>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</si>
  <si>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</si>
  <si>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</si>
  <si>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</si>
  <si>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</si>
  <si>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</si>
  <si>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</si>
  <si>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</si>
  <si>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</si>
  <si>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</si>
  <si>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</si>
  <si>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</si>
  <si>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</si>
  <si>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</si>
  <si>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</si>
  <si>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</si>
  <si>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</si>
  <si>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</si>
  <si>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</si>
  <si>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</si>
  <si>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</si>
  <si>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</si>
  <si>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</si>
  <si>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</si>
  <si>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</si>
  <si>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</si>
  <si>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</si>
  <si>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</si>
  <si>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</si>
  <si>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</si>
  <si>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</si>
  <si>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</si>
  <si>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</si>
  <si>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</si>
  <si>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</si>
  <si>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</si>
  <si>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</si>
  <si>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</si>
  <si>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</si>
  <si>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</si>
  <si>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</si>
  <si>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</si>
  <si>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</si>
  <si>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</si>
  <si>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</si>
  <si>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</si>
  <si>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</si>
  <si>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</si>
  <si>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</si>
  <si>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</si>
  <si>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</si>
  <si>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</si>
  <si>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</si>
  <si>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</si>
  <si>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</si>
  <si>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</si>
  <si>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</si>
  <si>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</si>
  <si>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</si>
  <si>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</si>
  <si>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</si>
  <si>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</si>
  <si>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</si>
  <si>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</si>
  <si>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</si>
  <si>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</si>
  <si>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</si>
  <si>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</si>
  <si>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</si>
  <si>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</si>
  <si>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</si>
  <si>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</si>
  <si>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</si>
  <si>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</si>
  <si>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</si>
  <si>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</si>
  <si>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</si>
  <si>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</si>
  <si>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</si>
  <si>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</si>
  <si>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</si>
  <si>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</si>
  <si>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</si>
  <si>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</si>
  <si>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</si>
  <si>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</si>
  <si>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</si>
  <si>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</si>
  <si>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</si>
  <si>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</si>
  <si>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</si>
  <si>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</si>
  <si>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</si>
  <si>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</si>
  <si>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</si>
  <si>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</si>
  <si>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</si>
  <si>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</si>
  <si>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</si>
  <si>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</si>
  <si>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</si>
  <si>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</si>
  <si>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</si>
  <si>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</si>
  <si>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</si>
  <si>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</si>
  <si>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</si>
  <si>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</si>
  <si>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</si>
  <si>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</si>
  <si>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</si>
  <si>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</si>
  <si>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</si>
  <si>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</si>
  <si>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</si>
  <si>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</si>
  <si>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</si>
  <si>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</si>
  <si>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</si>
  <si>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</si>
  <si>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</si>
  <si>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</si>
  <si>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</si>
  <si>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</si>
  <si>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</si>
  <si>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</si>
  <si>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</si>
  <si>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</si>
  <si>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</si>
  <si>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</si>
  <si>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</si>
  <si>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</si>
  <si>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</si>
  <si>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</si>
  <si>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</si>
  <si>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</si>
  <si>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</si>
  <si>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</si>
  <si>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</si>
  <si>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</si>
  <si>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</si>
  <si>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</si>
  <si>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</si>
  <si>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</si>
  <si>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</si>
  <si>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</si>
  <si>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</si>
  <si>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</si>
  <si>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</si>
  <si>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</si>
  <si>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</si>
  <si>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</si>
  <si>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</si>
  <si>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</si>
  <si>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</si>
  <si>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</si>
  <si>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</si>
  <si>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</si>
  <si>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</si>
  <si>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</si>
  <si>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</si>
  <si>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</si>
  <si>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</si>
  <si>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</si>
  <si>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</si>
  <si>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</si>
  <si>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</si>
  <si>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</si>
  <si>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</si>
  <si>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</si>
  <si>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</si>
  <si>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</si>
  <si>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</si>
  <si>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</si>
  <si>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</si>
  <si>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</si>
  <si>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</si>
  <si>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</si>
  <si>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</si>
  <si>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</si>
  <si>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</si>
  <si>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</si>
  <si>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</si>
  <si>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</si>
  <si>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</si>
  <si>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</si>
  <si>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</si>
  <si>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</si>
  <si>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</si>
  <si>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</si>
  <si>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</si>
  <si>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</si>
  <si>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</si>
  <si>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</si>
  <si>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</si>
  <si>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</si>
  <si>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</si>
  <si>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</si>
  <si>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</si>
  <si>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</si>
  <si>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</si>
  <si>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</si>
  <si>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</si>
  <si>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</si>
  <si>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</si>
  <si>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</si>
  <si>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</si>
  <si>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</si>
  <si>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</si>
  <si>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</si>
  <si>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</si>
  <si>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</si>
  <si>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</si>
  <si>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</si>
  <si>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</si>
  <si>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</si>
  <si>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</si>
  <si>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</si>
  <si>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</si>
  <si>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</si>
  <si>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</si>
  <si>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</si>
  <si>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</si>
  <si>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</si>
  <si>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</si>
  <si>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</si>
  <si>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</si>
  <si>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</si>
  <si>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</si>
  <si>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</si>
  <si>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</si>
  <si>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</si>
  <si>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</si>
  <si>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</si>
  <si>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</si>
  <si>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</si>
  <si>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</si>
  <si>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</si>
  <si>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</si>
  <si>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</si>
  <si>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</si>
  <si>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</si>
  <si>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</si>
  <si>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</si>
  <si>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</si>
  <si>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</si>
  <si>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</si>
  <si>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</si>
  <si>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</si>
  <si>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</si>
  <si>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</si>
  <si>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</si>
  <si>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</si>
  <si>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</si>
  <si>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</si>
  <si>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</si>
  <si>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</si>
  <si>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</si>
  <si>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</si>
  <si>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</si>
  <si>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</si>
  <si>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</si>
  <si>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</si>
  <si>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</si>
  <si>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</si>
  <si>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</si>
  <si>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</si>
  <si>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</si>
  <si>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</si>
  <si>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</si>
  <si>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</si>
  <si>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</si>
  <si>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</si>
  <si>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</si>
  <si>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</si>
  <si>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</si>
  <si>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</si>
  <si>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</si>
  <si>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</si>
  <si>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</si>
  <si>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</si>
  <si>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</si>
  <si>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</si>
  <si>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</si>
  <si>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</si>
  <si>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</si>
  <si>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</si>
  <si>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</si>
  <si>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</si>
  <si>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</si>
  <si>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</si>
  <si>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</si>
  <si>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</si>
  <si>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</si>
  <si>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</si>
  <si>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</si>
  <si>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</si>
  <si>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</si>
  <si>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</si>
  <si>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</si>
  <si>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</si>
  <si>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</si>
  <si>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</si>
  <si>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</si>
  <si>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</si>
  <si>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</si>
  <si>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</si>
  <si>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</si>
  <si>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</si>
  <si>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</si>
  <si>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</si>
  <si>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</si>
  <si>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</si>
  <si>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</si>
  <si>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</si>
  <si>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</si>
  <si>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</si>
  <si>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</si>
  <si>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</si>
  <si>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</si>
  <si>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</si>
  <si>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</si>
  <si>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</si>
  <si>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</si>
  <si>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</si>
  <si>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</si>
  <si>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</si>
  <si>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</si>
  <si>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</si>
  <si>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</si>
  <si>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</si>
  <si>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</si>
  <si>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</si>
  <si>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</si>
  <si>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</si>
  <si>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</si>
  <si>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</si>
  <si>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</si>
  <si>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</si>
  <si>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</si>
  <si>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</si>
  <si>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</si>
  <si>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</si>
  <si>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</si>
  <si>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</si>
  <si>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</si>
  <si>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</si>
  <si>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</si>
  <si>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</si>
  <si>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</si>
  <si>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</si>
  <si>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</si>
  <si>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</si>
  <si>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</si>
  <si>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</si>
  <si>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</si>
  <si>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</si>
  <si>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</si>
  <si>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</si>
  <si>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</si>
  <si>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</si>
  <si>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</si>
  <si>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</si>
  <si>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</si>
  <si>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</si>
  <si>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</si>
  <si>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</si>
  <si>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</si>
  <si>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</si>
  <si>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</si>
  <si>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</si>
  <si>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</si>
  <si>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</si>
  <si>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</si>
  <si>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</si>
  <si>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</si>
  <si>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</si>
  <si>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</si>
  <si>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</si>
  <si>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</si>
  <si>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</si>
  <si>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</si>
  <si>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</si>
  <si>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</si>
  <si>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</si>
  <si>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</si>
  <si>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</si>
  <si>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</si>
  <si>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</si>
  <si>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</si>
  <si>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</si>
  <si>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</si>
  <si>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</si>
  <si>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</si>
  <si>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</si>
  <si>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</si>
  <si>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</si>
  <si>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</si>
  <si>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</si>
  <si>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</si>
  <si>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</si>
  <si>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</si>
  <si>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</si>
  <si>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</si>
  <si>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</si>
  <si>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</si>
  <si>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</si>
  <si>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</si>
  <si>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</si>
  <si>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</si>
  <si>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</si>
  <si>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</si>
  <si>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</si>
  <si>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</si>
  <si>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</si>
  <si>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</si>
  <si>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</si>
  <si>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</si>
  <si>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</si>
  <si>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</si>
  <si>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</si>
  <si>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</si>
  <si>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</si>
  <si>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</si>
  <si>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</si>
  <si>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</si>
  <si>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</si>
  <si>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</si>
  <si>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</si>
  <si>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</si>
  <si>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</si>
  <si>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</si>
  <si>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</si>
  <si>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</si>
  <si>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</si>
  <si>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</si>
  <si>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</si>
  <si>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</si>
  <si>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</si>
  <si>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</si>
  <si>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</si>
  <si>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</si>
  <si>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</si>
  <si>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</si>
  <si>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</si>
  <si>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</si>
  <si>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</si>
  <si>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</si>
  <si>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</si>
  <si>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</si>
  <si>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</si>
  <si>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</si>
  <si>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</si>
  <si>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</si>
  <si>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</si>
  <si>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</si>
  <si>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</si>
  <si>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</si>
  <si>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</si>
  <si>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</si>
  <si>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</si>
  <si>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</si>
  <si>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</si>
  <si>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</si>
  <si>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</si>
  <si>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</si>
  <si>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</si>
  <si>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</si>
  <si>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</si>
  <si>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</si>
  <si>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</si>
  <si>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</si>
  <si>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</si>
  <si>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</si>
  <si>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</si>
  <si>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</si>
  <si>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</si>
  <si>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</si>
  <si>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</si>
  <si>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</si>
  <si>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</si>
  <si>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</si>
  <si>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</si>
  <si>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</si>
  <si>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</si>
  <si>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</si>
  <si>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</si>
  <si>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</si>
  <si>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</si>
  <si>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</si>
  <si>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</si>
  <si>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</si>
  <si>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</si>
  <si>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</si>
  <si>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</si>
  <si>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</si>
  <si>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</si>
  <si>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</si>
  <si>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</si>
  <si>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</si>
  <si>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</si>
  <si>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</si>
  <si>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</si>
  <si>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</si>
  <si>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</si>
  <si>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</si>
  <si>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</si>
  <si>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</si>
  <si>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</si>
  <si>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</si>
  <si>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</si>
  <si>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</si>
  <si>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</si>
  <si>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</si>
  <si>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</si>
  <si>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</si>
  <si>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</si>
  <si>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</si>
  <si>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</si>
  <si>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</si>
  <si>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</si>
  <si>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</si>
  <si>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</si>
  <si>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</si>
  <si>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</si>
  <si>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</si>
  <si>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</si>
  <si>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</si>
  <si>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</si>
  <si>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</si>
  <si>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</si>
  <si>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</si>
  <si>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</si>
  <si>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</si>
  <si>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</si>
  <si>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</si>
  <si>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</si>
  <si>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</si>
  <si>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</si>
  <si>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</si>
  <si>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</si>
  <si>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</si>
  <si>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</si>
  <si>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</si>
  <si>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</si>
  <si>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</si>
  <si>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</si>
  <si>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</si>
  <si>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</si>
  <si>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</si>
  <si>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</si>
  <si>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</si>
  <si>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</si>
  <si>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</si>
  <si>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</si>
  <si>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</si>
  <si>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</si>
  <si>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</si>
  <si>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</si>
  <si>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</si>
  <si>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</si>
  <si>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</si>
  <si>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</si>
  <si>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</si>
  <si>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</si>
  <si>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</si>
  <si>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</si>
  <si>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</si>
  <si>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</si>
  <si>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</si>
  <si>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</si>
  <si>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</si>
  <si>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</si>
  <si>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</si>
  <si>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</si>
  <si>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</si>
  <si>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</si>
  <si>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</si>
  <si>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</si>
  <si>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</si>
  <si>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</si>
  <si>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</si>
  <si>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</si>
  <si>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</si>
  <si>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</si>
  <si>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</si>
  <si>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</si>
  <si>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</si>
  <si>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</si>
  <si>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</si>
  <si>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</si>
  <si>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</si>
  <si>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</si>
  <si>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</si>
  <si>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</si>
  <si>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</si>
  <si>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</si>
  <si>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</si>
  <si>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</si>
  <si>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</si>
  <si>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</si>
  <si>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</si>
  <si>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</si>
  <si>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</si>
  <si>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</si>
  <si>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</si>
  <si>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</si>
  <si>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</si>
  <si>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</si>
  <si>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</si>
  <si>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</si>
  <si>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</si>
  <si>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</si>
  <si>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</si>
  <si>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</si>
  <si>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</si>
  <si>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</si>
  <si>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</si>
  <si>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</si>
  <si>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</si>
  <si>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</si>
  <si>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</si>
  <si>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</si>
  <si>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</si>
  <si>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</si>
  <si>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</si>
  <si>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</si>
  <si>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</si>
  <si>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</si>
  <si>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</si>
  <si>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</si>
  <si>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</si>
  <si>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</si>
  <si>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</si>
  <si>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</si>
  <si>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</si>
  <si>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</si>
  <si>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</si>
  <si>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</si>
  <si>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</si>
  <si>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</si>
  <si>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</si>
  <si>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</si>
  <si>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</si>
  <si>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</si>
  <si>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</si>
  <si>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</si>
  <si>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</si>
  <si>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</si>
  <si>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</si>
  <si>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</si>
  <si>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</si>
  <si>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</si>
  <si>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</si>
  <si>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</si>
  <si>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</si>
  <si>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</si>
  <si>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</si>
  <si>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</si>
  <si>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</si>
  <si>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</si>
  <si>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</si>
  <si>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</si>
  <si>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</si>
  <si>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</si>
  <si>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</si>
  <si>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</si>
  <si>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</si>
  <si>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</si>
  <si>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</si>
  <si>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</si>
  <si>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</si>
  <si>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</si>
  <si>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</si>
  <si>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</si>
  <si>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</si>
  <si>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</si>
  <si>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</si>
  <si>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</si>
  <si>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</si>
  <si>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</si>
  <si>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</si>
  <si>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</si>
  <si>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</si>
  <si>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</si>
  <si>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</si>
  <si>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</si>
  <si>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</si>
  <si>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</si>
  <si>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</si>
  <si>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</si>
  <si>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</si>
  <si>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</si>
  <si>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</si>
  <si>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</si>
  <si>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</si>
  <si>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</si>
  <si>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</si>
  <si>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</si>
  <si>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</si>
  <si>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</si>
  <si>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</si>
  <si>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</si>
  <si>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</si>
  <si>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</si>
  <si>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</si>
  <si>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</si>
  <si>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</si>
  <si>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</si>
  <si>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</si>
  <si>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</si>
  <si>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</si>
  <si>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</si>
  <si>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</si>
  <si>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</si>
  <si>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</si>
  <si>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</si>
  <si>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</si>
  <si>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</si>
  <si>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</si>
  <si>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</si>
  <si>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</si>
  <si>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</si>
  <si>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</si>
  <si>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</si>
  <si>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</si>
  <si>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</si>
  <si>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</si>
  <si>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</si>
  <si>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</si>
  <si>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</si>
  <si>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</si>
  <si>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</si>
  <si>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</si>
  <si>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</si>
  <si>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</si>
  <si>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</si>
  <si>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</si>
  <si>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</si>
  <si>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</si>
  <si>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</si>
  <si>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</si>
  <si>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</si>
  <si>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</si>
  <si>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</si>
  <si>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</si>
  <si>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</si>
  <si>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</si>
  <si>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</si>
  <si>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</si>
  <si>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</si>
  <si>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</si>
  <si>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</si>
  <si>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</si>
  <si>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</si>
  <si>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</si>
  <si>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</si>
  <si>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</si>
  <si>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</si>
  <si>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</si>
  <si>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</si>
  <si>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</si>
  <si>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</si>
  <si>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</si>
  <si>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</si>
  <si>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</si>
  <si>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</si>
  <si>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</si>
  <si>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</si>
  <si>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</si>
  <si>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</si>
  <si>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</si>
  <si>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</si>
  <si>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</si>
  <si>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</si>
  <si>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</si>
  <si>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</si>
  <si>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</si>
  <si>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</si>
  <si>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</si>
  <si>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</si>
  <si>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</si>
  <si>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</si>
  <si>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</si>
  <si>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</si>
  <si>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</si>
  <si>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</si>
  <si>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</si>
  <si>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</si>
  <si>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</si>
  <si>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</si>
  <si>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</si>
  <si>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</si>
  <si>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</si>
  <si>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</si>
  <si>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</si>
  <si>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</si>
  <si>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</si>
  <si>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</si>
  <si>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</si>
  <si>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</si>
  <si>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</si>
  <si>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</si>
  <si>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</si>
  <si>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</si>
  <si>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</si>
  <si>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</si>
  <si>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</si>
  <si>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</si>
  <si>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</si>
  <si>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</si>
  <si>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</si>
  <si>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</si>
  <si>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</si>
  <si>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</si>
  <si>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</si>
  <si>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</si>
  <si>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</si>
  <si>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</si>
  <si>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</si>
  <si>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</si>
  <si>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</si>
  <si>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</si>
  <si>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</si>
  <si>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</si>
  <si>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</si>
  <si>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</si>
  <si>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</si>
  <si>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</si>
  <si>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</si>
  <si>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</si>
  <si>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</si>
  <si>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</si>
  <si>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</si>
  <si>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</si>
  <si>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</si>
  <si>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</si>
  <si>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</si>
  <si>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</si>
  <si>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</si>
  <si>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</si>
  <si>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</si>
  <si>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</si>
  <si>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</si>
  <si>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</si>
  <si>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</si>
  <si>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</si>
  <si>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</si>
  <si>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</si>
  <si>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</si>
  <si>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</si>
  <si>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</si>
  <si>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</si>
  <si>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</si>
  <si>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</si>
  <si>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</si>
  <si>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</si>
  <si>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</si>
  <si>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</si>
  <si>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</si>
  <si>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</si>
  <si>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</si>
  <si>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</si>
  <si>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</si>
  <si>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</si>
  <si>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</si>
  <si>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</si>
  <si>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</si>
  <si>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</si>
  <si>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</si>
  <si>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</si>
  <si>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</si>
  <si>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</si>
  <si>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</si>
  <si>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</si>
  <si>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</si>
  <si>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</si>
  <si>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</si>
  <si>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</si>
  <si>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</si>
  <si>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</si>
  <si>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</si>
  <si>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</si>
  <si>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</si>
  <si>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</si>
  <si>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</si>
  <si>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</si>
  <si>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</si>
  <si>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</si>
  <si>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</si>
  <si>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</si>
  <si>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</si>
  <si>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</si>
  <si>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</si>
  <si>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</si>
  <si>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</si>
  <si>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</si>
  <si>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</si>
  <si>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</si>
  <si>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</si>
  <si>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</si>
  <si>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</si>
  <si>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</si>
  <si>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</si>
  <si>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</si>
  <si>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</si>
  <si>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</si>
  <si>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</si>
  <si>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</si>
  <si>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</si>
  <si>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</si>
  <si>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</si>
  <si>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</si>
  <si>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</si>
  <si>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</si>
  <si>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</si>
  <si>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</si>
  <si>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</si>
  <si>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</si>
  <si>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</si>
  <si>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</si>
  <si>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</si>
  <si>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</si>
  <si>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</si>
  <si>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</si>
  <si>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</si>
  <si>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</si>
  <si>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</si>
  <si>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</si>
  <si>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</si>
  <si>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</si>
  <si>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</si>
  <si>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</si>
  <si>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</si>
  <si>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</si>
  <si>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</si>
  <si>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</si>
  <si>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</si>
  <si>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</si>
  <si>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</si>
  <si>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</si>
  <si>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</si>
  <si>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</si>
  <si>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</si>
  <si>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</si>
  <si>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</si>
  <si>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</si>
  <si>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</si>
  <si>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</si>
  <si>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</si>
  <si>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</si>
  <si>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</si>
  <si>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</si>
  <si>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</si>
  <si>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</si>
  <si>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</si>
  <si>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</si>
  <si>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</si>
  <si>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</si>
  <si>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</si>
  <si>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</si>
  <si>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</si>
  <si>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</si>
  <si>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</si>
  <si>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</si>
  <si>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</si>
  <si>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</si>
  <si>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</si>
  <si>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</si>
  <si>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</si>
  <si>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</si>
  <si>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</si>
  <si>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</si>
  <si>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</si>
  <si>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</si>
  <si>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</si>
  <si>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</si>
  <si>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</si>
  <si>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</si>
  <si>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</si>
  <si>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</si>
  <si>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</si>
  <si>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</si>
  <si>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</si>
  <si>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</si>
  <si>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</si>
  <si>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</si>
  <si>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</si>
  <si>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</si>
  <si>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</si>
  <si>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</si>
  <si>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</si>
  <si>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</si>
  <si>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</si>
  <si>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</si>
  <si>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</si>
  <si>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</si>
  <si>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</si>
  <si>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</si>
  <si>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</si>
  <si>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</si>
  <si>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</si>
  <si>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</si>
  <si>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</si>
  <si>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</si>
  <si>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</si>
  <si>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</si>
  <si>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</si>
  <si>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</si>
  <si>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</si>
  <si>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</si>
  <si>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</si>
  <si>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</si>
  <si>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</si>
  <si>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</si>
  <si>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</si>
  <si>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</si>
  <si>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</si>
  <si>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</si>
  <si>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</si>
  <si>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</si>
  <si>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</si>
  <si>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</si>
  <si>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</si>
  <si>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</si>
  <si>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</si>
  <si>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</si>
  <si>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</si>
  <si>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</si>
  <si>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</si>
  <si>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</si>
  <si>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</si>
  <si>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</si>
  <si>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</si>
  <si>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</si>
  <si>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</si>
  <si>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</si>
  <si>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</si>
  <si>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</si>
  <si>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</si>
  <si>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</si>
  <si>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</si>
  <si>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</si>
  <si>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</si>
  <si>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</si>
  <si>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</si>
  <si>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</si>
  <si>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</si>
  <si>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</si>
  <si>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</si>
  <si>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</si>
  <si>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</si>
  <si>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</si>
  <si>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</si>
  <si>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</si>
  <si>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</si>
  <si>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</si>
  <si>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</si>
  <si>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</si>
  <si>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</si>
  <si>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</si>
  <si>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</si>
  <si>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</si>
  <si>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</si>
  <si>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</si>
  <si>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</si>
  <si>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</si>
  <si>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</si>
  <si>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</si>
  <si>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</si>
  <si>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</si>
  <si>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</si>
  <si>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</si>
  <si>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</si>
  <si>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</si>
  <si>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</si>
  <si>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</si>
  <si>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</si>
  <si>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</si>
  <si>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</si>
  <si>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</si>
  <si>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</si>
  <si>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</si>
  <si>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</si>
  <si>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</si>
  <si>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</si>
  <si>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</si>
  <si>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</si>
  <si>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</si>
  <si>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</si>
  <si>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</si>
  <si>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</si>
  <si>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</si>
  <si>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</si>
  <si>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</si>
  <si>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</si>
  <si>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</si>
  <si>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</si>
  <si>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</si>
  <si>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</si>
  <si>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</si>
  <si>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</si>
  <si>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</si>
  <si>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</si>
  <si>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</si>
  <si>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</si>
  <si>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</si>
  <si>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</si>
  <si>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</si>
  <si>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</si>
  <si>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</si>
  <si>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</si>
  <si>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</si>
  <si>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</si>
  <si>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</si>
  <si>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</si>
  <si>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</si>
  <si>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</si>
  <si>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</si>
  <si>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</si>
  <si>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</si>
  <si>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</si>
  <si>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</si>
  <si>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</si>
  <si>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</si>
  <si>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</si>
  <si>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</si>
  <si>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</si>
  <si>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</si>
  <si>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</si>
  <si>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</si>
  <si>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</si>
  <si>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</si>
  <si>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</si>
  <si>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</si>
  <si>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</si>
  <si>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</si>
  <si>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</si>
  <si>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</si>
  <si>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</si>
  <si>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</si>
  <si>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</si>
  <si>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</si>
  <si>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</si>
  <si>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</si>
  <si>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</si>
  <si>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</si>
  <si>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</si>
  <si>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</si>
  <si>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</si>
  <si>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</si>
  <si>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</si>
  <si>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</si>
  <si>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</si>
  <si>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</si>
  <si>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</si>
  <si>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</si>
  <si>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</si>
  <si>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</si>
  <si>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</si>
  <si>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</si>
  <si>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</si>
  <si>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</si>
  <si>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</si>
  <si>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</si>
  <si>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</si>
  <si>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</si>
  <si>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</si>
  <si>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</si>
  <si>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</si>
  <si>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</si>
  <si>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</si>
  <si>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</si>
  <si>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</si>
  <si>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</si>
  <si>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</si>
  <si>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</si>
  <si>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</si>
  <si>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</si>
  <si>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</si>
  <si>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</si>
  <si>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</si>
  <si>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</si>
  <si>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</si>
  <si>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</si>
  <si>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</si>
  <si>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</si>
  <si>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</si>
  <si>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</si>
  <si>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</si>
  <si>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</si>
  <si>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</si>
  <si>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</si>
  <si>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</si>
  <si>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</si>
  <si>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</si>
  <si>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</si>
  <si>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</si>
  <si>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</si>
  <si>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</si>
  <si>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</si>
  <si>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</si>
  <si>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</si>
  <si>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</si>
  <si>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</si>
  <si>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</si>
  <si>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</si>
  <si>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</si>
  <si>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</si>
  <si>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</si>
  <si>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</si>
  <si>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</si>
  <si>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</si>
  <si>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</si>
  <si>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</si>
  <si>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</si>
  <si>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</si>
  <si>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</si>
  <si>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</si>
  <si>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</si>
  <si>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</si>
  <si>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</si>
  <si>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</si>
  <si>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</si>
  <si>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</si>
  <si>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</si>
  <si>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</si>
  <si>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</si>
  <si>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</si>
  <si>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</si>
  <si>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</si>
  <si>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</si>
  <si>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</si>
  <si>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</si>
  <si>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</si>
  <si>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</si>
  <si>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</si>
  <si>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</si>
  <si>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</si>
  <si>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</si>
  <si>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</si>
  <si>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</si>
  <si>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</si>
  <si>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</si>
  <si>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</si>
  <si>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</si>
  <si>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</si>
  <si>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</si>
  <si>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</si>
  <si>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</si>
  <si>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</si>
  <si>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</si>
  <si>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</si>
  <si>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</si>
  <si>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</si>
  <si>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</si>
  <si>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</si>
  <si>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</si>
  <si>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</si>
  <si>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</si>
  <si>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</si>
  <si>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</si>
  <si>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</si>
  <si>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</si>
  <si>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</si>
  <si>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</si>
  <si>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</si>
  <si>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</si>
  <si>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</si>
  <si>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</si>
  <si>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</si>
  <si>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</si>
  <si>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</si>
  <si>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</si>
  <si>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</si>
  <si>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</si>
  <si>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</si>
  <si>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</si>
  <si>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</si>
  <si>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</si>
  <si>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</si>
  <si>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</si>
  <si>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</si>
  <si>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</si>
  <si>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</si>
  <si>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</si>
  <si>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</si>
  <si>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</si>
  <si>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</si>
  <si>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</si>
  <si>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</si>
  <si>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</si>
  <si>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</si>
  <si>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</si>
  <si>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</si>
  <si>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</si>
  <si>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</si>
  <si>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</si>
  <si>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</si>
  <si>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</si>
  <si>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</si>
  <si>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</si>
  <si>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</si>
  <si>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</si>
  <si>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</si>
  <si>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</si>
  <si>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</si>
  <si>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</si>
  <si>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</si>
  <si>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</si>
  <si>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</si>
  <si>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</si>
  <si>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</si>
  <si>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</si>
  <si>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</si>
  <si>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</si>
  <si>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</si>
  <si>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</si>
  <si>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</si>
  <si>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</si>
  <si>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</si>
  <si>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</si>
  <si>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</si>
  <si>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</si>
  <si>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</si>
  <si>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</si>
  <si>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</si>
  <si>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</si>
  <si>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</si>
  <si>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</si>
  <si>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</si>
  <si>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</si>
  <si>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</si>
  <si>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</si>
  <si>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</si>
  <si>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</si>
  <si>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</si>
  <si>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</si>
  <si>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</si>
  <si>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</si>
  <si>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</si>
  <si>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</si>
  <si>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</si>
  <si>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</si>
  <si>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</si>
  <si>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</si>
  <si>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</si>
  <si>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</si>
  <si>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</si>
  <si>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</si>
  <si>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</si>
  <si>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</si>
  <si>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</si>
  <si>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</si>
  <si>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</si>
  <si>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</si>
  <si>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</si>
  <si>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</si>
  <si>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</si>
  <si>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</si>
  <si>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</si>
  <si>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</si>
  <si>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</si>
  <si>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</si>
  <si>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</si>
  <si>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</si>
  <si>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</si>
  <si>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</si>
  <si>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</si>
  <si>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</si>
  <si>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</si>
  <si>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</si>
  <si>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</si>
  <si>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</si>
  <si>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</si>
  <si>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</si>
  <si>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</si>
  <si>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</si>
  <si>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</si>
  <si>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</si>
  <si>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</si>
  <si>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</si>
  <si>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</si>
  <si>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</si>
  <si>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</si>
  <si>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</si>
  <si>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</si>
  <si>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</si>
  <si>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</si>
  <si>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</si>
  <si>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</si>
  <si>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</si>
  <si>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</si>
  <si>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</si>
  <si>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</si>
  <si>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</si>
  <si>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</si>
  <si>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</si>
  <si>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</si>
  <si>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</si>
  <si>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</si>
  <si>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</si>
  <si>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</si>
  <si>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</si>
  <si>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</si>
  <si>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</si>
  <si>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</si>
  <si>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</si>
  <si>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</si>
  <si>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</si>
  <si>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</si>
  <si>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</si>
  <si>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</si>
  <si>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</si>
  <si>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</si>
  <si>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</si>
  <si>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</si>
  <si>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</si>
  <si>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</si>
  <si>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</si>
  <si>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</si>
  <si>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</si>
  <si>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</si>
  <si>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</si>
  <si>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</si>
  <si>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</si>
  <si>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</si>
  <si>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</si>
  <si>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</si>
  <si>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</si>
  <si>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</si>
  <si>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</si>
  <si>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</si>
  <si>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</si>
  <si>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</si>
  <si>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</si>
  <si>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</si>
  <si>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</si>
  <si>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</si>
  <si>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</si>
  <si>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</si>
  <si>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</si>
  <si>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</si>
  <si>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</si>
  <si>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</si>
  <si>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</si>
  <si>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</si>
  <si>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</si>
  <si>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</si>
  <si>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</si>
  <si>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</si>
  <si>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</si>
  <si>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</si>
  <si>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</si>
  <si>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</si>
  <si>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</si>
  <si>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</si>
  <si>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</si>
  <si>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</si>
  <si>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</si>
  <si>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</si>
  <si>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</si>
  <si>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</si>
  <si>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</si>
  <si>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</si>
  <si>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</si>
  <si>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</si>
  <si>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</si>
  <si>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</si>
  <si>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</si>
  <si>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</si>
  <si>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</si>
  <si>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</si>
  <si>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</si>
  <si>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</si>
  <si>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</si>
  <si>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</si>
  <si>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</si>
  <si>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</si>
  <si>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</si>
  <si>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</si>
  <si>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</si>
  <si>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</si>
  <si>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</si>
  <si>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</si>
  <si>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</si>
  <si>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</si>
  <si>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</si>
  <si>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</si>
  <si>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</si>
  <si>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</si>
  <si>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</si>
  <si>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</si>
  <si>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</si>
  <si>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</si>
  <si>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</si>
  <si>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</si>
  <si>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</si>
  <si>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</si>
  <si>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</si>
  <si>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</si>
  <si>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</si>
  <si>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</si>
  <si>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</si>
  <si>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</si>
  <si>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</si>
  <si>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</si>
  <si>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</si>
  <si>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</si>
  <si>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</si>
  <si>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</si>
  <si>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</si>
  <si>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</si>
  <si>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</si>
  <si>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</si>
  <si>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</si>
  <si>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</si>
  <si>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</si>
  <si>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</si>
  <si>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</si>
  <si>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</si>
  <si>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</si>
  <si>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</si>
  <si>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</si>
  <si>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</si>
  <si>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</si>
  <si>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</si>
  <si>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</si>
  <si>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</si>
  <si>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</si>
  <si>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</si>
  <si>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</si>
  <si>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</si>
  <si>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</si>
  <si>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</si>
  <si>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</si>
  <si>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</si>
  <si>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</si>
  <si>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</si>
  <si>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</si>
  <si>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</si>
  <si>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</si>
  <si>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</si>
  <si>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</si>
  <si>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</si>
  <si>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</si>
  <si>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</si>
  <si>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</si>
  <si>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</si>
  <si>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</si>
  <si>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</si>
  <si>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</si>
  <si>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</si>
  <si>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</si>
  <si>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</si>
  <si>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</si>
  <si>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</si>
  <si>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</si>
  <si>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</si>
  <si>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</si>
  <si>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</si>
  <si>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</si>
  <si>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</si>
  <si>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</si>
  <si>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</si>
  <si>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</si>
  <si>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</si>
  <si>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</si>
  <si>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</si>
  <si>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</si>
  <si>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</si>
  <si>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</si>
  <si>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</si>
  <si>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</si>
  <si>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</si>
  <si>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</si>
  <si>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</si>
  <si>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</si>
  <si>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</si>
  <si>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</si>
  <si>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</si>
  <si>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</si>
  <si>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</si>
  <si>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</si>
  <si>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</si>
  <si>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</si>
  <si>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</si>
  <si>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</si>
  <si>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</si>
  <si>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</si>
  <si>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</si>
  <si>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</si>
  <si>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</si>
  <si>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</si>
  <si>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</si>
  <si>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</si>
  <si>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</si>
  <si>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</si>
  <si>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</si>
  <si>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</si>
  <si>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</si>
  <si>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</si>
  <si>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</si>
  <si>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</si>
  <si>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</si>
  <si>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</si>
  <si>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</si>
  <si>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</si>
  <si>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</si>
  <si>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</si>
  <si>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</si>
  <si>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</si>
  <si>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</si>
  <si>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</si>
  <si>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</si>
  <si>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</si>
  <si>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</si>
  <si>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</si>
  <si>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</si>
  <si>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</si>
  <si>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</si>
  <si>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</si>
  <si>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</si>
  <si>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</si>
  <si>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</si>
  <si>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</si>
  <si>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</si>
  <si>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</si>
  <si>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</si>
  <si>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</si>
  <si>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</si>
  <si>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</si>
  <si>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</si>
  <si>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</si>
  <si>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</si>
  <si>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</si>
  <si>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</si>
  <si>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</si>
  <si>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</si>
  <si>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</si>
  <si>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</si>
  <si>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</si>
  <si>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</si>
  <si>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</si>
  <si>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</si>
  <si>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</si>
  <si>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</si>
  <si>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</si>
  <si>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</si>
  <si>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</si>
  <si>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</si>
  <si>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</si>
  <si>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</si>
  <si>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</si>
  <si>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</si>
  <si>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</si>
  <si>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</si>
  <si>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</si>
  <si>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</si>
  <si>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</si>
  <si>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</si>
  <si>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</si>
  <si>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</si>
  <si>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</si>
  <si>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</si>
  <si>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</si>
  <si>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</si>
  <si>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</si>
  <si>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</si>
  <si>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</si>
  <si>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</si>
  <si>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</si>
  <si>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</si>
  <si>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</si>
  <si>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</si>
  <si>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</si>
  <si>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</si>
  <si>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</si>
  <si>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</si>
  <si>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</si>
  <si>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</si>
  <si>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</si>
  <si>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</si>
  <si>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</si>
  <si>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</si>
  <si>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</si>
  <si>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</si>
  <si>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</si>
  <si>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</si>
  <si>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</si>
  <si>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</si>
  <si>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</si>
  <si>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</si>
  <si>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</si>
  <si>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</si>
  <si>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</si>
  <si>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</si>
  <si>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</si>
  <si>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</si>
  <si>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</si>
  <si>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</si>
  <si>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</si>
  <si>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</si>
  <si>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</si>
  <si>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</si>
  <si>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</si>
  <si>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</si>
  <si>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</si>
  <si>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</si>
  <si>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</si>
  <si>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</si>
  <si>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</si>
  <si>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</si>
  <si>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</si>
  <si>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</si>
  <si>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</si>
  <si>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</si>
  <si>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</si>
  <si>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</si>
  <si>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</si>
  <si>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</si>
  <si>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</si>
  <si>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</si>
  <si>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</si>
  <si>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</si>
  <si>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</si>
  <si>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</si>
  <si>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</si>
  <si>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</si>
  <si>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</si>
  <si>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</si>
  <si>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</si>
  <si>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</si>
  <si>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</si>
  <si>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</si>
  <si>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</si>
  <si>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</si>
  <si>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</si>
  <si>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</si>
  <si>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</si>
  <si>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</si>
  <si>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</si>
  <si>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</si>
  <si>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</si>
  <si>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</si>
  <si>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</si>
  <si>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</si>
  <si>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</si>
  <si>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</si>
  <si>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</si>
  <si>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</si>
  <si>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</si>
  <si>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</si>
  <si>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</si>
  <si>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</si>
  <si>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</si>
  <si>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</si>
  <si>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</si>
  <si>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</si>
  <si>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</si>
  <si>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</si>
  <si>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</si>
  <si>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</si>
  <si>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</si>
  <si>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</si>
  <si>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</si>
  <si>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</si>
  <si>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</si>
  <si>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</si>
  <si>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</si>
  <si>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</si>
  <si>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</si>
  <si>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</si>
  <si>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</si>
  <si>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</si>
  <si>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</si>
  <si>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</si>
  <si>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</si>
  <si>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</si>
  <si>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</si>
  <si>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</si>
  <si>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</si>
  <si>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</si>
  <si>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</si>
  <si>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</si>
  <si>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</si>
  <si>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</si>
  <si>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</si>
  <si>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</si>
  <si>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</si>
  <si>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</si>
  <si>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</si>
  <si>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</si>
  <si>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</si>
  <si>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</si>
  <si>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</si>
  <si>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</si>
  <si>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</si>
  <si>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</si>
  <si>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</si>
  <si>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</si>
  <si>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</si>
  <si>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</si>
  <si>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</si>
  <si>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</si>
  <si>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</si>
  <si>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</si>
  <si>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</si>
  <si>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</si>
  <si>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</si>
  <si>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</si>
  <si>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</si>
  <si>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</si>
  <si>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</si>
  <si>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</si>
  <si>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</si>
  <si>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</si>
  <si>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</si>
  <si>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</si>
  <si>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</si>
  <si>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</si>
  <si>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</si>
  <si>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</si>
  <si>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</si>
  <si>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</si>
  <si>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</si>
  <si>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</si>
  <si>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</si>
  <si>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</si>
  <si>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</si>
  <si>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</si>
  <si>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</si>
  <si>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</si>
  <si>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</si>
  <si>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</si>
  <si>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</si>
  <si>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</si>
  <si>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</si>
  <si>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</si>
  <si>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</si>
  <si>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</si>
  <si>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</si>
  <si>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</si>
  <si>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</si>
  <si>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</si>
  <si>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</si>
  <si>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</si>
  <si>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</si>
  <si>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</si>
  <si>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</si>
  <si>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</si>
  <si>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</si>
  <si>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</si>
  <si>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</si>
  <si>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</si>
  <si>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</si>
  <si>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</si>
  <si>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</si>
  <si>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</si>
  <si>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</si>
  <si>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</si>
  <si>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</si>
  <si>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</si>
  <si>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</si>
  <si>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</si>
  <si>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</si>
  <si>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</si>
  <si>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</si>
  <si>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</si>
  <si>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</si>
  <si>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</si>
  <si>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</si>
  <si>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</si>
  <si>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</si>
  <si>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</si>
  <si>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</si>
  <si>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</si>
  <si>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</si>
  <si>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</si>
  <si>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</si>
  <si>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</si>
  <si>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</si>
  <si>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</si>
  <si>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</si>
  <si>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</si>
  <si>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</si>
  <si>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</si>
  <si>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</si>
  <si>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</si>
  <si>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</si>
  <si>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</si>
  <si>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</si>
  <si>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</si>
  <si>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</si>
  <si>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</si>
  <si>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</si>
  <si>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</si>
  <si>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</si>
  <si>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</si>
  <si>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</si>
  <si>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</si>
  <si>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</si>
  <si>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</si>
  <si>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</si>
  <si>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</si>
  <si>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</si>
  <si>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</si>
  <si>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</si>
  <si>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</si>
  <si>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</si>
  <si>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</si>
  <si>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</si>
  <si>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</si>
  <si>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</si>
  <si>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</si>
  <si>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</si>
  <si>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</si>
  <si>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</si>
  <si>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</si>
  <si>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</si>
  <si>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</si>
  <si>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</si>
  <si>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</si>
  <si>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</si>
  <si>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</si>
  <si>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</si>
  <si>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</si>
  <si>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</si>
  <si>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</si>
  <si>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</si>
  <si>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</si>
  <si>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</si>
  <si>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</si>
  <si>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</si>
  <si>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</si>
  <si>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</si>
  <si>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</si>
  <si>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</si>
  <si>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</si>
  <si>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</si>
  <si>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</si>
  <si>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</si>
  <si>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</si>
  <si>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</si>
  <si>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</si>
  <si>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</si>
  <si>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</si>
  <si>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</si>
  <si>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</si>
  <si>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</si>
  <si>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</si>
  <si>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</si>
  <si>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</si>
  <si>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</si>
  <si>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</si>
  <si>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</si>
  <si>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</si>
  <si>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</si>
  <si>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</si>
  <si>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</si>
  <si>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</si>
  <si>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</si>
  <si>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</si>
  <si>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</si>
  <si>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</si>
  <si>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</si>
  <si>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</si>
  <si>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</si>
  <si>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</si>
  <si>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</si>
  <si>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</si>
  <si>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</si>
  <si>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</si>
  <si>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</si>
  <si>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</si>
  <si>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</si>
  <si>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</si>
  <si>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</si>
  <si>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</si>
  <si>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</si>
  <si>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</si>
  <si>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</si>
  <si>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</si>
  <si>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</si>
  <si>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</si>
  <si>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</si>
  <si>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</si>
  <si>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</si>
  <si>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</si>
  <si>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</si>
  <si>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</si>
  <si>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</si>
  <si>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</si>
  <si>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</si>
  <si>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</si>
  <si>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</si>
  <si>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</si>
  <si>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</si>
  <si>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</si>
  <si>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</si>
  <si>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</si>
  <si>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</si>
  <si>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</si>
  <si>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</si>
  <si>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</si>
  <si>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</si>
  <si>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</si>
  <si>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</si>
  <si>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</si>
  <si>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</si>
  <si>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</si>
  <si>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</si>
  <si>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</si>
  <si>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</si>
  <si>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</si>
  <si>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</si>
  <si>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</si>
  <si>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</si>
  <si>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</si>
  <si>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</si>
  <si>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</si>
  <si>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</si>
  <si>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</si>
  <si>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</si>
  <si>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</si>
  <si>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</si>
  <si>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</si>
  <si>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</si>
  <si>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</si>
  <si>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</si>
  <si>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</si>
  <si>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</si>
  <si>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</si>
  <si>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</si>
  <si>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</si>
  <si>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</si>
  <si>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</si>
  <si>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</si>
  <si>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</si>
  <si>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</si>
  <si>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</si>
  <si>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</si>
  <si>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</si>
  <si>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</si>
  <si>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</si>
  <si>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</si>
  <si>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</si>
  <si>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</si>
  <si>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</si>
  <si>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</si>
  <si>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</si>
  <si>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</si>
  <si>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</si>
  <si>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</si>
  <si>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</si>
  <si>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</si>
  <si>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</si>
  <si>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</si>
  <si>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</si>
  <si>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</si>
  <si>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</si>
  <si>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</si>
  <si>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</si>
  <si>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</si>
  <si>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</si>
  <si>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</si>
  <si>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</si>
  <si>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</si>
  <si>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</si>
  <si>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</si>
  <si>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</si>
  <si>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</si>
  <si>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</si>
  <si>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</si>
  <si>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</si>
  <si>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</si>
  <si>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</si>
  <si>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</si>
  <si>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</si>
  <si>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</si>
  <si>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</si>
  <si>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</si>
  <si>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</si>
  <si>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</si>
  <si>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</si>
  <si>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</si>
  <si>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</si>
  <si>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</si>
  <si>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</si>
  <si>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</si>
  <si>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</si>
  <si>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</si>
  <si>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</si>
  <si>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</si>
  <si>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</si>
  <si>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</si>
  <si>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</si>
  <si>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</si>
  <si>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</si>
  <si>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</si>
  <si>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</si>
  <si>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</si>
  <si>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</si>
  <si>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</si>
  <si>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</si>
  <si>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</si>
  <si>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</si>
  <si>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</si>
  <si>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</si>
  <si>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</si>
  <si>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</si>
  <si>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</si>
  <si>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</si>
  <si>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</si>
  <si>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</si>
  <si>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</si>
  <si>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</si>
  <si>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</si>
  <si>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</si>
  <si>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</si>
  <si>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</si>
  <si>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</si>
  <si>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</si>
  <si>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</si>
  <si>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</si>
  <si>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</si>
  <si>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</si>
  <si>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</si>
  <si>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</si>
  <si>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</si>
  <si>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</si>
  <si>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</si>
  <si>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</si>
  <si>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</si>
  <si>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</si>
  <si>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</si>
  <si>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</si>
  <si>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</si>
  <si>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</si>
  <si>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</si>
  <si>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</si>
  <si>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</si>
  <si>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</si>
  <si>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</si>
  <si>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</si>
  <si>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</si>
  <si>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</si>
  <si>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</si>
  <si>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</si>
  <si>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</si>
  <si>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</si>
  <si>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</si>
  <si>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</si>
  <si>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</si>
  <si>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</si>
  <si>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</si>
  <si>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</si>
  <si>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</si>
  <si>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</si>
  <si>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</si>
  <si>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</si>
  <si>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</si>
  <si>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</si>
  <si>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</si>
  <si>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</si>
  <si>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</si>
  <si>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</si>
  <si>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</si>
  <si>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</si>
  <si>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</si>
  <si>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</si>
  <si>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</si>
  <si>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</si>
  <si>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</si>
  <si>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</si>
  <si>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</si>
  <si>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</si>
  <si>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</si>
  <si>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</si>
  <si>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</si>
  <si>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</si>
  <si>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</si>
  <si>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</si>
  <si>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</si>
  <si>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</si>
  <si>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</si>
  <si>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</si>
  <si>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</si>
  <si>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</si>
  <si>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</si>
  <si>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</si>
  <si>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</si>
  <si>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</si>
  <si>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</si>
  <si>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</si>
  <si>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</si>
  <si>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</si>
  <si>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</si>
  <si>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</si>
  <si>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</si>
  <si>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</si>
  <si>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</si>
  <si>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</si>
  <si>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</si>
  <si>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</si>
  <si>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</si>
  <si>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</si>
  <si>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</si>
  <si>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</si>
  <si>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</si>
  <si>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</si>
  <si>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</si>
  <si>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</si>
  <si>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</si>
  <si>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</si>
  <si>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</si>
  <si>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</si>
  <si>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</si>
  <si>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</si>
  <si>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</si>
  <si>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</si>
  <si>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</si>
  <si>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</si>
  <si>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</si>
  <si>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</si>
  <si>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</si>
  <si>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</si>
  <si>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</si>
  <si>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</si>
  <si>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</si>
  <si>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</si>
  <si>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</si>
  <si>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</si>
  <si>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</si>
  <si>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</si>
  <si>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</si>
  <si>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</si>
  <si>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</si>
  <si>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</si>
  <si>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</si>
  <si>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</si>
  <si>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</si>
  <si>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</si>
  <si>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</si>
  <si>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</si>
  <si>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</si>
  <si>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</si>
  <si>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</si>
  <si>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</si>
  <si>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</si>
  <si>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</si>
  <si>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</si>
  <si>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</si>
  <si>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</si>
  <si>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</si>
  <si>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</si>
  <si>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</si>
  <si>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</si>
  <si>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</si>
  <si>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</si>
  <si>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</si>
  <si>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</si>
  <si>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</si>
  <si>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</si>
  <si>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</si>
  <si>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</si>
  <si>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</si>
  <si>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</si>
  <si>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</si>
  <si>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</si>
  <si>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</si>
  <si>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</si>
  <si>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</si>
  <si>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</si>
  <si>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</si>
  <si>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</si>
  <si>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</si>
  <si>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</si>
  <si>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</si>
  <si>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</si>
  <si>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</si>
  <si>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</si>
  <si>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</si>
  <si>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</si>
  <si>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</si>
  <si>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</si>
  <si>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</si>
  <si>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</si>
  <si>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</si>
  <si>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</si>
  <si>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</si>
  <si>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</si>
  <si>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</si>
  <si>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</si>
  <si>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</si>
  <si>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</si>
  <si>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</si>
  <si>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</si>
  <si>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</si>
  <si>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</si>
  <si>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</si>
  <si>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</si>
  <si>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</si>
  <si>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</si>
  <si>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</si>
  <si>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</si>
  <si>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</si>
  <si>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</si>
  <si>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</si>
  <si>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</si>
  <si>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</si>
  <si>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</si>
  <si>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</si>
  <si>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</si>
  <si>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</si>
  <si>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</si>
  <si>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</si>
  <si>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</si>
  <si>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</si>
  <si>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</si>
  <si>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</si>
  <si>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</si>
  <si>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</si>
  <si>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</si>
  <si>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</si>
  <si>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</si>
  <si>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</si>
  <si>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</si>
  <si>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</si>
  <si>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</si>
  <si>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</si>
  <si>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</si>
  <si>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</si>
  <si>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</si>
  <si>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</si>
  <si>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</si>
  <si>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</si>
  <si>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</si>
  <si>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</si>
  <si>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</si>
  <si>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</si>
  <si>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</si>
  <si>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</si>
  <si>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</si>
  <si>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</si>
  <si>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</si>
  <si>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</si>
  <si>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</si>
  <si>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</si>
  <si>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</si>
  <si>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</si>
  <si>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</si>
  <si>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</si>
  <si>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</si>
  <si>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</si>
  <si>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</si>
  <si>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</si>
  <si>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</si>
  <si>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</si>
  <si>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</si>
  <si>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</si>
  <si>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</si>
  <si>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</si>
  <si>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</si>
  <si>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</si>
  <si>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</si>
  <si>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</si>
  <si>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</si>
  <si>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</si>
  <si>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</si>
  <si>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</si>
  <si>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</si>
  <si>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</si>
  <si>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</si>
  <si>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</si>
  <si>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</si>
  <si>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</si>
  <si>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</si>
  <si>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</si>
  <si>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</si>
  <si>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</si>
  <si>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</si>
  <si>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</si>
  <si>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</si>
  <si>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</si>
  <si>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</si>
  <si>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</si>
  <si>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</si>
  <si>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</si>
  <si>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</si>
  <si>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</si>
  <si>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</si>
  <si>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</si>
  <si>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</si>
  <si>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</si>
  <si>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</si>
  <si>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</si>
  <si>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</si>
  <si>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</si>
  <si>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</si>
  <si>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</si>
  <si>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</si>
  <si>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</si>
  <si>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</si>
  <si>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</si>
  <si>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</si>
  <si>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</si>
  <si>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</si>
  <si>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</si>
  <si>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</si>
  <si>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</si>
  <si>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</si>
  <si>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</si>
  <si>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</si>
  <si>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</si>
  <si>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</si>
  <si>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</si>
  <si>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</si>
  <si>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</si>
  <si>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</si>
  <si>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</si>
  <si>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</si>
  <si>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</si>
  <si>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</si>
  <si>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</si>
  <si>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</si>
  <si>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</si>
  <si>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</si>
  <si>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</si>
  <si>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</si>
  <si>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</si>
  <si>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</si>
  <si>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</si>
  <si>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</si>
  <si>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</si>
  <si>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</si>
  <si>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</si>
  <si>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</si>
  <si>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</si>
  <si>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</si>
  <si>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</si>
  <si>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</si>
  <si>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</si>
  <si>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</si>
  <si>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</si>
  <si>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</si>
  <si>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</si>
  <si>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</si>
  <si>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</si>
  <si>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</si>
  <si>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</si>
  <si>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</si>
  <si>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</si>
  <si>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</si>
  <si>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</si>
  <si>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</si>
  <si>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</si>
  <si>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</si>
  <si>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</si>
  <si>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</si>
  <si>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</si>
  <si>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</si>
  <si>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</si>
  <si>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</si>
  <si>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</si>
  <si>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</si>
  <si>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</si>
  <si>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</si>
  <si>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</si>
  <si>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</si>
  <si>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</si>
  <si>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</si>
  <si>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</si>
  <si>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</si>
  <si>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</si>
  <si>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</si>
  <si>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</si>
  <si>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</si>
  <si>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</si>
  <si>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</si>
  <si>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</si>
  <si>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</si>
  <si>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</si>
  <si>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</si>
  <si>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</si>
  <si>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</si>
  <si>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</si>
  <si>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</si>
  <si>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</si>
  <si>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</si>
  <si>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</si>
  <si>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</si>
  <si>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</si>
  <si>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</si>
  <si>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</si>
  <si>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</si>
  <si>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</si>
  <si>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</si>
  <si>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</si>
  <si>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</si>
  <si>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</si>
  <si>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</si>
  <si>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</si>
  <si>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</si>
  <si>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</si>
  <si>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</si>
  <si>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</si>
  <si>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</si>
  <si>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</si>
  <si>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</si>
  <si>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</si>
  <si>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</si>
  <si>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</si>
  <si>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</si>
  <si>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</si>
  <si>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</si>
  <si>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</si>
  <si>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</si>
  <si>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</si>
  <si>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</si>
  <si>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</si>
  <si>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</si>
  <si>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</si>
  <si>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</si>
  <si>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</si>
  <si>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</si>
  <si>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</si>
  <si>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</si>
  <si>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</si>
  <si>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</si>
  <si>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</si>
  <si>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</si>
  <si>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</si>
  <si>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</si>
  <si>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</si>
  <si>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</si>
  <si>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</si>
  <si>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</si>
  <si>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</si>
  <si>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</si>
  <si>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</si>
  <si>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</si>
  <si>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</si>
  <si>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</si>
  <si>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</si>
  <si>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</si>
  <si>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</si>
  <si>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</si>
  <si>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</si>
  <si>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</si>
  <si>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</si>
  <si>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</si>
  <si>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</si>
  <si>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</si>
  <si>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</si>
  <si>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</si>
  <si>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</si>
  <si>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</si>
  <si>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</si>
  <si>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</si>
  <si>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</si>
  <si>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</si>
  <si>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</si>
  <si>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</si>
  <si>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</si>
  <si>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</si>
  <si>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</si>
  <si>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</si>
  <si>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</si>
  <si>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</si>
  <si>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</si>
  <si>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</si>
  <si>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</si>
  <si>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</si>
  <si>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</si>
  <si>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</si>
  <si>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</si>
  <si>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</si>
  <si>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</si>
  <si>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</si>
  <si>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</si>
  <si>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</si>
  <si>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</si>
  <si>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</si>
  <si>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</si>
  <si>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</si>
  <si>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</si>
  <si>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</si>
  <si>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</si>
  <si>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</si>
  <si>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</si>
  <si>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</si>
  <si>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</si>
  <si>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</si>
  <si>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</si>
  <si>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</si>
  <si>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</si>
  <si>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</si>
  <si>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</si>
  <si>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</si>
  <si>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</si>
  <si>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</si>
  <si>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</si>
  <si>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</si>
  <si>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</si>
  <si>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</si>
  <si>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</si>
  <si>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</si>
  <si>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</si>
  <si>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</si>
  <si>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</si>
  <si>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</si>
  <si>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</si>
  <si>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</si>
  <si>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</si>
  <si>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</si>
  <si>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</si>
  <si>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</si>
  <si>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</si>
  <si>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</si>
  <si>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</si>
  <si>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</si>
  <si>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</si>
  <si>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</si>
  <si>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</si>
  <si>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</si>
  <si>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</si>
  <si>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</si>
  <si>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</si>
  <si>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</si>
  <si>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</si>
  <si>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</si>
  <si>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</si>
  <si>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</si>
  <si>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</si>
  <si>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</si>
  <si>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</si>
  <si>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</si>
  <si>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</si>
  <si>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</si>
  <si>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</si>
  <si>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</si>
  <si>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</si>
  <si>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</si>
  <si>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</si>
  <si>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</si>
  <si>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</si>
  <si>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</si>
  <si>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</si>
  <si>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</si>
  <si>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</si>
  <si>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</si>
  <si>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</si>
  <si>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</si>
  <si>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</si>
  <si>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</si>
  <si>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</si>
  <si>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</si>
  <si>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</si>
  <si>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</si>
  <si>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</si>
  <si>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</si>
  <si>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</si>
  <si>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</si>
  <si>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</si>
  <si>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</si>
  <si>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</si>
  <si>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</si>
  <si>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</si>
  <si>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</si>
  <si>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</si>
  <si>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</si>
  <si>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</si>
  <si>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</si>
  <si>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</si>
  <si>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</si>
  <si>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</si>
  <si>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</si>
  <si>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</si>
  <si>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</si>
  <si>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</si>
  <si>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</si>
  <si>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</si>
  <si>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</si>
  <si>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</si>
  <si>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</si>
  <si>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</si>
  <si>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</si>
  <si>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</si>
  <si>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</si>
  <si>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</si>
  <si>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</si>
  <si>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</si>
  <si>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</si>
  <si>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</si>
  <si>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</si>
  <si>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</si>
  <si>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</si>
  <si>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</si>
  <si>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</si>
  <si>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</si>
  <si>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</si>
  <si>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</si>
  <si>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</si>
  <si>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</si>
  <si>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</si>
  <si>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</si>
  <si>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</si>
  <si>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</si>
  <si>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</si>
  <si>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</si>
  <si>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</si>
  <si>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</si>
  <si>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</si>
  <si>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</si>
  <si>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</si>
  <si>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</si>
  <si>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</si>
  <si>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</si>
  <si>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</si>
  <si>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</si>
  <si>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</si>
  <si>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</si>
  <si>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</si>
  <si>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</si>
  <si>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</si>
  <si>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</si>
  <si>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</si>
  <si>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</si>
  <si>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</si>
  <si>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</si>
  <si>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</si>
  <si>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</si>
  <si>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</si>
  <si>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</si>
  <si>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</si>
  <si>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</si>
  <si>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</si>
  <si>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</si>
  <si>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</si>
  <si>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</si>
  <si>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</si>
  <si>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</si>
  <si>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</si>
  <si>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</si>
  <si>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</si>
  <si>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</si>
  <si>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</si>
  <si>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</si>
  <si>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</si>
  <si>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</si>
  <si>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</si>
  <si>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</si>
  <si>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</si>
  <si>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</si>
  <si>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</si>
  <si>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</si>
  <si>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</si>
  <si>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</si>
  <si>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</si>
  <si>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</si>
  <si>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</si>
  <si>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</si>
  <si>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</si>
  <si>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</si>
  <si>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</si>
  <si>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</si>
  <si>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</si>
  <si>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</si>
  <si>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</si>
  <si>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</si>
  <si>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</si>
  <si>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</si>
  <si>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</si>
  <si>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</si>
  <si>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</si>
  <si>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</si>
  <si>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</si>
  <si>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</si>
  <si>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</si>
  <si>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</si>
  <si>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</si>
  <si>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</si>
  <si>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</si>
  <si>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</si>
  <si>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</si>
  <si>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</si>
  <si>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</si>
  <si>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</si>
  <si>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</si>
  <si>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</si>
  <si>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</si>
  <si>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</si>
  <si>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</si>
  <si>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</si>
  <si>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</si>
  <si>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</si>
  <si>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</si>
  <si>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</si>
  <si>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</si>
  <si>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</si>
  <si>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</si>
  <si>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</si>
  <si>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</si>
  <si>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</si>
  <si>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</si>
  <si>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</si>
  <si>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</si>
  <si>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</si>
  <si>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</si>
  <si>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</si>
  <si>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</si>
  <si>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</si>
  <si>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</si>
  <si>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</si>
  <si>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</si>
  <si>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</si>
  <si>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</si>
  <si>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</si>
  <si>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</si>
  <si>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</si>
  <si>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</si>
  <si>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</si>
  <si>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</si>
  <si>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</si>
  <si>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</si>
  <si>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</si>
  <si>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</si>
  <si>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</si>
  <si>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</si>
  <si>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</si>
  <si>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</si>
  <si>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</si>
  <si>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</si>
  <si>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</si>
  <si>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</si>
  <si>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</si>
  <si>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</si>
  <si>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</si>
  <si>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</si>
  <si>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</si>
  <si>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</si>
  <si>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</si>
  <si>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</si>
  <si>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</si>
  <si>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</si>
  <si>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</si>
  <si>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</si>
  <si>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</si>
  <si>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</si>
  <si>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</si>
  <si>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</si>
  <si>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</si>
  <si>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</si>
  <si>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</si>
  <si>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</si>
  <si>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</si>
  <si>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</si>
  <si>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</si>
  <si>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</si>
  <si>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</si>
  <si>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</si>
  <si>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</si>
  <si>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</si>
  <si>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</si>
  <si>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</si>
  <si>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</si>
  <si>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</si>
  <si>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</si>
  <si>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</si>
  <si>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</si>
  <si>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</si>
  <si>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</si>
  <si>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</si>
  <si>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</si>
  <si>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</si>
  <si>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</si>
  <si>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</si>
  <si>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</si>
  <si>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</si>
  <si>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</si>
  <si>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</si>
  <si>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</si>
  <si>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</si>
  <si>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</si>
  <si>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</si>
  <si>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</si>
  <si>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</si>
  <si>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</si>
  <si>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</si>
  <si>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</si>
  <si>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</si>
  <si>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</si>
  <si>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</si>
  <si>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</si>
  <si>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</si>
  <si>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</si>
  <si>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</si>
  <si>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</si>
  <si>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</si>
  <si>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</si>
  <si>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</si>
  <si>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</si>
  <si>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</si>
  <si>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</si>
  <si>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</si>
  <si>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</si>
  <si>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</si>
  <si>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</si>
  <si>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</si>
  <si>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</si>
  <si>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</si>
  <si>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</si>
  <si>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</si>
  <si>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</si>
  <si>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</si>
  <si>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</si>
  <si>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</si>
  <si>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</si>
  <si>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</si>
  <si>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</si>
  <si>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</si>
  <si>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</si>
  <si>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</si>
  <si>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</si>
  <si>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</si>
  <si>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</si>
  <si>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</si>
  <si>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</si>
  <si>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</si>
  <si>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</si>
  <si>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</si>
  <si>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</si>
  <si>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</si>
  <si>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</si>
  <si>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</si>
  <si>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</si>
  <si>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</si>
  <si>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</si>
  <si>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</si>
  <si>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</si>
  <si>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</si>
  <si>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</si>
  <si>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</si>
  <si>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</si>
  <si>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</si>
  <si>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</si>
  <si>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</si>
  <si>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</si>
  <si>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</si>
  <si>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</si>
  <si>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</si>
  <si>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</si>
  <si>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</si>
  <si>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</si>
  <si>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</si>
  <si>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</si>
  <si>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</si>
  <si>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</si>
  <si>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</si>
  <si>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</si>
  <si>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</si>
  <si>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</si>
  <si>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</si>
  <si>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</si>
  <si>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</si>
  <si>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</si>
  <si>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</si>
  <si>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</si>
  <si>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</si>
  <si>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</si>
  <si>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</si>
  <si>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</si>
  <si>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</si>
  <si>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</si>
  <si>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</si>
  <si>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</si>
  <si>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</si>
  <si>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</si>
  <si>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</si>
  <si>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</si>
  <si>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</si>
  <si>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</si>
  <si>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</si>
  <si>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</si>
  <si>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</si>
  <si>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</si>
  <si>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</si>
  <si>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</si>
  <si>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</si>
  <si>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</si>
  <si>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</si>
  <si>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</si>
  <si>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</si>
  <si>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</si>
  <si>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</si>
  <si>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</si>
  <si>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</si>
  <si>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</si>
  <si>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</si>
  <si>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</si>
  <si>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</si>
  <si>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</si>
  <si>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</si>
  <si>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</si>
  <si>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</si>
  <si>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</si>
  <si>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</si>
  <si>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</si>
  <si>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</si>
  <si>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</si>
  <si>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</si>
  <si>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</si>
  <si>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</si>
  <si>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</si>
  <si>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</si>
  <si>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</si>
  <si>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</si>
  <si>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</si>
  <si>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</si>
  <si>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</si>
  <si>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</si>
  <si>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</si>
  <si>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</si>
  <si>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</si>
  <si>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</si>
  <si>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</si>
  <si>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</si>
  <si>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</si>
  <si>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</si>
  <si>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</si>
  <si>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</si>
  <si>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</si>
  <si>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</si>
  <si>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</si>
  <si>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</si>
  <si>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</si>
  <si>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</si>
  <si>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</si>
  <si>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</si>
  <si>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</si>
  <si>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</si>
  <si>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</si>
  <si>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</si>
  <si>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</si>
  <si>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</si>
  <si>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</si>
  <si>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</si>
  <si>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</si>
  <si>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</si>
  <si>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</si>
  <si>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</si>
  <si>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</si>
  <si>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</si>
  <si>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</si>
  <si>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</si>
  <si>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</si>
  <si>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</si>
  <si>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</si>
  <si>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</si>
  <si>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</si>
  <si>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</si>
  <si>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</si>
  <si>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</si>
  <si>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</si>
  <si>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</si>
  <si>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</si>
  <si>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</si>
  <si>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</si>
  <si>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</si>
  <si>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</si>
  <si>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</si>
  <si>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</si>
  <si>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</si>
  <si>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</si>
  <si>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</si>
  <si>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</si>
  <si>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</si>
  <si>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</si>
  <si>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</si>
  <si>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</si>
  <si>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</si>
  <si>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</si>
  <si>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</si>
  <si>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</si>
  <si>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</si>
  <si>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</si>
  <si>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</si>
  <si>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</si>
  <si>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</si>
  <si>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</si>
  <si>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</si>
  <si>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</si>
  <si>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</si>
  <si>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</si>
  <si>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</si>
  <si>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</si>
  <si>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</si>
  <si>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</si>
  <si>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</si>
  <si>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</si>
  <si>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</si>
  <si>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</si>
  <si>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</si>
  <si>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</si>
  <si>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</si>
  <si>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</si>
  <si>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</si>
  <si>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</si>
  <si>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</si>
  <si>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</si>
  <si>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</si>
  <si>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</si>
  <si>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</si>
  <si>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</si>
  <si>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</si>
  <si>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</si>
  <si>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</si>
  <si>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</si>
  <si>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</si>
  <si>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</si>
  <si>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</si>
  <si>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</si>
  <si>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</si>
  <si>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</si>
  <si>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</si>
  <si>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</si>
  <si>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</si>
  <si>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</si>
  <si>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</si>
  <si>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</si>
  <si>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</si>
  <si>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</si>
  <si>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</si>
  <si>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</si>
  <si>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</si>
  <si>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</si>
  <si>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</si>
  <si>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</si>
  <si>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</si>
  <si>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</si>
  <si>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</si>
  <si>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</si>
  <si>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</si>
  <si>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</si>
  <si>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</si>
  <si>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</si>
  <si>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</si>
  <si>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</si>
  <si>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</si>
  <si>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</si>
  <si>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</si>
  <si>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</si>
  <si>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</si>
  <si>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</si>
  <si>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</si>
  <si>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</si>
  <si>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</si>
  <si>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</si>
  <si>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</si>
  <si>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</si>
  <si>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</si>
  <si>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</si>
  <si>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</si>
  <si>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</si>
  <si>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</si>
  <si>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</si>
  <si>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</si>
  <si>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</si>
  <si>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</si>
  <si>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</si>
  <si>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</si>
  <si>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</si>
  <si>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</si>
  <si>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</si>
  <si>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</si>
  <si>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</si>
  <si>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</si>
  <si>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</si>
  <si>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</si>
  <si>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</si>
  <si>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</si>
  <si>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</si>
  <si>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</si>
  <si>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</si>
  <si>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</si>
  <si>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</si>
  <si>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</si>
  <si>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</si>
  <si>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</si>
  <si>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</si>
  <si>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</si>
  <si>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</si>
  <si>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</si>
  <si>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</si>
  <si>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</si>
  <si>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</si>
  <si>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</si>
  <si>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</si>
  <si>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</si>
  <si>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</si>
  <si>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</si>
  <si>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</si>
  <si>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</si>
  <si>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</si>
  <si>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</si>
  <si>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</si>
  <si>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</si>
  <si>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</si>
  <si>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</si>
  <si>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</si>
  <si>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</si>
  <si>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</si>
  <si>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</si>
  <si>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</si>
  <si>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</si>
  <si>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</si>
  <si>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</si>
  <si>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</si>
  <si>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</si>
  <si>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</si>
  <si>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</si>
  <si>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</si>
  <si>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</si>
  <si>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</si>
  <si>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</si>
  <si>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</si>
  <si>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</si>
  <si>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</si>
  <si>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</si>
  <si>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</si>
  <si>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</si>
  <si>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</si>
  <si>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</si>
  <si>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</si>
  <si>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</si>
  <si>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</si>
  <si>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</si>
  <si>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</si>
  <si>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</si>
  <si>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</si>
  <si>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</si>
  <si>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</si>
  <si>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</si>
  <si>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</si>
  <si>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</si>
  <si>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</si>
  <si>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</si>
  <si>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</si>
  <si>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</si>
  <si>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</si>
  <si>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</si>
  <si>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</si>
  <si>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</si>
  <si>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</si>
  <si>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</si>
  <si>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</si>
  <si>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</si>
  <si>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</si>
  <si>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</si>
  <si>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</si>
  <si>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</si>
  <si>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</si>
  <si>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</si>
  <si>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</si>
  <si>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</si>
  <si>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</si>
  <si>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</si>
  <si>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</si>
  <si>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</si>
  <si>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</si>
  <si>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</si>
  <si>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</si>
  <si>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</si>
  <si>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</si>
  <si>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</si>
  <si>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</si>
  <si>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</si>
  <si>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</si>
  <si>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</si>
  <si>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</si>
  <si>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</si>
  <si>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</si>
  <si>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</si>
  <si>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</si>
  <si>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</si>
  <si>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</si>
  <si>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</si>
  <si>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</si>
  <si>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</si>
  <si>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</si>
  <si>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</si>
  <si>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</si>
  <si>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</si>
  <si>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</si>
  <si>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</si>
  <si>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</si>
  <si>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</si>
  <si>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</si>
  <si>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</si>
  <si>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</si>
  <si>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</si>
  <si>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</si>
  <si>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</si>
  <si>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</si>
  <si>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</si>
  <si>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</si>
  <si>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</si>
  <si>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</si>
  <si>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</si>
  <si>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</si>
  <si>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</si>
  <si>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</si>
  <si>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</si>
  <si>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</si>
  <si>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</si>
  <si>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</si>
  <si>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</si>
  <si>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</si>
  <si>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</si>
  <si>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</si>
  <si>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</si>
  <si>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</si>
  <si>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</si>
  <si>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</si>
  <si>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</si>
  <si>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</si>
  <si>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</si>
  <si>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</si>
  <si>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</si>
  <si>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</si>
  <si>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</si>
  <si>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</si>
  <si>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</si>
  <si>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</si>
  <si>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</si>
  <si>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</si>
  <si>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</si>
  <si>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</si>
  <si>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</si>
  <si>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</si>
  <si>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</si>
  <si>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</si>
  <si>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</si>
  <si>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</si>
  <si>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</si>
  <si>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</si>
  <si>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</si>
  <si>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</si>
  <si>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</si>
  <si>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</si>
  <si>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</si>
  <si>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</si>
  <si>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</si>
  <si>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</si>
  <si>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</si>
  <si>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</si>
  <si>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</si>
  <si>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</si>
  <si>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</si>
  <si>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</si>
  <si>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</si>
  <si>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</si>
  <si>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</si>
  <si>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</si>
  <si>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</si>
  <si>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</si>
  <si>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</si>
  <si>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</si>
  <si>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</si>
  <si>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</si>
  <si>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</si>
  <si>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</si>
  <si>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</si>
  <si>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</si>
  <si>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</si>
  <si>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</si>
  <si>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</si>
  <si>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</si>
  <si>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</si>
  <si>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</si>
  <si>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</si>
  <si>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</si>
  <si>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</si>
  <si>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</si>
  <si>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</si>
  <si>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</si>
  <si>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</si>
  <si>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</si>
  <si>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</si>
  <si>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</si>
  <si>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</si>
  <si>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</si>
  <si>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</si>
  <si>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</si>
  <si>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</si>
  <si>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</si>
  <si>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</si>
  <si>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</si>
  <si>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</si>
  <si>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</si>
  <si>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</si>
  <si>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</si>
  <si>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</si>
  <si>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</si>
  <si>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</si>
  <si>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</si>
  <si>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</si>
  <si>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</si>
  <si>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</si>
  <si>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</si>
  <si>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</si>
  <si>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</si>
  <si>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</si>
  <si>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</si>
  <si>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</si>
  <si>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</si>
  <si>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</si>
  <si>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</si>
  <si>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</si>
  <si>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</si>
  <si>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</si>
  <si>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</si>
  <si>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</si>
  <si>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</si>
  <si>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</si>
  <si>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</si>
  <si>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</si>
  <si>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</si>
  <si>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</si>
  <si>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</si>
  <si>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</si>
  <si>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</si>
  <si>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</si>
  <si>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</si>
  <si>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</si>
  <si>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</si>
  <si>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</si>
  <si>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</si>
  <si>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</si>
  <si>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</si>
  <si>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</si>
  <si>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</si>
  <si>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</si>
  <si>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</si>
  <si>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</si>
  <si>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</si>
  <si>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</si>
  <si>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</si>
  <si>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</si>
  <si>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</si>
  <si>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</si>
  <si>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</si>
  <si>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</si>
  <si>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</si>
  <si>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</si>
  <si>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</si>
  <si>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</si>
  <si>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</si>
  <si>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</si>
  <si>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</si>
  <si>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</si>
  <si>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</si>
  <si>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</si>
  <si>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</si>
  <si>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</si>
  <si>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</si>
  <si>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</si>
  <si>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</si>
  <si>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</si>
  <si>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</si>
  <si>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</si>
  <si>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</si>
  <si>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</si>
  <si>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</si>
  <si>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</si>
  <si>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</si>
  <si>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</si>
  <si>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</si>
  <si>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</si>
  <si>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</si>
  <si>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</si>
  <si>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</si>
  <si>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</si>
  <si>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</si>
  <si>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</si>
  <si>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</si>
  <si>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</si>
  <si>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</si>
  <si>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</si>
  <si>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</si>
  <si>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</si>
  <si>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</si>
  <si>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</si>
  <si>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</si>
  <si>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</si>
  <si>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</si>
  <si>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</si>
  <si>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</si>
  <si>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</si>
  <si>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</si>
  <si>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</si>
  <si>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</si>
  <si>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</si>
  <si>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</si>
  <si>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</si>
  <si>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</si>
  <si>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</si>
  <si>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</si>
  <si>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</si>
  <si>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</si>
  <si>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</si>
  <si>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</si>
  <si>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</si>
  <si>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</si>
  <si>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</si>
  <si>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</si>
  <si>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</si>
  <si>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</si>
  <si>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</si>
  <si>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</si>
  <si>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</si>
  <si>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</si>
  <si>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</si>
  <si>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</si>
  <si>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</si>
  <si>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</si>
  <si>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</si>
  <si>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</si>
  <si>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</si>
  <si>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</si>
  <si>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</si>
  <si>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</si>
  <si>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</si>
  <si>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</si>
  <si>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</si>
  <si>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</si>
  <si>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</si>
  <si>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</si>
  <si>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</si>
  <si>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</si>
  <si>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</si>
  <si>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</si>
  <si>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</si>
  <si>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</si>
  <si>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</si>
  <si>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</si>
  <si>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</si>
  <si>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</si>
  <si>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</si>
  <si>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</si>
  <si>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</si>
  <si>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</si>
  <si>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</si>
  <si>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</si>
  <si>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</si>
  <si>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</si>
  <si>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</si>
  <si>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</si>
  <si>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</si>
  <si>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</si>
  <si>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</si>
  <si>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</si>
  <si>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</si>
  <si>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</si>
  <si>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</si>
  <si>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</si>
  <si>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</si>
  <si>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</si>
  <si>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</si>
  <si>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</si>
  <si>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</si>
  <si>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</si>
  <si>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</si>
  <si>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</si>
  <si>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</si>
  <si>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</si>
  <si>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</si>
  <si>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</si>
  <si>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</si>
  <si>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</si>
  <si>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</si>
  <si>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</si>
  <si>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</si>
  <si>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</si>
  <si>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</si>
  <si>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</si>
  <si>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</si>
  <si>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</si>
  <si>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</si>
  <si>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</si>
  <si>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</si>
  <si>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</si>
  <si>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</si>
  <si>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</si>
  <si>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</si>
  <si>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</si>
  <si>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</si>
  <si>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</si>
  <si>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</si>
  <si>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</si>
  <si>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</si>
  <si>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</si>
  <si>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</si>
  <si>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</si>
  <si>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</si>
  <si>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</si>
  <si>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</si>
  <si>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</si>
  <si>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</si>
  <si>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</si>
  <si>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</si>
  <si>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</si>
  <si>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</si>
  <si>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</si>
  <si>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</si>
  <si>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</si>
  <si>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</si>
  <si>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</si>
  <si>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</si>
  <si>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</si>
  <si>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</si>
  <si>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</si>
  <si>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</si>
  <si>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</si>
  <si>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</si>
  <si>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</si>
  <si>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</si>
  <si>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</si>
  <si>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</si>
  <si>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</si>
  <si>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</si>
  <si>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</si>
  <si>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</si>
  <si>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</si>
  <si>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</si>
  <si>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</si>
  <si>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</si>
  <si>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</si>
  <si>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</si>
  <si>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</si>
  <si>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</si>
  <si>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</si>
  <si>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</si>
  <si>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</si>
  <si>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</si>
  <si>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</si>
  <si>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</si>
  <si>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</si>
  <si>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</si>
  <si>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</si>
  <si>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</si>
  <si>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</si>
  <si>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</si>
  <si>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</si>
  <si>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</si>
  <si>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</si>
  <si>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</si>
  <si>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</si>
  <si>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</si>
  <si>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</si>
  <si>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</si>
  <si>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</si>
  <si>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</si>
  <si>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</si>
  <si>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</si>
  <si>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</si>
  <si>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</si>
  <si>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</si>
  <si>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</si>
  <si>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</si>
  <si>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</si>
  <si>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</si>
  <si>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</si>
  <si>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</si>
  <si>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</si>
  <si>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</si>
  <si>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</si>
  <si>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</si>
  <si>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</si>
  <si>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</si>
  <si>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</si>
  <si>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</si>
  <si>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</si>
  <si>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</si>
  <si>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</si>
  <si>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</si>
  <si>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</si>
  <si>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</si>
  <si>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</si>
  <si>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</si>
  <si>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</si>
  <si>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</si>
  <si>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</si>
  <si>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</si>
  <si>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</si>
  <si>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</si>
  <si>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</si>
  <si>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</si>
  <si>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</si>
  <si>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</si>
  <si>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</si>
  <si>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</si>
  <si>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</si>
  <si>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</si>
  <si>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</si>
  <si>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</si>
  <si>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</si>
  <si>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</si>
  <si>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</si>
  <si>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</si>
  <si>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</si>
  <si>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</si>
  <si>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</si>
  <si>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</si>
  <si>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</si>
  <si>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</si>
  <si>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</si>
  <si>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</si>
  <si>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</si>
  <si>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</si>
  <si>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</si>
  <si>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</si>
  <si>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</si>
  <si>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</si>
  <si>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</si>
  <si>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</si>
  <si>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</si>
  <si>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</si>
  <si>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</si>
  <si>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</si>
  <si>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</si>
  <si>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</si>
  <si>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</si>
  <si>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</si>
  <si>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</si>
  <si>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</si>
  <si>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</si>
  <si>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</si>
  <si>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</si>
  <si>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</si>
  <si>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</si>
  <si>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</si>
  <si>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</si>
  <si>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</si>
  <si>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</si>
  <si>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</si>
  <si>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</si>
  <si>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</si>
  <si>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</si>
  <si>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</si>
  <si>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</si>
  <si>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</si>
  <si>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</si>
  <si>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</si>
  <si>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</si>
  <si>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</si>
  <si>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</si>
  <si>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</si>
  <si>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</si>
  <si>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</si>
  <si>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</si>
  <si>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</si>
  <si>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</si>
  <si>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</si>
  <si>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</si>
  <si>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</si>
  <si>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</si>
  <si>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</si>
  <si>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</si>
  <si>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</si>
  <si>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</si>
  <si>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</si>
  <si>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</si>
  <si>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</si>
  <si>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</si>
  <si>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</si>
  <si>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</si>
  <si>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</si>
  <si>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</si>
  <si>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</si>
  <si>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</si>
  <si>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</si>
  <si>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</si>
  <si>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</si>
  <si>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</si>
  <si>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</si>
  <si>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</si>
  <si>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</si>
  <si>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</si>
  <si>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</si>
  <si>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</si>
  <si>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</si>
  <si>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</si>
  <si>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</si>
  <si>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</si>
  <si>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</si>
  <si>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</si>
  <si>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</si>
  <si>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</si>
  <si>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</si>
  <si>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</si>
  <si>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</si>
  <si>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</si>
  <si>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</si>
  <si>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</si>
  <si>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</si>
  <si>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</si>
  <si>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</si>
  <si>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</si>
  <si>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</si>
  <si>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</si>
  <si>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</si>
  <si>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</si>
  <si>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</si>
  <si>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</si>
  <si>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</si>
  <si>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</si>
  <si>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</si>
  <si>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</si>
  <si>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</si>
  <si>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</si>
  <si>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</si>
  <si>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</si>
  <si>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</si>
  <si>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</si>
  <si>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</si>
  <si>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</si>
  <si>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</si>
  <si>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</si>
  <si>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</si>
  <si>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</si>
  <si>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</si>
  <si>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</si>
  <si>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</si>
  <si>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</si>
  <si>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</si>
  <si>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</si>
  <si>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</si>
  <si>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</si>
  <si>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</si>
  <si>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</si>
  <si>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</si>
  <si>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</si>
  <si>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</si>
  <si>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</si>
  <si>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</si>
  <si>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</si>
  <si>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</si>
  <si>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</si>
  <si>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</si>
  <si>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</si>
  <si>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</si>
  <si>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</si>
  <si>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</si>
  <si>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</si>
  <si>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</si>
  <si>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</si>
  <si>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</si>
  <si>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</si>
  <si>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</si>
  <si>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</si>
  <si>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</si>
  <si>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</si>
  <si>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</si>
  <si>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</si>
  <si>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</si>
  <si>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</si>
  <si>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</si>
  <si>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</si>
  <si>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</si>
  <si>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</si>
  <si>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</si>
  <si>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</si>
  <si>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</si>
  <si>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</si>
  <si>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</si>
  <si>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</si>
  <si>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</si>
  <si>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</si>
  <si>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</si>
  <si>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</si>
  <si>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</si>
  <si>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</si>
  <si>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</si>
  <si>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</si>
  <si>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</si>
  <si>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</si>
  <si>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</si>
  <si>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</si>
  <si>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</si>
  <si>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</si>
  <si>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</si>
  <si>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</si>
  <si>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</si>
  <si>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</si>
  <si>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</si>
  <si>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</si>
  <si>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</si>
  <si>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</si>
  <si>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</si>
  <si>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</si>
  <si>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</si>
  <si>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</si>
  <si>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</si>
  <si>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</si>
  <si>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</si>
  <si>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</si>
  <si>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</si>
  <si>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</si>
  <si>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</si>
  <si>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</si>
  <si>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</si>
  <si>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</si>
  <si>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</si>
  <si>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</si>
  <si>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</si>
  <si>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</si>
  <si>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</si>
  <si>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</si>
  <si>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</si>
  <si>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</si>
  <si>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</si>
  <si>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</si>
  <si>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</si>
  <si>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</si>
  <si>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</si>
  <si>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</si>
  <si>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</si>
  <si>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</si>
  <si>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</si>
  <si>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</si>
  <si>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</si>
  <si>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</si>
  <si>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</si>
  <si>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</si>
  <si>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</si>
  <si>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</si>
  <si>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</si>
  <si>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</si>
  <si>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</si>
  <si>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</si>
  <si>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</si>
  <si>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</si>
  <si>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</si>
  <si>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</si>
  <si>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</si>
  <si>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</si>
  <si>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</si>
  <si>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</si>
  <si>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</si>
  <si>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</si>
  <si>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</si>
  <si>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</si>
  <si>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</si>
  <si>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</si>
  <si>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</si>
  <si>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</si>
  <si>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</si>
  <si>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</si>
  <si>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</si>
  <si>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</si>
  <si>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</si>
  <si>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</si>
  <si>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</si>
  <si>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</si>
  <si>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</si>
  <si>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</si>
  <si>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</si>
  <si>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</si>
  <si>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</si>
  <si>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</si>
  <si>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</si>
  <si>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</si>
  <si>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</si>
  <si>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</si>
  <si>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</si>
  <si>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</si>
  <si>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</si>
  <si>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</si>
  <si>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</si>
  <si>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</si>
  <si>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</si>
  <si>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</si>
  <si>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</si>
  <si>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</si>
  <si>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</si>
  <si>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</si>
  <si>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</si>
  <si>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</si>
  <si>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</si>
  <si>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</si>
  <si>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</si>
  <si>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</si>
  <si>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</si>
  <si>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</si>
  <si>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</si>
  <si>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</si>
  <si>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</si>
  <si>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</si>
  <si>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</si>
  <si>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</si>
  <si>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</si>
  <si>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</si>
  <si>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</si>
  <si>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</si>
  <si>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</si>
  <si>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</si>
  <si>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</si>
  <si>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</si>
  <si>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</si>
  <si>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</si>
  <si>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</si>
  <si>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</si>
  <si>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</si>
  <si>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</si>
  <si>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</si>
  <si>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</si>
  <si>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</si>
  <si>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</si>
  <si>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</si>
  <si>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</si>
  <si>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</si>
  <si>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</si>
  <si>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</si>
  <si>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</si>
  <si>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</si>
  <si>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</si>
  <si>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</si>
  <si>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</si>
  <si>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</si>
  <si>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</si>
  <si>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</si>
  <si>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</si>
  <si>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</si>
  <si>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</si>
  <si>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</si>
  <si>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</si>
  <si>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</si>
  <si>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</si>
  <si>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</si>
  <si>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</si>
  <si>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</si>
  <si>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</si>
  <si>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</si>
  <si>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</si>
  <si>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</si>
  <si>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</si>
  <si>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</si>
  <si>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</si>
  <si>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</si>
  <si>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</si>
  <si>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</si>
  <si>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</si>
  <si>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</si>
  <si>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</si>
  <si>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</si>
  <si>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</si>
  <si>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</si>
  <si>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</si>
  <si>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</si>
  <si>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</si>
  <si>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</si>
  <si>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</si>
  <si>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</si>
  <si>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</si>
  <si>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</si>
  <si>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</si>
  <si>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</si>
  <si>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</si>
  <si>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</si>
  <si>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</si>
  <si>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</si>
  <si>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</si>
  <si>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</si>
  <si>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</si>
  <si>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</si>
  <si>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</si>
  <si>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</si>
  <si>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</si>
  <si>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</si>
  <si>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</si>
  <si>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</si>
  <si>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</si>
  <si>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</si>
  <si>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</si>
  <si>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</si>
  <si>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</si>
  <si>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</si>
  <si>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</si>
  <si>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</si>
  <si>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</si>
  <si>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</si>
  <si>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</si>
  <si>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</si>
  <si>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</si>
  <si>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</si>
  <si>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</si>
  <si>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</si>
  <si>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</si>
  <si>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</si>
  <si>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</si>
  <si>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</si>
  <si>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</si>
  <si>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</si>
  <si>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</si>
  <si>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</si>
  <si>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</si>
  <si>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</si>
  <si>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</si>
  <si>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</si>
  <si>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</si>
  <si>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</si>
  <si>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</si>
  <si>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</si>
  <si>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</si>
  <si>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</si>
  <si>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</si>
  <si>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</si>
  <si>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</si>
  <si>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</si>
  <si>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</si>
  <si>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</si>
  <si>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</si>
  <si>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</si>
  <si>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</si>
  <si>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</si>
  <si>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</si>
  <si>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</si>
  <si>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</si>
  <si>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</si>
  <si>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</si>
  <si>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</si>
  <si>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</si>
  <si>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</si>
  <si>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</si>
  <si>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</si>
  <si>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</si>
  <si>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</si>
  <si>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</si>
  <si>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</si>
  <si>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</si>
  <si>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</si>
  <si>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</si>
  <si>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</si>
  <si>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</si>
  <si>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</si>
  <si>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</si>
  <si>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</si>
  <si>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</si>
  <si>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</si>
  <si>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</si>
  <si>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</si>
  <si>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</si>
  <si>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</si>
  <si>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</si>
  <si>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</si>
  <si>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</si>
  <si>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</si>
  <si>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</si>
  <si>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</si>
  <si>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</si>
  <si>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</si>
  <si>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</si>
  <si>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</si>
  <si>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</si>
  <si>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</si>
  <si>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</si>
  <si>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</si>
  <si>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</si>
  <si>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</si>
  <si>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</si>
  <si>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</si>
  <si>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</si>
  <si>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</si>
  <si>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</si>
  <si>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</si>
  <si>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</si>
  <si>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</si>
  <si>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</si>
  <si>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</si>
  <si>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</si>
  <si>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</si>
  <si>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</si>
  <si>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</si>
  <si>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</si>
  <si>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</si>
  <si>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</si>
  <si>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</si>
  <si>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</si>
  <si>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</si>
  <si>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</si>
  <si>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</si>
  <si>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</si>
  <si>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</si>
  <si>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</si>
  <si>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</si>
  <si>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</si>
  <si>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</si>
  <si>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</si>
  <si>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</si>
  <si>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</si>
  <si>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</si>
  <si>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</si>
  <si>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</si>
  <si>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</si>
  <si>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</si>
  <si>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</si>
  <si>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</si>
  <si>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</si>
  <si>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</si>
  <si>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</si>
  <si>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</si>
  <si>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</si>
  <si>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</si>
  <si>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</si>
  <si>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</si>
  <si>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</si>
  <si>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</si>
  <si>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</si>
  <si>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</si>
  <si>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</si>
  <si>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</si>
  <si>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</si>
  <si>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</si>
  <si>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</si>
  <si>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</si>
  <si>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</si>
  <si>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</si>
  <si>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</si>
  <si>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</si>
  <si>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</si>
  <si>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</si>
  <si>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</si>
  <si>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</si>
  <si>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</si>
  <si>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</si>
  <si>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</si>
  <si>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</si>
  <si>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</si>
  <si>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</si>
  <si>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</si>
  <si>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</si>
  <si>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</si>
  <si>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</si>
  <si>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</si>
  <si>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</si>
  <si>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</si>
  <si>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</si>
  <si>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</si>
  <si>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</si>
  <si>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</si>
  <si>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</si>
  <si>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</si>
  <si>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</si>
  <si>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</si>
  <si>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</si>
  <si>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</si>
  <si>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</si>
  <si>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</si>
  <si>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</si>
  <si>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</si>
  <si>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</si>
  <si>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</si>
  <si>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</si>
  <si>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</si>
  <si>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</si>
  <si>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</si>
  <si>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</si>
  <si>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</si>
  <si>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</si>
  <si>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</si>
  <si>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</si>
  <si>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</si>
  <si>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</si>
  <si>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</si>
  <si>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</si>
  <si>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</si>
  <si>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</si>
  <si>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</si>
  <si>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</si>
  <si>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</si>
  <si>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</si>
  <si>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</si>
  <si>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</si>
  <si>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</si>
  <si>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</si>
  <si>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</si>
  <si>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</si>
  <si>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</si>
  <si>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</si>
  <si>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</si>
  <si>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</si>
  <si>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</si>
  <si>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</si>
  <si>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</si>
  <si>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</si>
  <si>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</si>
  <si>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</si>
  <si>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</si>
  <si>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</si>
  <si>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</si>
  <si>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</si>
  <si>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</si>
  <si>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</si>
  <si>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</si>
  <si>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</si>
  <si>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</si>
  <si>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</si>
  <si>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</si>
  <si>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</si>
  <si>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</si>
  <si>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</si>
  <si>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</si>
  <si>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</si>
  <si>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</si>
  <si>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</si>
  <si>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</si>
  <si>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</si>
  <si>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</si>
  <si>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</si>
  <si>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</si>
  <si>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</si>
  <si>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</si>
  <si>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</si>
  <si>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</si>
  <si>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</si>
  <si>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</si>
  <si>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</si>
  <si>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</si>
  <si>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</si>
  <si>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</si>
  <si>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</si>
  <si>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</si>
  <si>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</si>
  <si>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</si>
  <si>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</si>
  <si>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</si>
  <si>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</si>
  <si>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</si>
  <si>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</si>
  <si>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</si>
  <si>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</si>
  <si>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</si>
  <si>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</si>
  <si>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</si>
  <si>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</si>
  <si>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</si>
  <si>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</si>
  <si>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</si>
  <si>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</si>
  <si>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</si>
  <si>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</si>
  <si>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</si>
  <si>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</si>
  <si>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</si>
  <si>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</si>
  <si>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</si>
  <si>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</si>
  <si>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</si>
  <si>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</si>
  <si>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</si>
  <si>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</si>
  <si>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</si>
  <si>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</si>
  <si>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</si>
  <si>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</si>
  <si>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</si>
  <si>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</si>
  <si>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</si>
  <si>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</si>
  <si>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</si>
  <si>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</si>
  <si>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</si>
  <si>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</si>
  <si>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</si>
  <si>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</si>
  <si>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</si>
  <si>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</si>
  <si>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</si>
  <si>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</si>
  <si>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</si>
  <si>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</si>
  <si>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</si>
  <si>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</si>
  <si>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</si>
  <si>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</si>
  <si>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</si>
  <si>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</si>
  <si>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</si>
  <si>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</si>
  <si>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</si>
  <si>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</si>
  <si>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</si>
  <si>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</si>
  <si>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</si>
  <si>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</si>
  <si>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</si>
  <si>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</si>
  <si>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</si>
  <si>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</si>
  <si>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</si>
  <si>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</si>
  <si>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</si>
  <si>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</si>
  <si>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</si>
  <si>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</si>
  <si>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</si>
  <si>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</si>
  <si>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</si>
  <si>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</si>
  <si>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</si>
  <si>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</si>
  <si>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</si>
  <si>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</si>
  <si>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</si>
  <si>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</si>
  <si>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</si>
  <si>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</si>
  <si>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</si>
  <si>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</si>
  <si>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</si>
  <si>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</si>
  <si>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</si>
  <si>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</si>
  <si>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</si>
  <si>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</si>
  <si>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</si>
  <si>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</si>
  <si>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</si>
  <si>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</si>
  <si>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</si>
  <si>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</si>
  <si>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</si>
  <si>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</si>
  <si>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</si>
  <si>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</si>
  <si>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</si>
  <si>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</si>
  <si>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</si>
  <si>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</si>
  <si>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</si>
  <si>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</si>
  <si>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</si>
  <si>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</si>
  <si>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</si>
  <si>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</si>
  <si>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</si>
  <si>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</si>
  <si>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</si>
  <si>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</si>
  <si>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</si>
  <si>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</si>
  <si>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</si>
  <si>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</si>
  <si>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</si>
  <si>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</si>
  <si>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</si>
  <si>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</si>
  <si>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</si>
  <si>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</si>
  <si>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</si>
  <si>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</si>
  <si>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</si>
  <si>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</si>
  <si>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</si>
  <si>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</si>
  <si>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</si>
  <si>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</si>
  <si>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</si>
  <si>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</si>
  <si>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</si>
  <si>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</si>
  <si>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</si>
  <si>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</si>
  <si>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</si>
  <si>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</si>
  <si>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</si>
  <si>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</si>
  <si>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</si>
  <si>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</si>
  <si>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</si>
  <si>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</si>
  <si>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</si>
  <si>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</si>
  <si>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</si>
  <si>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</si>
  <si>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</si>
  <si>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</si>
  <si>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</si>
  <si>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</si>
  <si>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</si>
  <si>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</si>
  <si>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</si>
  <si>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</si>
  <si>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</si>
  <si>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</si>
  <si>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</si>
  <si>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</si>
  <si>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</si>
  <si>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</si>
  <si>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</si>
  <si>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</si>
  <si>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</si>
  <si>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</si>
  <si>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</si>
  <si>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</si>
  <si>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</si>
  <si>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</si>
  <si>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</si>
  <si>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</si>
  <si>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</si>
  <si>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</si>
  <si>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</si>
  <si>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</si>
  <si>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</si>
  <si>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</si>
  <si>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</si>
  <si>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</si>
  <si>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</si>
  <si>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</si>
  <si>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</si>
  <si>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</si>
  <si>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</si>
  <si>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</si>
  <si>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</si>
  <si>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</si>
  <si>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</si>
  <si>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</si>
  <si>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</si>
  <si>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</si>
  <si>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</si>
  <si>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</si>
  <si>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</si>
  <si>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</si>
  <si>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</si>
  <si>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</si>
  <si>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</si>
  <si>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</si>
  <si>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</si>
  <si>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</si>
  <si>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</si>
  <si>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</si>
  <si>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</si>
  <si>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</si>
  <si>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</si>
  <si>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</si>
  <si>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</si>
  <si>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</si>
  <si>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</si>
  <si>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</si>
  <si>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</si>
  <si>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</si>
  <si>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</si>
  <si>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</si>
  <si>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</si>
  <si>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</si>
  <si>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</si>
  <si>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</si>
  <si>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</si>
  <si>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</si>
  <si>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</si>
  <si>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</si>
  <si>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</si>
  <si>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</si>
  <si>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</si>
  <si>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</si>
  <si>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</si>
  <si>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</si>
  <si>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</si>
  <si>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</si>
  <si>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</si>
  <si>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</si>
  <si>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</si>
  <si>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</si>
  <si>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</si>
  <si>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</si>
  <si>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</si>
  <si>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</si>
  <si>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</si>
  <si>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</si>
  <si>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</si>
  <si>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</si>
  <si>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</si>
  <si>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</si>
  <si>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</si>
  <si>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</si>
  <si>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</si>
  <si>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</si>
  <si>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</si>
  <si>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</si>
  <si>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</si>
  <si>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</si>
  <si>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</si>
  <si>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</si>
  <si>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</si>
  <si>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</si>
  <si>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</si>
  <si>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</si>
  <si>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</si>
  <si>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</si>
  <si>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</si>
  <si>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</si>
  <si>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</si>
  <si>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</si>
  <si>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</si>
  <si>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</si>
  <si>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</si>
  <si>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</si>
  <si>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</si>
  <si>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</si>
  <si>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</si>
  <si>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</si>
  <si>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</si>
  <si>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</si>
  <si>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</si>
  <si>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</si>
  <si>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</si>
  <si>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</si>
  <si>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</si>
  <si>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</si>
  <si>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</si>
  <si>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</si>
  <si>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</si>
  <si>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</si>
  <si>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</si>
  <si>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</si>
  <si>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</si>
  <si>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</si>
  <si>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</si>
  <si>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</si>
  <si>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</si>
  <si>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</si>
  <si>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</si>
  <si>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</si>
  <si>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</si>
  <si>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</si>
  <si>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</si>
  <si>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</si>
  <si>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</si>
  <si>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</si>
  <si>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</si>
  <si>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</si>
  <si>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</si>
  <si>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</si>
  <si>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</si>
  <si>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</si>
  <si>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</si>
  <si>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</si>
  <si>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</si>
  <si>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</si>
  <si>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</si>
  <si>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</si>
  <si>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</si>
  <si>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</si>
  <si>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</si>
  <si>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</si>
  <si>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</si>
  <si>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</si>
  <si>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</si>
  <si>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</si>
  <si>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</si>
  <si>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</si>
  <si>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</si>
  <si>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</si>
  <si>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</si>
  <si>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</si>
  <si>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</si>
  <si>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</si>
  <si>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</si>
  <si>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</si>
  <si>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</si>
  <si>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</si>
  <si>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</si>
  <si>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</si>
  <si>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</si>
  <si>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</si>
  <si>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</si>
  <si>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</si>
  <si>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</si>
  <si>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</si>
  <si>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</si>
  <si>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</si>
  <si>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</si>
  <si>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</si>
  <si>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</si>
  <si>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</si>
  <si>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</si>
  <si>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</si>
  <si>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</si>
  <si>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</si>
  <si>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</si>
  <si>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</si>
  <si>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</si>
  <si>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</si>
  <si>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</si>
  <si>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</si>
  <si>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</si>
  <si>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</si>
  <si>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</si>
  <si>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</si>
  <si>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</si>
  <si>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</si>
  <si>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</si>
  <si>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</si>
  <si>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</si>
  <si>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</si>
  <si>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</si>
  <si>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</si>
  <si>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</si>
  <si>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</si>
  <si>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</si>
  <si>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</si>
  <si>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</si>
  <si>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</si>
  <si>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</si>
  <si>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</si>
  <si>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</si>
  <si>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</si>
  <si>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</si>
  <si>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</si>
  <si>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</si>
  <si>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</si>
  <si>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</si>
  <si>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</si>
  <si>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</si>
  <si>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</si>
  <si>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</si>
  <si>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</si>
  <si>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</si>
  <si>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</si>
  <si>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</si>
  <si>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</si>
  <si>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</si>
  <si>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</si>
  <si>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</si>
  <si>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</si>
  <si>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</si>
  <si>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</si>
  <si>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</si>
  <si>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</si>
  <si>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</si>
  <si>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</si>
  <si>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</si>
  <si>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</si>
  <si>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</si>
  <si>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</si>
  <si>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</si>
  <si>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</si>
  <si>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</si>
  <si>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</si>
  <si>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</si>
  <si>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</si>
  <si>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</si>
  <si>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</si>
  <si>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</si>
  <si>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</si>
  <si>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</si>
  <si>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</si>
  <si>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</si>
  <si>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</si>
  <si>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</si>
  <si>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</si>
  <si>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</si>
  <si>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</si>
  <si>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</si>
  <si>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</si>
  <si>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</si>
  <si>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</si>
  <si>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</si>
  <si>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</si>
  <si>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</si>
  <si>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</si>
  <si>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</si>
  <si>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</si>
  <si>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</si>
  <si>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</si>
  <si>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</si>
  <si>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</si>
  <si>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</si>
  <si>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</si>
  <si>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</si>
  <si>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</si>
  <si>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</si>
  <si>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</si>
  <si>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</si>
  <si>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</si>
  <si>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</si>
  <si>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</si>
  <si>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</si>
  <si>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</si>
  <si>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</si>
  <si>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</si>
  <si>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</si>
  <si>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</si>
  <si>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</si>
  <si>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</si>
  <si>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</si>
  <si>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</si>
  <si>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</si>
  <si>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</si>
  <si>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</si>
  <si>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</si>
  <si>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</si>
  <si>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</si>
  <si>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</si>
  <si>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</si>
  <si>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</si>
  <si>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</si>
  <si>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</si>
  <si>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</si>
  <si>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</si>
  <si>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</si>
  <si>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</si>
  <si>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</si>
  <si>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</si>
  <si>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</si>
  <si>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</si>
  <si>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</si>
  <si>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</si>
  <si>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</si>
  <si>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</si>
  <si>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</si>
  <si>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</si>
  <si>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</si>
  <si>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</si>
  <si>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</si>
  <si>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</si>
  <si>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</si>
  <si>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</si>
  <si>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</si>
  <si>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</si>
  <si>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</si>
  <si>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</si>
  <si>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</si>
  <si>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</si>
  <si>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</si>
  <si>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</si>
  <si>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</si>
  <si>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</si>
  <si>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</si>
  <si>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</si>
  <si>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</si>
  <si>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</si>
  <si>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</si>
  <si>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</si>
  <si>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</si>
  <si>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</si>
  <si>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</si>
  <si>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</si>
  <si>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</si>
  <si>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</si>
  <si>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</si>
  <si>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</si>
  <si>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</si>
  <si>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</si>
  <si>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</si>
  <si>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</si>
  <si>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</si>
  <si>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</si>
  <si>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농협 3520106511413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</si>
  <si>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</si>
  <si>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</si>
  <si>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</si>
  <si>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</si>
  <si>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</si>
  <si>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</si>
  <si>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</si>
  <si>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</si>
  <si>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</si>
  <si>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</si>
  <si>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2026-03-09</t>
  </si>
  <si>
    <t>미르오토(대구)_260309_133904.xlsx</t>
  </si>
  <si>
    <t>윤중오토미션(대전)_260309_172922.xlsx</t>
  </si>
  <si>
    <t>415074409</t>
    <phoneticPr fontId="2" type="noConversion"/>
  </si>
  <si>
    <t>AZ제일오토미션(순천)_260309_172939.xlsx</t>
  </si>
  <si>
    <t>AZ제일오토미션(순천)_260309_172939.xlsx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</si>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</sst>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2730000</c:v>
                </c:pt>
                <c:pt idx="1">
                  <c:v>1100000</c:v>
                </c:pt>
                <c:pt idx="2">
                  <c:v>55000</c:v>
                </c:pt>
                <c:pt idx="3">
                  <c:v>1600000</c:v>
                </c:pt>
                <c:pt idx="4">
                  <c:v>4235000</c:v>
                </c:pt>
                <c:pt idx="5">
                  <c:v>0</c:v>
                </c:pt>
                <c:pt idx="6">
                  <c:v>1210000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18</c:v>
                      </c:pt>
                      <c:pt idx="2">
                        <c:v>25</c:v>
                      </c:pt>
                      <c:pt idx="3">
                        <c:v>10</c:v>
                      </c:pt>
                      <c:pt idx="4">
                        <c:v>2</c:v>
                      </c:pt>
                      <c:pt idx="5">
                        <c:v>26</c:v>
                      </c:pt>
                      <c:pt idx="6">
                        <c:v>17</c:v>
                      </c:pt>
                      <c:pt idx="7">
                        <c:v>26</c:v>
                      </c:pt>
                      <c:pt idx="8">
                        <c:v>26</c:v>
                      </c:pt>
                      <c:pt idx="9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5243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46090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1265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1623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1622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32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2510</v>
      </c>
      <c r="B8" s="357"/>
      <c r="C8" s="357"/>
      <c r="D8" s="357"/>
      <c r="E8" s="358"/>
      <c r="F8" s="359" t="s">
        <v>5257</v>
      </c>
      <c r="G8" s="360"/>
      <c r="H8" s="360"/>
      <c r="I8" s="361"/>
      <c r="J8" s="367">
        <v>450000</v>
      </c>
      <c r="K8" s="367"/>
      <c r="L8" s="367"/>
      <c r="M8" s="367"/>
      <c r="N8" s="367"/>
      <c r="O8" s="368">
        <v>1</v>
      </c>
      <c r="P8" s="368"/>
      <c r="Q8" s="362">
        <v>45000</v>
      </c>
      <c r="R8" s="363"/>
      <c r="S8" s="364"/>
      <c r="T8" s="365">
        <v>495000</v>
      </c>
      <c r="U8" s="366"/>
    </row>
    <row r="9" spans="1:21" ht="15.6" customHeight="1" x14ac:dyDescent="0.3">
      <c r="A9" s="347"/>
      <c r="B9" s="348"/>
      <c r="C9" s="348"/>
      <c r="D9" s="348"/>
      <c r="E9" s="349"/>
      <c r="F9" s="350"/>
      <c r="G9" s="348"/>
      <c r="H9" s="348"/>
      <c r="I9" s="349"/>
      <c r="J9" s="369"/>
      <c r="K9" s="369"/>
      <c r="L9" s="369"/>
      <c r="M9" s="369"/>
      <c r="N9" s="369"/>
      <c r="O9" s="370"/>
      <c r="P9" s="370"/>
      <c r="Q9" s="351"/>
      <c r="R9" s="352"/>
      <c r="S9" s="353"/>
      <c r="T9" s="354"/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-0.39999999850988399</v>
      </c>
      <c r="G20" s="406"/>
      <c r="H20" s="406"/>
      <c r="I20" s="407"/>
      <c r="J20" s="402">
        <f>SUM(J8:N19)</f>
        <v>450000</v>
      </c>
      <c r="K20" s="403"/>
      <c r="L20" s="403"/>
      <c r="M20" s="403"/>
      <c r="N20" s="404"/>
      <c r="O20" s="440">
        <f>SUM(O8:P19)</f>
        <v>1</v>
      </c>
      <c r="P20" s="440"/>
      <c r="Q20" s="405">
        <f>SUM(Q8:S19)</f>
        <v>45000</v>
      </c>
      <c r="R20" s="406"/>
      <c r="S20" s="407"/>
      <c r="T20" s="406">
        <f>SUM(T8:U15)</f>
        <v>495000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494999.60000000149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AZ제일오토미션(순천)</v>
      </c>
      <c r="R21" s="400"/>
      <c r="S21" s="400"/>
      <c r="T21" s="400"/>
      <c r="U21" s="401"/>
    </row>
    <row r="22" spans="1:21" ht="20.100000000000001" customHeight="1" x14ac:dyDescent="0.3">
      <c r="A22" s="441" t="s">
        <v>5259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농협 3520106511413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46090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AZ제일오토미션(순천)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전남 순천시 우석로81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010-6235-6470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경동(화물)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플라이휠(Schaeffler)</v>
      </c>
      <c r="B31" s="418"/>
      <c r="C31" s="418"/>
      <c r="D31" s="418"/>
      <c r="E31" s="418"/>
      <c r="F31" s="418" t="str">
        <f>F8</f>
        <v>415074409</v>
      </c>
      <c r="G31" s="418"/>
      <c r="H31" s="418"/>
      <c r="I31" s="418"/>
      <c r="J31" s="422">
        <f>J8</f>
        <v>450000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45000</v>
      </c>
      <c r="R31" s="419"/>
      <c r="S31" s="419"/>
      <c r="T31" s="420">
        <f>T8</f>
        <v>495000</v>
      </c>
      <c r="U31" s="421"/>
    </row>
    <row r="32" spans="1:21" ht="15.6" customHeight="1" x14ac:dyDescent="0.3">
      <c r="A32" s="412">
        <f t="shared" ref="A32:A38" si="0">A9</f>
        <v>0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0</v>
      </c>
      <c r="K32" s="423"/>
      <c r="L32" s="423"/>
      <c r="M32" s="423"/>
      <c r="N32" s="423"/>
      <c r="O32" s="423">
        <f t="shared" ref="O32:O38" si="3">O9</f>
        <v>0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-0.39999999850988399</v>
      </c>
      <c r="G43" s="406"/>
      <c r="H43" s="406"/>
      <c r="I43" s="407"/>
      <c r="J43" s="402">
        <f>J20</f>
        <v>450000</v>
      </c>
      <c r="K43" s="403"/>
      <c r="L43" s="403"/>
      <c r="M43" s="403"/>
      <c r="N43" s="404"/>
      <c r="O43" s="440">
        <f>O20</f>
        <v>1</v>
      </c>
      <c r="P43" s="440"/>
      <c r="Q43" s="405">
        <f>Q20</f>
        <v>45000</v>
      </c>
      <c r="R43" s="406"/>
      <c r="S43" s="406"/>
      <c r="T43" s="406">
        <f>T20</f>
        <v>495000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494999.60000000149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AZ제일오토미션(순천)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5254</v>
      </c>
      <c r="C2" s="47" t="s">
        <v>1568</v>
      </c>
      <c r="D2" s="290" t="s">
        <v>3979</v>
      </c>
      <c r="E2" t="s">
        <v>2907</v>
      </c>
      <c r="F2" s="290" t="s">
        <v>3979</v>
      </c>
      <c r="G2">
        <v>450000</v>
      </c>
      <c r="H2">
        <v>1</v>
      </c>
      <c r="I2" s="226">
        <v>45000</v>
      </c>
      <c r="J2" s="226">
        <v>495000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37"/>
  <sheetViews>
    <sheetView workbookViewId="0">
      <pane xSplit="1" ySplit="1" topLeftCell="B3204" activePane="bottomRight" state="frozen"/>
      <selection activeCell="N26" sqref="N26"/>
      <selection pane="topRight" activeCell="N26" sqref="N26"/>
      <selection pane="bottomLeft" activeCell="N26" sqref="N26"/>
      <selection pane="bottomRight" activeCell="F3233" sqref="F323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3239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5182</v>
      </c>
      <c r="E2899" s="292" t="s">
        <v>5183</v>
      </c>
      <c r="F2899" s="269" t="s">
        <v>5184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5182</v>
      </c>
      <c r="E2965" s="292" t="s">
        <v>5185</v>
      </c>
      <c r="F2965" s="269" t="s">
        <v>5186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5073</v>
      </c>
      <c r="E2982" s="292" t="s">
        <v>5076</v>
      </c>
      <c r="F2982" s="269" t="s">
        <v>5077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5074</v>
      </c>
      <c r="F2983" s="269" t="s">
        <v>5075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1144</v>
      </c>
      <c r="E2994" s="292" t="s">
        <v>5036</v>
      </c>
      <c r="F2994" s="269" t="s">
        <v>1201</v>
      </c>
      <c r="G2994" s="265">
        <v>500000</v>
      </c>
      <c r="H2994" s="269">
        <v>1</v>
      </c>
      <c r="K2994" s="265">
        <v>500000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5040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5041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5042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5043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5044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5142</v>
      </c>
      <c r="D3017" s="295" t="s">
        <v>4073</v>
      </c>
      <c r="E3017" s="292" t="s">
        <v>5143</v>
      </c>
      <c r="F3017" s="269" t="s">
        <v>5144</v>
      </c>
      <c r="H3017" s="269">
        <v>1</v>
      </c>
      <c r="M3017" s="292" t="s">
        <v>5145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5052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5057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5062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5063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5064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5057</v>
      </c>
      <c r="E3041" s="292" t="s">
        <v>5072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5080</v>
      </c>
      <c r="E3047" s="292" t="s">
        <v>5081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5082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5081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5083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5084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5089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5091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5092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5097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1144</v>
      </c>
      <c r="E3071" s="292" t="s">
        <v>1708</v>
      </c>
      <c r="F3071" s="269">
        <v>27107593440</v>
      </c>
      <c r="G3071" s="265">
        <v>150000</v>
      </c>
      <c r="H3071" s="269">
        <v>2</v>
      </c>
      <c r="K3071" s="265">
        <v>300000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5109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5117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5122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5123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5126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5251</v>
      </c>
      <c r="E3101" s="292" t="s">
        <v>5252</v>
      </c>
      <c r="F3101" s="269" t="s">
        <v>5253</v>
      </c>
      <c r="G3101" s="265">
        <v>1000000</v>
      </c>
      <c r="H3101" s="269">
        <v>1</v>
      </c>
      <c r="J3101" s="266">
        <v>100000</v>
      </c>
      <c r="K3101" s="265">
        <v>1100000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5131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5043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5132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5133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5135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5140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5141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5146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5149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5153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5154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5160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5162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5165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5187</v>
      </c>
      <c r="D3145" s="295" t="s">
        <v>4073</v>
      </c>
      <c r="E3145" s="292" t="s">
        <v>5188</v>
      </c>
      <c r="F3145" s="269" t="s">
        <v>5189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5165</v>
      </c>
      <c r="E3148" s="292" t="s">
        <v>5171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3154</v>
      </c>
      <c r="B3153" s="264">
        <v>46081</v>
      </c>
      <c r="C3153" s="292" t="s">
        <v>4412</v>
      </c>
      <c r="E3153" s="292" t="s">
        <v>5174</v>
      </c>
      <c r="L3153" s="265">
        <v>-150000</v>
      </c>
    </row>
    <row r="3154" spans="1:13" x14ac:dyDescent="0.3">
      <c r="A3154" s="58">
        <v>3155</v>
      </c>
      <c r="B3154" s="264">
        <v>46081</v>
      </c>
      <c r="C3154" s="292" t="s">
        <v>2484</v>
      </c>
      <c r="E3154" s="292" t="s">
        <v>5175</v>
      </c>
      <c r="L3154" s="265">
        <v>-1650000</v>
      </c>
    </row>
    <row r="3155" spans="1:13" x14ac:dyDescent="0.3">
      <c r="A3155" s="58">
        <v>3156</v>
      </c>
      <c r="B3155" s="264">
        <v>46081</v>
      </c>
      <c r="C3155" s="292" t="s">
        <v>1571</v>
      </c>
      <c r="E3155" s="292" t="s">
        <v>1198</v>
      </c>
      <c r="F3155" s="269" t="s">
        <v>1743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3" x14ac:dyDescent="0.3">
      <c r="A3156" s="58">
        <v>3157</v>
      </c>
      <c r="B3156" s="264">
        <v>46081</v>
      </c>
      <c r="C3156" s="292" t="s">
        <v>1577</v>
      </c>
      <c r="E3156" s="292" t="s">
        <v>1734</v>
      </c>
      <c r="G3156" s="265">
        <v>500000</v>
      </c>
      <c r="H3156" s="269">
        <v>1</v>
      </c>
      <c r="J3156" s="266">
        <v>50000</v>
      </c>
      <c r="K3156" s="265">
        <v>550000</v>
      </c>
    </row>
    <row r="3157" spans="1:13" x14ac:dyDescent="0.3">
      <c r="A3157" s="58">
        <v>3158</v>
      </c>
      <c r="B3157" s="264">
        <v>46081</v>
      </c>
      <c r="C3157" s="292" t="s">
        <v>1044</v>
      </c>
      <c r="E3157" s="292" t="s">
        <v>2186</v>
      </c>
      <c r="F3157" s="269">
        <v>2820403</v>
      </c>
      <c r="G3157" s="265">
        <v>1600000</v>
      </c>
      <c r="H3157" s="269">
        <v>1</v>
      </c>
      <c r="K3157" s="265">
        <v>1600000</v>
      </c>
    </row>
    <row r="3158" spans="1:13" x14ac:dyDescent="0.3">
      <c r="A3158" s="58">
        <v>3159</v>
      </c>
      <c r="B3158" s="264">
        <v>46081</v>
      </c>
      <c r="C3158" s="292" t="s">
        <v>1390</v>
      </c>
      <c r="E3158" s="292" t="s">
        <v>1540</v>
      </c>
      <c r="F3158" s="269">
        <v>24152333907</v>
      </c>
      <c r="G3158" s="265">
        <v>50000</v>
      </c>
      <c r="H3158" s="269">
        <v>1</v>
      </c>
      <c r="K3158" s="265">
        <v>50000</v>
      </c>
    </row>
    <row r="3159" spans="1:13" x14ac:dyDescent="0.3">
      <c r="A3159" s="58">
        <v>3160</v>
      </c>
      <c r="B3159" s="264">
        <v>46081</v>
      </c>
      <c r="C3159" s="292" t="s">
        <v>1571</v>
      </c>
      <c r="E3159" s="292" t="s">
        <v>2047</v>
      </c>
      <c r="L3159" s="265">
        <v>-2750000</v>
      </c>
    </row>
    <row r="3160" spans="1:13" x14ac:dyDescent="0.3">
      <c r="A3160" s="58">
        <v>3161</v>
      </c>
      <c r="B3160" s="264">
        <v>46081</v>
      </c>
      <c r="C3160" s="292" t="s">
        <v>1568</v>
      </c>
      <c r="E3160" s="292" t="s">
        <v>4466</v>
      </c>
      <c r="L3160" s="265">
        <v>-1370000</v>
      </c>
    </row>
    <row r="3161" spans="1:13" x14ac:dyDescent="0.3">
      <c r="A3161" s="58">
        <v>3162</v>
      </c>
      <c r="B3161" s="264">
        <v>46081</v>
      </c>
      <c r="C3161" s="292" t="s">
        <v>1968</v>
      </c>
      <c r="E3161" s="292" t="s">
        <v>3209</v>
      </c>
      <c r="F3161" s="269" t="s">
        <v>3507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5180</v>
      </c>
    </row>
    <row r="3162" spans="1:13" x14ac:dyDescent="0.3">
      <c r="A3162" s="58">
        <v>3163</v>
      </c>
      <c r="B3162" s="264">
        <v>46081</v>
      </c>
      <c r="C3162" s="292" t="s">
        <v>1968</v>
      </c>
      <c r="E3162" s="292" t="s">
        <v>4117</v>
      </c>
      <c r="L3162" s="265">
        <v>-1100000</v>
      </c>
    </row>
    <row r="3163" spans="1:13" x14ac:dyDescent="0.3">
      <c r="A3163" s="58">
        <v>3164</v>
      </c>
      <c r="B3163" s="264">
        <v>46082</v>
      </c>
      <c r="C3163" s="292" t="s">
        <v>1390</v>
      </c>
      <c r="E3163" s="292" t="s">
        <v>3759</v>
      </c>
      <c r="L3163" s="265">
        <v>-7230000</v>
      </c>
    </row>
    <row r="3164" spans="1:13" x14ac:dyDescent="0.3">
      <c r="A3164" s="58">
        <v>3165</v>
      </c>
      <c r="B3164" s="264">
        <v>46083</v>
      </c>
      <c r="C3164" s="292" t="s">
        <v>1470</v>
      </c>
      <c r="E3164" s="292" t="s">
        <v>4171</v>
      </c>
      <c r="L3164" s="265">
        <v>-3520000</v>
      </c>
    </row>
    <row r="3165" spans="1:13" x14ac:dyDescent="0.3">
      <c r="A3165" s="58">
        <v>3166</v>
      </c>
      <c r="B3165" s="264">
        <v>46083</v>
      </c>
      <c r="C3165" s="292" t="s">
        <v>1532</v>
      </c>
      <c r="E3165" s="292" t="s">
        <v>3764</v>
      </c>
      <c r="L3165" s="265">
        <v>-450000</v>
      </c>
    </row>
    <row r="3166" spans="1:13" x14ac:dyDescent="0.3">
      <c r="A3166" s="58">
        <v>3167</v>
      </c>
      <c r="B3166" s="264">
        <v>46083</v>
      </c>
      <c r="C3166" s="292" t="s">
        <v>1460</v>
      </c>
      <c r="E3166" s="292" t="s">
        <v>1791</v>
      </c>
      <c r="L3166" s="265">
        <v>-1900000</v>
      </c>
    </row>
    <row r="3167" spans="1:13" x14ac:dyDescent="0.3">
      <c r="A3167" s="58">
        <v>3168</v>
      </c>
      <c r="B3167" s="264">
        <v>46083</v>
      </c>
      <c r="C3167" s="292" t="s">
        <v>1571</v>
      </c>
      <c r="E3167" s="292" t="s">
        <v>1257</v>
      </c>
      <c r="F3167" s="269" t="s">
        <v>1256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3" x14ac:dyDescent="0.3">
      <c r="A3168" s="58">
        <v>3169</v>
      </c>
      <c r="B3168" s="264">
        <v>46083</v>
      </c>
      <c r="C3168" s="292" t="s">
        <v>985</v>
      </c>
      <c r="E3168" s="292" t="s">
        <v>3565</v>
      </c>
      <c r="F3168" s="269" t="s">
        <v>3575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1435</v>
      </c>
      <c r="E3169" s="292" t="s">
        <v>5192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1791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1838</v>
      </c>
      <c r="E3171" s="292" t="s">
        <v>1708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1713</v>
      </c>
      <c r="E3172" s="292" t="s">
        <v>2406</v>
      </c>
      <c r="F3172" s="269" t="s">
        <v>2736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1390</v>
      </c>
      <c r="E3173" s="292" t="s">
        <v>2181</v>
      </c>
      <c r="F3173" s="269" t="s">
        <v>1786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1390</v>
      </c>
      <c r="E3174" s="292" t="s">
        <v>2182</v>
      </c>
      <c r="F3174" s="269" t="s">
        <v>1813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2142</v>
      </c>
      <c r="F3175" s="269" t="s">
        <v>4769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2546</v>
      </c>
      <c r="E3176" s="292" t="s">
        <v>2170</v>
      </c>
      <c r="F3176" s="269" t="s">
        <v>1196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2546</v>
      </c>
      <c r="E3177" s="292" t="s">
        <v>2171</v>
      </c>
      <c r="F3177" s="269" t="s">
        <v>1794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1435</v>
      </c>
      <c r="E3178" s="292" t="s">
        <v>5192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1464</v>
      </c>
      <c r="E3179" s="292" t="s">
        <v>1198</v>
      </c>
      <c r="F3179" s="269" t="s">
        <v>1743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2904</v>
      </c>
      <c r="E3180" s="292" t="s">
        <v>1721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1435</v>
      </c>
      <c r="E3181" s="292" t="s">
        <v>1552</v>
      </c>
      <c r="F3181" s="269" t="s">
        <v>2685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2904</v>
      </c>
      <c r="E3182" s="292" t="s">
        <v>1147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2138</v>
      </c>
      <c r="E3183" s="292" t="s">
        <v>1708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1447</v>
      </c>
      <c r="E3184" s="292" t="s">
        <v>1708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3901</v>
      </c>
      <c r="E3185" s="292" t="s">
        <v>5204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1458</v>
      </c>
      <c r="E3186" s="292" t="s">
        <v>2763</v>
      </c>
      <c r="F3186" s="269" t="s">
        <v>1207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1369</v>
      </c>
      <c r="E3187" s="292" t="s">
        <v>2150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1734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2986</v>
      </c>
      <c r="E3189" s="292" t="s">
        <v>1198</v>
      </c>
      <c r="F3189" s="269" t="s">
        <v>1743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2986</v>
      </c>
      <c r="E3190" s="292" t="s">
        <v>1696</v>
      </c>
      <c r="F3190" s="269" t="s">
        <v>1695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1464</v>
      </c>
      <c r="E3191" s="292" t="s">
        <v>4492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1364</v>
      </c>
      <c r="E3192" s="292" t="s">
        <v>4682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1838</v>
      </c>
      <c r="E3193" s="292" t="s">
        <v>4996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3830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2904</v>
      </c>
      <c r="E3195" s="292" t="s">
        <v>4287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2138</v>
      </c>
      <c r="E3196" s="292" t="s">
        <v>5210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1447</v>
      </c>
      <c r="E3197" s="292" t="s">
        <v>4762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1369</v>
      </c>
      <c r="E3198" s="292" t="s">
        <v>5211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1577</v>
      </c>
      <c r="E3199" s="292" t="s">
        <v>4439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1577</v>
      </c>
      <c r="E3200" s="292" t="s">
        <v>4439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4028</v>
      </c>
      <c r="E3201" s="292" t="s">
        <v>5173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1800</v>
      </c>
      <c r="E3202" s="292" t="s">
        <v>5213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1713</v>
      </c>
      <c r="E3203" s="292" t="s">
        <v>5214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1229</v>
      </c>
      <c r="E3204" s="292" t="s">
        <v>1198</v>
      </c>
      <c r="F3204" s="269" t="s">
        <v>1743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5216</v>
      </c>
      <c r="E3205" s="292" t="s">
        <v>2372</v>
      </c>
      <c r="F3205" s="269" t="s">
        <v>3154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1738</v>
      </c>
      <c r="E3206" s="292" t="s">
        <v>5218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1460</v>
      </c>
      <c r="E3207" s="292" t="s">
        <v>2170</v>
      </c>
      <c r="F3207" s="269" t="s">
        <v>1196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1460</v>
      </c>
      <c r="E3208" s="292" t="s">
        <v>2171</v>
      </c>
      <c r="F3208" s="269" t="s">
        <v>1794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1460</v>
      </c>
      <c r="E3209" s="292" t="s">
        <v>2173</v>
      </c>
      <c r="F3209" s="269" t="s">
        <v>1711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2091</v>
      </c>
      <c r="E3210" s="292" t="s">
        <v>3036</v>
      </c>
      <c r="F3210" s="269" t="s">
        <v>3024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5222</v>
      </c>
      <c r="E3211" s="292" t="s">
        <v>3983</v>
      </c>
      <c r="F3211" s="269" t="s">
        <v>3982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1589</v>
      </c>
      <c r="E3212" s="292" t="s">
        <v>2094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5222</v>
      </c>
      <c r="E3213" s="292" t="s">
        <v>5228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2904</v>
      </c>
      <c r="E3214" s="292" t="s">
        <v>2904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1738</v>
      </c>
      <c r="E3215" s="292" t="s">
        <v>3763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5216</v>
      </c>
      <c r="E3216" s="292" t="s">
        <v>5233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1390</v>
      </c>
      <c r="E3217" s="292" t="s">
        <v>2170</v>
      </c>
      <c r="F3217" s="269" t="s">
        <v>1196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1390</v>
      </c>
      <c r="E3218" s="292" t="s">
        <v>2171</v>
      </c>
      <c r="F3218" s="269" t="s">
        <v>1794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1738</v>
      </c>
      <c r="E3219" s="292" t="s">
        <v>2192</v>
      </c>
      <c r="F3219" s="269" t="s">
        <v>1947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1738</v>
      </c>
      <c r="E3220" s="292" t="s">
        <v>2171</v>
      </c>
      <c r="F3220" s="269" t="s">
        <v>1794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1738</v>
      </c>
      <c r="E3221" s="292" t="s">
        <v>3636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2590</v>
      </c>
      <c r="E3222" s="292" t="s">
        <v>1708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1589</v>
      </c>
      <c r="E3223" s="292" t="s">
        <v>3565</v>
      </c>
      <c r="F3223" s="269" t="s">
        <v>3575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1589</v>
      </c>
      <c r="E3224" s="292" t="s">
        <v>2184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1390</v>
      </c>
      <c r="E3225" s="292" t="s">
        <v>1734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1386</v>
      </c>
      <c r="E3226" s="292" t="s">
        <v>1681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1589</v>
      </c>
      <c r="E3227" s="292" t="s">
        <v>3848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1364</v>
      </c>
      <c r="E3228" s="292" t="s">
        <v>4682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4467</v>
      </c>
      <c r="E3229" s="292" t="s">
        <v>2127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4467</v>
      </c>
      <c r="E3230" s="292" t="s">
        <v>4171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3884</v>
      </c>
      <c r="E3231" s="292" t="s">
        <v>1122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1443</v>
      </c>
      <c r="E3232" s="292" t="s">
        <v>1443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2135</v>
      </c>
      <c r="E3233" s="292" t="s">
        <v>4171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1390</v>
      </c>
      <c r="E3234" s="292" t="s">
        <v>2828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2590</v>
      </c>
      <c r="E3235" s="292" t="s">
        <v>1791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2091</v>
      </c>
      <c r="E3236" s="292" t="s">
        <v>1850</v>
      </c>
      <c r="F3236" s="269" t="s">
        <v>4688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1568</v>
      </c>
      <c r="E3237" s="292" t="s">
        <v>2907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60" sqref="I60:I6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46088</v>
      </c>
      <c r="B3" s="235" t="s">
        <v>1123</v>
      </c>
      <c r="C3" s="286">
        <f>SUMIF($B:$B,A3,I:I)</f>
        <v>1815000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41295000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5192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5192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1464</v>
      </c>
      <c r="D25" s="112" t="s">
        <v>1198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2904</v>
      </c>
      <c r="D26" s="112" t="s">
        <v>1721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1435</v>
      </c>
      <c r="D27" s="112" t="s">
        <v>1552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2904</v>
      </c>
      <c r="D28" s="112" t="s">
        <v>1147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2138</v>
      </c>
      <c r="D29" s="112" t="s">
        <v>1708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1447</v>
      </c>
      <c r="D30" s="112" t="s">
        <v>1708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3901</v>
      </c>
      <c r="D31" s="112" t="s">
        <v>5204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1458</v>
      </c>
      <c r="D32" s="112" t="s">
        <v>2763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1369</v>
      </c>
      <c r="D33" s="112" t="s">
        <v>2150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1734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2986</v>
      </c>
      <c r="D35" s="113" t="s">
        <v>1198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2986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1464</v>
      </c>
      <c r="D37" s="113" t="s">
        <v>4492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1364</v>
      </c>
      <c r="D38" s="113" t="s">
        <v>4682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1838</v>
      </c>
      <c r="D39" s="113" t="s">
        <v>4996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3830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2904</v>
      </c>
      <c r="D41" s="113" t="s">
        <v>4287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2138</v>
      </c>
      <c r="D42" s="112" t="s">
        <v>5210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1447</v>
      </c>
      <c r="D43" s="112" t="s">
        <v>4762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1369</v>
      </c>
      <c r="D44" s="112" t="s">
        <v>5211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1577</v>
      </c>
      <c r="D45" s="112" t="s">
        <v>4439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1713</v>
      </c>
      <c r="D46" s="112" t="s">
        <v>5214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1229</v>
      </c>
      <c r="D47" s="113" t="s">
        <v>1198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5216</v>
      </c>
      <c r="D48" s="113" t="s">
        <v>2372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1738</v>
      </c>
      <c r="D49" s="113" t="s">
        <v>5218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1460</v>
      </c>
      <c r="D50" s="113" t="s">
        <v>2170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1460</v>
      </c>
      <c r="D51" s="113" t="s">
        <v>2171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1460</v>
      </c>
      <c r="D52" s="113" t="s">
        <v>2173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2091</v>
      </c>
      <c r="D53" s="113" t="s">
        <v>3036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5222</v>
      </c>
      <c r="D54" s="113" t="s">
        <v>3983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1589</v>
      </c>
      <c r="D55" s="113" t="s">
        <v>2094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5222</v>
      </c>
      <c r="D56" s="113" t="s">
        <v>5228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2904</v>
      </c>
      <c r="D57" s="113" t="s">
        <v>2904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1738</v>
      </c>
      <c r="D58" s="113" t="s">
        <v>3763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5216</v>
      </c>
      <c r="D59" s="113" t="s">
        <v>5233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1390</v>
      </c>
      <c r="D60" s="113" t="s">
        <v>2170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1390</v>
      </c>
      <c r="D61" s="113" t="s">
        <v>2171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1738</v>
      </c>
      <c r="D62" s="113" t="s">
        <v>2192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1738</v>
      </c>
      <c r="D63" s="113" t="s">
        <v>2171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1738</v>
      </c>
      <c r="D64" s="113" t="s">
        <v>3636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2590</v>
      </c>
      <c r="D65" s="113" t="s">
        <v>1708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1589</v>
      </c>
      <c r="D66" s="113" t="s">
        <v>3565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1589</v>
      </c>
      <c r="D67" s="113" t="s">
        <v>2184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1390</v>
      </c>
      <c r="D68" s="113" t="s">
        <v>1734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1386</v>
      </c>
      <c r="D69" s="113" t="s">
        <v>1681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1589</v>
      </c>
      <c r="D70" s="113" t="s">
        <v>3848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1364</v>
      </c>
      <c r="D71" s="113" t="s">
        <v>4682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4467</v>
      </c>
      <c r="D72" s="113" t="s">
        <v>2127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4467</v>
      </c>
      <c r="D73" s="113" t="s">
        <v>4171</v>
      </c>
      <c r="J73" s="80">
        <v>-1815000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2730000</v>
      </c>
      <c r="D2" s="58">
        <f t="shared" ref="D2:D65" si="0">RANK(C2,C:C,0)</f>
        <v>3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1100000</v>
      </c>
      <c r="D3" s="58">
        <f t="shared" si="0"/>
        <v>18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55000</v>
      </c>
      <c r="D4" s="58">
        <f t="shared" si="0"/>
        <v>25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1600000</v>
      </c>
      <c r="D5" s="58">
        <f t="shared" si="0"/>
        <v>10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4235000</v>
      </c>
      <c r="D6" s="58">
        <f t="shared" si="0"/>
        <v>2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26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1210000</v>
      </c>
      <c r="D8" s="58">
        <f t="shared" si="0"/>
        <v>17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26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26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4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26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26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26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10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26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10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26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1100000</v>
      </c>
      <c r="D19" s="58">
        <f t="shared" si="0"/>
        <v>18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0</v>
      </c>
      <c r="D20" s="58">
        <f t="shared" si="0"/>
        <v>26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26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4300000</v>
      </c>
      <c r="D22" s="58">
        <f t="shared" si="0"/>
        <v>1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 t="shared" si="0"/>
        <v>26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26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0</v>
      </c>
      <c r="D25" s="58">
        <f t="shared" si="0"/>
        <v>26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26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26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26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26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21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 t="shared" si="0"/>
        <v>26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26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1760000</v>
      </c>
      <c r="D33" s="58">
        <f t="shared" si="0"/>
        <v>6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26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26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26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26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26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26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26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26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26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16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26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1430000</v>
      </c>
      <c r="D45" s="58">
        <f t="shared" si="0"/>
        <v>14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26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1815000</v>
      </c>
      <c r="D47" s="58">
        <f t="shared" si="0"/>
        <v>5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26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26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1500000</v>
      </c>
      <c r="D50" s="58">
        <f t="shared" si="0"/>
        <v>13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 t="shared" si="0"/>
        <v>26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26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26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26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26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26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26</v>
      </c>
    </row>
    <row r="58" spans="1:7" x14ac:dyDescent="0.3">
      <c r="A58" s="269"/>
      <c r="B58" s="269" t="s">
        <v>2904</v>
      </c>
      <c r="C58" s="268">
        <f>SUMIF(BTS_매출관리!C:C,B58,BTS_매출관리!I:I)</f>
        <v>1680000</v>
      </c>
      <c r="D58" s="58">
        <f t="shared" si="0"/>
        <v>8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26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26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26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26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26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26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26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26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26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26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26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26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26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26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26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26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26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26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26</v>
      </c>
    </row>
    <row r="78" spans="1:4" x14ac:dyDescent="0.3">
      <c r="A78" s="269"/>
      <c r="B78" s="269" t="s">
        <v>2580</v>
      </c>
      <c r="C78" s="299">
        <f>SUMIF(BTS_매출관리!C:C,B78,BTS_매출관리!I:I)</f>
        <v>150000</v>
      </c>
      <c r="D78" s="58">
        <f t="shared" si="1"/>
        <v>21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26</v>
      </c>
    </row>
    <row r="80" spans="1:4" x14ac:dyDescent="0.3">
      <c r="A80" s="269"/>
      <c r="B80" s="269" t="s">
        <v>1305</v>
      </c>
      <c r="C80" s="299">
        <f>SUMIF(BTS_매출관리!C:C,B80,BTS_매출관리!I:I)</f>
        <v>1000000</v>
      </c>
      <c r="D80" s="58">
        <f t="shared" si="1"/>
        <v>20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26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26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26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26</v>
      </c>
    </row>
    <row r="85" spans="1:6" x14ac:dyDescent="0.3">
      <c r="A85" s="269"/>
      <c r="B85" s="269" t="s">
        <v>1321</v>
      </c>
      <c r="C85" s="268">
        <f>SUMIF(BTS_매출관리!C:C,B85,BTS_매출관리!I:I)</f>
        <v>1670000</v>
      </c>
      <c r="D85" s="58">
        <f t="shared" si="1"/>
        <v>9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26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26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26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26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26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26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26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26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26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26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26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26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26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26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26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26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26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26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26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26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26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26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26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26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21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26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26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26</v>
      </c>
    </row>
    <row r="114" spans="1:4" x14ac:dyDescent="0.3">
      <c r="A114" s="269"/>
      <c r="B114" s="269" t="s">
        <v>2138</v>
      </c>
      <c r="C114" s="268">
        <f>SUMIF(BTS_매출관리!C:C,B114,BTS_매출관리!I:I)</f>
        <v>150000</v>
      </c>
      <c r="D114" s="58">
        <f t="shared" si="1"/>
        <v>21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26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26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26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26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26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26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26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26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26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26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26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26</v>
      </c>
    </row>
    <row r="127" spans="1:4" x14ac:dyDescent="0.3">
      <c r="A127" s="269"/>
      <c r="B127" s="269" t="s">
        <v>1289</v>
      </c>
      <c r="C127" s="299">
        <f>SUMIF(BTS_매출관리!C:C,B127,BTS_매출관리!I:I)</f>
        <v>1300000</v>
      </c>
      <c r="D127" s="58">
        <f t="shared" si="1"/>
        <v>15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 t="shared" si="1"/>
        <v>26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26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26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26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26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26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26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26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26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26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26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26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26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26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26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26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26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26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26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26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26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26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26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26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26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26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26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26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26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26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26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26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26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26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26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26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26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26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26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26</v>
      </c>
    </row>
    <row r="168" spans="1:4" x14ac:dyDescent="0.3">
      <c r="A168" s="269"/>
      <c r="B168" s="269" t="s">
        <v>1319</v>
      </c>
      <c r="C168" s="268">
        <f>SUMIF(BTS_매출관리!C:C,B168,BTS_매출관리!I:I)</f>
        <v>1760000</v>
      </c>
      <c r="D168" s="58">
        <f t="shared" si="2"/>
        <v>6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26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26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26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26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26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26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26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26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26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26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26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26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26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26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26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26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26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26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26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26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26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26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26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26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26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26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26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26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26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26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26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26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26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26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26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26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26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26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26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26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26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26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26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26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26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26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26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26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26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26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26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26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26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26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26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26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39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1664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5090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5093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5094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5095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5096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5098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5099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5100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5101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5102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5103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5104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5105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5106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5107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5110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5111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5112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5113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5114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5115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5116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5118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5119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5120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5121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5124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5125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5127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5128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5129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5130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5134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5136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5137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5138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5139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5147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5148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5150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5151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5152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5155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5156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5157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5158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5161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5163</v>
      </c>
    </row>
    <row r="1596" spans="1:4" x14ac:dyDescent="0.3">
      <c r="A1596">
        <v>1620</v>
      </c>
      <c r="B1596" s="13">
        <v>46080</v>
      </c>
      <c r="C1596" t="s">
        <v>5165</v>
      </c>
      <c r="D1596" t="s">
        <v>5167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5168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5169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5170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5176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5177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5178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5179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5181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5190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5191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5193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5194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5195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5196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5197</v>
      </c>
    </row>
    <row r="1612" spans="1:4" x14ac:dyDescent="0.3">
      <c r="A1612">
        <v>1636</v>
      </c>
      <c r="B1612" s="13">
        <v>46085</v>
      </c>
      <c r="C1612" t="s">
        <v>1464</v>
      </c>
      <c r="D1612" t="s">
        <v>5198</v>
      </c>
    </row>
    <row r="1613" spans="1:4" x14ac:dyDescent="0.3">
      <c r="A1613">
        <v>1637</v>
      </c>
      <c r="B1613" s="13">
        <v>46085</v>
      </c>
      <c r="C1613" t="s">
        <v>2904</v>
      </c>
      <c r="D1613" t="s">
        <v>5199</v>
      </c>
    </row>
    <row r="1614" spans="1:4" x14ac:dyDescent="0.3">
      <c r="A1614">
        <v>1638</v>
      </c>
      <c r="B1614" s="13">
        <v>46085</v>
      </c>
      <c r="C1614" t="s">
        <v>1435</v>
      </c>
      <c r="D1614" t="s">
        <v>5200</v>
      </c>
    </row>
    <row r="1615" spans="1:4" x14ac:dyDescent="0.3">
      <c r="A1615">
        <v>1639</v>
      </c>
      <c r="B1615" s="13">
        <v>46085</v>
      </c>
      <c r="C1615" t="s">
        <v>2904</v>
      </c>
      <c r="D1615" t="s">
        <v>5201</v>
      </c>
    </row>
    <row r="1616" spans="1:4" x14ac:dyDescent="0.3">
      <c r="A1616">
        <v>1640</v>
      </c>
      <c r="B1616" s="13">
        <v>46085</v>
      </c>
      <c r="C1616" t="s">
        <v>2138</v>
      </c>
      <c r="D1616" t="s">
        <v>5202</v>
      </c>
    </row>
    <row r="1617" spans="1:4" x14ac:dyDescent="0.3">
      <c r="A1617">
        <v>1641</v>
      </c>
      <c r="B1617" s="13">
        <v>46085</v>
      </c>
      <c r="C1617" t="s">
        <v>1447</v>
      </c>
      <c r="D1617" t="s">
        <v>5203</v>
      </c>
    </row>
    <row r="1618" spans="1:4" x14ac:dyDescent="0.3">
      <c r="A1618">
        <v>1642</v>
      </c>
      <c r="B1618" s="13">
        <v>46085</v>
      </c>
      <c r="C1618" t="s">
        <v>3901</v>
      </c>
      <c r="D1618" t="s">
        <v>5205</v>
      </c>
    </row>
    <row r="1619" spans="1:4" x14ac:dyDescent="0.3">
      <c r="A1619">
        <v>1643</v>
      </c>
      <c r="B1619" s="13">
        <v>46085</v>
      </c>
      <c r="C1619" t="s">
        <v>1458</v>
      </c>
      <c r="D1619" t="s">
        <v>5206</v>
      </c>
    </row>
    <row r="1620" spans="1:4" x14ac:dyDescent="0.3">
      <c r="A1620">
        <v>1644</v>
      </c>
      <c r="B1620" s="13">
        <v>46085</v>
      </c>
      <c r="C1620" t="s">
        <v>1369</v>
      </c>
      <c r="D1620" t="s">
        <v>5207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5208</v>
      </c>
    </row>
    <row r="1622" spans="1:4" x14ac:dyDescent="0.3">
      <c r="A1622">
        <v>1646</v>
      </c>
      <c r="B1622" s="13">
        <v>46085</v>
      </c>
      <c r="C1622" t="s">
        <v>2986</v>
      </c>
      <c r="D1622" t="s">
        <v>5209</v>
      </c>
    </row>
    <row r="1623" spans="1:4" x14ac:dyDescent="0.3">
      <c r="A1623">
        <v>1647</v>
      </c>
      <c r="B1623" s="13">
        <v>46086</v>
      </c>
      <c r="C1623" t="s">
        <v>1229</v>
      </c>
      <c r="D1623" t="s">
        <v>5215</v>
      </c>
    </row>
    <row r="1624" spans="1:4" x14ac:dyDescent="0.3">
      <c r="A1624">
        <v>1648</v>
      </c>
      <c r="B1624" s="13">
        <v>46086</v>
      </c>
      <c r="C1624" t="s">
        <v>5216</v>
      </c>
      <c r="D1624" t="s">
        <v>5217</v>
      </c>
    </row>
    <row r="1625" spans="1:4" x14ac:dyDescent="0.3">
      <c r="A1625">
        <v>1649</v>
      </c>
      <c r="B1625" s="13">
        <v>46086</v>
      </c>
      <c r="C1625" t="s">
        <v>1738</v>
      </c>
      <c r="D1625" t="s">
        <v>5219</v>
      </c>
    </row>
    <row r="1626" spans="1:4" x14ac:dyDescent="0.3">
      <c r="A1626">
        <v>1650</v>
      </c>
      <c r="B1626" s="13">
        <v>46086</v>
      </c>
      <c r="C1626" t="s">
        <v>1460</v>
      </c>
      <c r="D1626" t="s">
        <v>5220</v>
      </c>
    </row>
    <row r="1627" spans="1:4" x14ac:dyDescent="0.3">
      <c r="A1627">
        <v>1651</v>
      </c>
      <c r="B1627" s="13">
        <v>46086</v>
      </c>
      <c r="C1627" t="s">
        <v>2091</v>
      </c>
      <c r="D1627" t="s">
        <v>5221</v>
      </c>
    </row>
    <row r="1628" spans="1:4" x14ac:dyDescent="0.3">
      <c r="A1628">
        <v>1652</v>
      </c>
      <c r="B1628" s="13">
        <v>46086</v>
      </c>
      <c r="C1628" t="s">
        <v>5222</v>
      </c>
      <c r="D1628" t="s">
        <v>5226</v>
      </c>
    </row>
    <row r="1629" spans="1:4" x14ac:dyDescent="0.3">
      <c r="A1629">
        <v>1653</v>
      </c>
      <c r="B1629" s="13">
        <v>46086</v>
      </c>
      <c r="C1629" t="s">
        <v>1589</v>
      </c>
      <c r="D1629" t="s">
        <v>5227</v>
      </c>
    </row>
    <row r="1630" spans="1:4" x14ac:dyDescent="0.3">
      <c r="A1630">
        <v>1654</v>
      </c>
      <c r="B1630" s="13">
        <v>46087</v>
      </c>
      <c r="C1630" t="s">
        <v>1390</v>
      </c>
      <c r="D1630" t="s">
        <v>5234</v>
      </c>
    </row>
    <row r="1631" spans="1:4" x14ac:dyDescent="0.3">
      <c r="A1631">
        <v>1655</v>
      </c>
      <c r="B1631" s="13">
        <v>46087</v>
      </c>
      <c r="C1631" t="s">
        <v>1738</v>
      </c>
      <c r="D1631" t="s">
        <v>5235</v>
      </c>
    </row>
    <row r="1632" spans="1:4" x14ac:dyDescent="0.3">
      <c r="A1632">
        <v>1656</v>
      </c>
      <c r="B1632" s="13">
        <v>46087</v>
      </c>
      <c r="C1632" t="s">
        <v>2590</v>
      </c>
      <c r="D1632" t="s">
        <v>5236</v>
      </c>
    </row>
    <row r="1633" spans="1:4" x14ac:dyDescent="0.3">
      <c r="A1633">
        <v>1657</v>
      </c>
      <c r="B1633" s="13">
        <v>46087</v>
      </c>
      <c r="C1633" t="s">
        <v>1589</v>
      </c>
      <c r="D1633" t="s">
        <v>5237</v>
      </c>
    </row>
    <row r="1634" spans="1:4" x14ac:dyDescent="0.3">
      <c r="A1634">
        <v>1658</v>
      </c>
      <c r="B1634" s="13">
        <v>46087</v>
      </c>
      <c r="C1634" t="s">
        <v>1390</v>
      </c>
      <c r="D1634" t="s">
        <v>5238</v>
      </c>
    </row>
    <row r="1635" spans="1:4" x14ac:dyDescent="0.3">
      <c r="A1635">
        <v>1659</v>
      </c>
      <c r="B1635" s="13">
        <v>46087</v>
      </c>
      <c r="C1635" t="s">
        <v>1386</v>
      </c>
      <c r="D1635" t="s">
        <v>5239</v>
      </c>
    </row>
    <row r="1636" spans="1:4" x14ac:dyDescent="0.3">
      <c r="A1636">
        <v>1660</v>
      </c>
      <c r="B1636" s="13">
        <v>46088</v>
      </c>
      <c r="C1636" t="s">
        <v>4467</v>
      </c>
      <c r="D1636" t="s">
        <v>5244</v>
      </c>
    </row>
    <row r="1637" spans="1:4" x14ac:dyDescent="0.3">
      <c r="A1637">
        <v>1661</v>
      </c>
      <c r="B1637" s="13">
        <v>46090</v>
      </c>
      <c r="C1637" t="s">
        <v>1390</v>
      </c>
      <c r="D1637" t="s">
        <v>5255</v>
      </c>
    </row>
    <row r="1638" spans="1:4" x14ac:dyDescent="0.3">
      <c r="A1638">
        <v>1662</v>
      </c>
      <c r="B1638" s="13">
        <v>46090</v>
      </c>
      <c r="C1638" t="s">
        <v>2091</v>
      </c>
      <c r="D1638" t="s">
        <v>5256</v>
      </c>
    </row>
    <row r="1639" spans="1:4" x14ac:dyDescent="0.3">
      <c r="A1639">
        <v>1663</v>
      </c>
      <c r="B1639" s="13">
        <v>46090</v>
      </c>
      <c r="C1639" t="s">
        <v>1568</v>
      </c>
      <c r="D1639" t="s">
        <v>5258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tabSelected="1" zoomScaleNormal="100" workbookViewId="0">
      <pane xSplit="1" ySplit="1" topLeftCell="B202" activePane="bottomRight" state="frozen"/>
      <selection activeCell="N26" sqref="N26"/>
      <selection pane="topRight" activeCell="N26" sqref="N26"/>
      <selection pane="bottomLeft" activeCell="N26" sqref="N26"/>
      <selection pane="bottomRight" activeCell="G222" sqref="A222:G22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494999.60000000149</v>
      </c>
      <c r="I2" s="194" t="s">
        <v>5260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  <c r="I3" s="52" t="s">
        <v>5240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5260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5108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15700500.200000003</v>
      </c>
      <c r="I17" s="52" t="s">
        <v>5260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5240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530000</v>
      </c>
      <c r="I19" s="52" t="s">
        <v>5260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2859999.6999999993</v>
      </c>
      <c r="I20" s="52" t="s">
        <v>5260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5159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5260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1000000</v>
      </c>
      <c r="I52" s="52" t="s">
        <v>5260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5260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5172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5159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2970000</v>
      </c>
      <c r="I70" s="52" t="s">
        <v>5260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5172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1670000</v>
      </c>
      <c r="I72" s="52" t="s">
        <v>5260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  <c r="I73" s="52" t="s">
        <v>5260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5240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5172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5159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5212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1100000</v>
      </c>
      <c r="I84" s="52" t="s">
        <v>5260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  <c r="I85" s="52" t="s">
        <v>5240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5260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1540000</v>
      </c>
      <c r="I94" s="52" t="s">
        <v>5260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4236000</v>
      </c>
      <c r="I97" s="52" t="s">
        <v>5260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5172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5260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1250000</v>
      </c>
      <c r="I108" s="52" t="s">
        <v>5260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5260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5172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5260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5260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5212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5159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5240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4860000</v>
      </c>
      <c r="I191" s="52" t="s">
        <v>5260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5172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5165</v>
      </c>
      <c r="C221" t="s">
        <v>5166</v>
      </c>
      <c r="E221" t="s">
        <v>5164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5229</v>
      </c>
      <c r="C222" t="s">
        <v>5230</v>
      </c>
      <c r="E222" t="s">
        <v>5231</v>
      </c>
      <c r="F222" t="s">
        <v>5232</v>
      </c>
      <c r="G222" t="s">
        <v>2780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5222</v>
      </c>
      <c r="C223" t="s">
        <v>5223</v>
      </c>
      <c r="E223" t="s">
        <v>5224</v>
      </c>
      <c r="F223" t="s">
        <v>963</v>
      </c>
      <c r="G223" t="s">
        <v>5225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5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E252" sqref="E252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299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-92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-105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 s="290">
        <f>SUMIF(재고!D:D,제품!D28,재고!F:F)-SUMIF(주문_리스트!E:E,제품!D28,주문_리스트!H:H)</f>
        <v>-178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-12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-81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-32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B80">
        <v>4</v>
      </c>
      <c r="C80" s="288" t="s">
        <v>1670</v>
      </c>
      <c r="D80" s="288" t="s">
        <v>5245</v>
      </c>
      <c r="E80" s="288" t="s">
        <v>1670</v>
      </c>
      <c r="F80" s="52">
        <v>50000</v>
      </c>
      <c r="H80">
        <v>0</v>
      </c>
      <c r="I80" s="52" t="s">
        <v>1670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-32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-32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-3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-32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-32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-32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-32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7" x14ac:dyDescent="0.3">
      <c r="A290">
        <v>293</v>
      </c>
      <c r="D290" s="288" t="s">
        <v>5092</v>
      </c>
      <c r="F290" s="52">
        <v>350000</v>
      </c>
    </row>
    <row r="291" spans="1:7" x14ac:dyDescent="0.3">
      <c r="A291">
        <v>294</v>
      </c>
      <c r="B291">
        <v>6</v>
      </c>
      <c r="D291" s="288" t="s">
        <v>5204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5241</v>
      </c>
      <c r="D292" s="288" t="s">
        <v>5242</v>
      </c>
      <c r="E292" s="288" t="s">
        <v>5241</v>
      </c>
      <c r="F292" s="52">
        <v>10000</v>
      </c>
    </row>
    <row r="293" spans="1:7" x14ac:dyDescent="0.3">
      <c r="A293">
        <v>296</v>
      </c>
      <c r="B293">
        <v>3</v>
      </c>
      <c r="C293" s="288" t="s">
        <v>5246</v>
      </c>
      <c r="D293" s="288" t="s">
        <v>5247</v>
      </c>
      <c r="E293" s="288" t="s">
        <v>5246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5248</v>
      </c>
      <c r="D294" s="288" t="s">
        <v>4841</v>
      </c>
      <c r="E294" s="288" t="s">
        <v>5248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5249</v>
      </c>
      <c r="D295" s="288" t="s">
        <v>5250</v>
      </c>
      <c r="E295" s="288" t="s">
        <v>5249</v>
      </c>
      <c r="F295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5086</v>
      </c>
      <c r="B1" t="s">
        <v>5087</v>
      </c>
      <c r="C1" t="s">
        <v>5088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2026-03-09T08:57:15Z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