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1D5189F-8BC1-4F55-B9C7-DC9DF1EC0940}" xr6:coauthVersionLast="47" xr6:coauthVersionMax="47" xr10:uidLastSave="{00000000-0000-0000-0000-000000000000}"/>
  <bookViews>
    <workbookView xWindow="-120" yWindow="-120" windowWidth="29040" windowHeight="15840" tabRatio="716" activeTab="5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externalReferences>
    <externalReference r:id="rId31"/>
    <externalReference r:id="rId32"/>
    <externalReference r:id="rId33"/>
  </externalReference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4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3" i="4"/>
  <c r="H2" i="4"/>
  <c r="G220" i="1" l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19" i="1"/>
  <c r="G218" i="1"/>
  <c r="G217" i="1"/>
  <c r="G215" i="1"/>
  <c r="G214" i="1"/>
  <c r="G213" i="1"/>
  <c r="G212" i="1"/>
  <c r="G211" i="1"/>
  <c r="G210" i="1"/>
  <c r="G209" i="1"/>
  <c r="G208" i="1"/>
  <c r="G207" i="1"/>
  <c r="G204" i="1"/>
  <c r="G203" i="1"/>
  <c r="G202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7" i="1"/>
  <c r="G146" i="1"/>
  <c r="G144" i="1"/>
  <c r="G143" i="1"/>
  <c r="G142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5" i="1"/>
  <c r="G104" i="1"/>
  <c r="G103" i="1"/>
  <c r="G102" i="1"/>
  <c r="G101" i="1"/>
  <c r="G100" i="1"/>
  <c r="G99" i="1"/>
  <c r="G96" i="1"/>
  <c r="G95" i="1"/>
  <c r="G94" i="1"/>
  <c r="G92" i="1"/>
  <c r="G91" i="1"/>
  <c r="G87" i="1"/>
  <c r="G86" i="1"/>
  <c r="G84" i="1"/>
  <c r="G83" i="1"/>
  <c r="G82" i="1"/>
  <c r="G81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3" i="1"/>
  <c r="G42" i="1"/>
  <c r="G41" i="1"/>
  <c r="G40" i="1"/>
  <c r="G39" i="1"/>
  <c r="G38" i="1"/>
  <c r="G37" i="1"/>
  <c r="G36" i="1"/>
  <c r="G35" i="1"/>
  <c r="G34" i="1"/>
  <c r="G33" i="1"/>
  <c r="G32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3" i="1"/>
  <c r="G12" i="1"/>
  <c r="G11" i="1"/>
  <c r="G9" i="1"/>
  <c r="G8" i="1"/>
  <c r="G7" i="1"/>
  <c r="G6" i="1"/>
  <c r="G5" i="1"/>
  <c r="G4" i="1"/>
  <c r="G3" i="1"/>
  <c r="G2" i="1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C159" i="56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<sst xmlns="http://schemas.openxmlformats.org/spreadsheetml/2006/main" count="14864" uniqueCount="4585">
  <si>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</si>
  <si>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</si>
  <si>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</si>
  <si>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</si>
  <si>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</si>
  <si>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</si>
  <si>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</si>
  <si>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</si>
  <si>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</si>
  <si>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</si>
  <si>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</si>
  <si>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</si>
  <si>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</si>
  <si>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</si>
  <si>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</si>
  <si>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</si>
  <si>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</si>
  <si>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</si>
  <si>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</si>
  <si>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</si>
  <si>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</si>
  <si>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</si>
  <si>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</si>
  <si>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</si>
  <si>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</si>
  <si>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</si>
  <si>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</si>
  <si>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</si>
  <si>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</si>
  <si>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</si>
  <si>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</si>
  <si>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</si>
  <si>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</si>
  <si>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</si>
  <si>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</si>
  <si>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</si>
  <si>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</si>
  <si>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</si>
  <si>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</si>
  <si>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</si>
  <si>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</si>
  <si>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</si>
  <si>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</si>
  <si>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</si>
  <si>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</si>
  <si>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</si>
  <si>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</si>
  <si>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</si>
  <si>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</si>
  <si>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</si>
  <si>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</si>
  <si>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</si>
  <si>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</si>
  <si>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</si>
  <si>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</si>
  <si>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</si>
  <si>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</si>
  <si>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</si>
  <si>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</si>
  <si>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</si>
  <si>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</si>
  <si>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</si>
  <si>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</si>
  <si>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</si>
  <si>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</si>
  <si>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</si>
  <si>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</si>
  <si>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</si>
  <si>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</si>
  <si>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</si>
  <si>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</si>
  <si>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</si>
  <si>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</si>
  <si>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</si>
  <si>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</si>
  <si>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</si>
  <si>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</si>
  <si>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</si>
  <si>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</si>
  <si>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</si>
  <si>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</si>
  <si>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</si>
  <si>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</si>
  <si>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</si>
  <si>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</si>
  <si>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</si>
  <si>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</si>
  <si>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</si>
  <si>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</si>
  <si>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</si>
  <si>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</si>
  <si>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</si>
  <si>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</si>
  <si>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</si>
  <si>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</si>
  <si>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</si>
  <si>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</si>
  <si>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</si>
  <si>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</si>
  <si>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</si>
  <si>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</si>
  <si>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</si>
  <si>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</si>
  <si>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</si>
  <si>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</si>
  <si>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</si>
  <si>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</si>
  <si>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</si>
  <si>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</si>
  <si>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</si>
  <si>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</si>
  <si>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</si>
  <si>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</si>
  <si>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</si>
  <si>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</si>
  <si>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</si>
  <si>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</si>
  <si>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</si>
  <si>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</si>
  <si>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</si>
  <si>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</si>
  <si>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</si>
  <si>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</si>
  <si>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</si>
  <si>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</si>
  <si>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</si>
  <si>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</si>
  <si>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</si>
  <si>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</si>
  <si>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</si>
  <si>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</si>
  <si>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</si>
  <si>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</si>
  <si>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</si>
  <si>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</si>
  <si>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</si>
  <si>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</si>
  <si>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</si>
  <si>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</si>
  <si>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</si>
  <si>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</si>
  <si>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</si>
  <si>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</si>
  <si>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</si>
  <si>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</si>
  <si>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</si>
  <si>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</si>
  <si>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</si>
  <si>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</si>
  <si>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</si>
  <si>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</si>
  <si>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</si>
  <si>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</si>
  <si>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</si>
  <si>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</si>
  <si>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</si>
  <si>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</si>
  <si>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</si>
  <si>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</si>
  <si>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</si>
  <si>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</si>
  <si>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</si>
  <si>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</si>
  <si>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</si>
  <si>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</si>
  <si>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</si>
  <si>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</si>
  <si>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</si>
  <si>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</si>
  <si>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</si>
  <si>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</si>
  <si>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</si>
  <si>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</si>
  <si>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</si>
  <si>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</si>
  <si>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</si>
  <si>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</si>
  <si>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</si>
  <si>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</si>
  <si>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</si>
  <si>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</si>
  <si>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</si>
  <si>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</si>
  <si>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</si>
  <si>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</si>
  <si>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</si>
  <si>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</si>
  <si>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</si>
  <si>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</si>
  <si>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</si>
  <si>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</si>
  <si>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</si>
  <si>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</si>
  <si>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</si>
  <si>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</si>
  <si>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</si>
  <si>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</si>
  <si>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</si>
  <si>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</si>
  <si>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</si>
  <si>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</si>
  <si>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</si>
  <si>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</si>
  <si>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</si>
  <si>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</si>
  <si>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</si>
  <si>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</si>
  <si>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</si>
  <si>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</si>
  <si>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</si>
  <si>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</si>
  <si>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</si>
  <si>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</si>
  <si>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</si>
  <si>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</si>
  <si>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</si>
  <si>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</si>
  <si>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</si>
  <si>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</si>
  <si>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</si>
  <si>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</si>
  <si>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</si>
  <si>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</si>
  <si>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</si>
  <si>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</si>
  <si>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</si>
  <si>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</si>
  <si>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</si>
  <si>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</si>
  <si>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</si>
  <si>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</si>
  <si>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</si>
  <si>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</si>
  <si>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</si>
  <si>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</si>
  <si>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</si>
  <si>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</si>
  <si>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</si>
  <si>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</si>
  <si>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</si>
  <si>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</si>
  <si>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</si>
  <si>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</si>
  <si>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</si>
  <si>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</si>
  <si>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</si>
  <si>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</si>
  <si>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</si>
  <si>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</si>
  <si>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</si>
  <si>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</si>
  <si>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</si>
  <si>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</si>
  <si>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</si>
  <si>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</si>
  <si>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</si>
  <si>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</si>
  <si>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</si>
  <si>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</si>
  <si>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</si>
  <si>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</si>
  <si>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</si>
  <si>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</si>
  <si>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</si>
  <si>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</si>
  <si>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</si>
  <si>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</si>
  <si>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</si>
  <si>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</si>
  <si>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</si>
  <si>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</si>
  <si>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</si>
  <si>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</si>
  <si>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</si>
  <si>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</si>
  <si>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</si>
  <si>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</si>
  <si>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</si>
  <si>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</si>
  <si>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</si>
  <si>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</si>
  <si>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</si>
  <si>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</si>
  <si>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</si>
  <si>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</si>
  <si>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</si>
  <si>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</si>
  <si>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</si>
  <si>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</si>
  <si>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</si>
  <si>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</si>
  <si>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</si>
  <si>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</si>
  <si>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</si>
  <si>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</si>
  <si>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</si>
  <si>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</si>
  <si>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</si>
  <si>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</si>
  <si>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</si>
  <si>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</si>
  <si>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</si>
  <si>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</si>
  <si>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</si>
  <si>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</si>
  <si>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</si>
  <si>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</si>
  <si>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</si>
  <si>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</si>
  <si>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</si>
  <si>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</si>
  <si>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</si>
  <si>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</si>
  <si>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</si>
  <si>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</si>
  <si>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</si>
  <si>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</si>
  <si>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</si>
  <si>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</si>
  <si>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</si>
  <si>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</si>
  <si>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</si>
  <si>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</si>
  <si>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</si>
  <si>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</si>
  <si>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</si>
  <si>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</si>
  <si>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</si>
  <si>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</si>
  <si>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</si>
  <si>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</si>
  <si>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</si>
  <si>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</si>
  <si>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</si>
  <si>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</si>
  <si>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</si>
  <si>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</si>
  <si>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</si>
  <si>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</si>
  <si>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</si>
  <si>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</si>
  <si>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</si>
  <si>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</si>
  <si>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</si>
  <si>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</si>
  <si>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</si>
  <si>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</si>
  <si>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</si>
  <si>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</si>
  <si>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</si>
  <si>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</si>
  <si>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</si>
  <si>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</si>
  <si>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</si>
  <si>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</si>
  <si>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</si>
  <si>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</si>
  <si>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</si>
  <si>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</si>
  <si>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</si>
  <si>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</si>
  <si>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</si>
  <si>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</si>
  <si>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</si>
  <si>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</si>
  <si>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</si>
  <si>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</si>
  <si>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</si>
  <si>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</si>
  <si>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</si>
  <si>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</si>
  <si>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</si>
  <si>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</si>
  <si>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</si>
  <si>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</si>
  <si>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</si>
  <si>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</si>
  <si>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</si>
  <si>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</si>
  <si>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</si>
  <si>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</si>
  <si>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</si>
  <si>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</si>
  <si>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</si>
  <si>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</si>
  <si>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</si>
  <si>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</si>
  <si>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</si>
  <si>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</si>
  <si>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</si>
  <si>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</si>
  <si>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</si>
  <si>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</si>
  <si>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</si>
  <si>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</si>
  <si>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</si>
  <si>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</si>
  <si>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</si>
  <si>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</si>
  <si>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</si>
  <si>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</si>
  <si>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</si>
  <si>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</si>
  <si>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</si>
  <si>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</si>
  <si>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</si>
  <si>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</si>
  <si>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</si>
  <si>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</si>
  <si>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</si>
  <si>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</si>
  <si>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</si>
  <si>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</si>
  <si>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</si>
  <si>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</si>
  <si>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</si>
  <si>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</si>
  <si>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</si>
  <si>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</si>
  <si>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</si>
  <si>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</si>
  <si>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</si>
  <si>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</si>
  <si>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</si>
  <si>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</si>
  <si>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</si>
  <si>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</si>
  <si>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</si>
  <si>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</si>
  <si>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</si>
  <si>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</si>
  <si>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</si>
  <si>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</si>
  <si>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</si>
  <si>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</si>
  <si>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</si>
  <si>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</si>
  <si>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</si>
  <si>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</si>
  <si>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</si>
  <si>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</si>
  <si>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</si>
  <si>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</si>
  <si>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</si>
  <si>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</si>
  <si>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</si>
  <si>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</si>
  <si>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</si>
  <si>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</si>
  <si>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</si>
  <si>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</si>
  <si>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</si>
  <si>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</si>
  <si>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</si>
  <si>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</si>
  <si>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</si>
  <si>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</si>
  <si>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</si>
  <si>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</si>
  <si>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</si>
  <si>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</si>
  <si>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</si>
  <si>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</si>
  <si>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</si>
  <si>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</si>
  <si>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</si>
  <si>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</si>
  <si>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</si>
  <si>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</si>
  <si>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</si>
  <si>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</si>
  <si>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</si>
  <si>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</si>
  <si>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</si>
  <si>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</si>
  <si>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</si>
  <si>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</si>
  <si>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</si>
  <si>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</si>
  <si>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</si>
  <si>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</si>
  <si>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</si>
  <si>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</si>
  <si>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</si>
  <si>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</si>
  <si>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</si>
  <si>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</si>
  <si>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</si>
  <si>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</si>
  <si>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</si>
  <si>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</si>
  <si>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</si>
  <si>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</si>
  <si>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</si>
  <si>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</si>
  <si>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</si>
  <si>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</si>
  <si>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</si>
  <si>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</si>
  <si>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</si>
  <si>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</si>
  <si>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</si>
  <si>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</si>
  <si>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</si>
  <si>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</si>
  <si>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</si>
  <si>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</si>
  <si>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</si>
  <si>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</si>
  <si>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</si>
  <si>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</si>
  <si>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</si>
  <si>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</si>
  <si>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</si>
  <si>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</si>
  <si>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</si>
  <si>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</si>
  <si>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</si>
  <si>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</si>
  <si>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</si>
  <si>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</si>
  <si>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</si>
  <si>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</si>
  <si>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</si>
  <si>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</si>
  <si>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</si>
  <si>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</si>
  <si>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</si>
  <si>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</si>
  <si>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</si>
  <si>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</si>
  <si>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</si>
  <si>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</si>
  <si>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</si>
  <si>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</si>
  <si>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</si>
  <si>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</si>
  <si>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</si>
  <si>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</si>
  <si>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</si>
  <si>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</si>
  <si>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</si>
  <si>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</si>
  <si>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</si>
  <si>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</si>
  <si>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</si>
  <si>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</si>
  <si>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</si>
  <si>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</si>
  <si>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</si>
  <si>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</si>
  <si>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</si>
  <si>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</si>
  <si>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</si>
  <si>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</si>
  <si>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</si>
  <si>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</si>
  <si>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</si>
  <si>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</si>
  <si>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</si>
  <si>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</si>
  <si>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</si>
  <si>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</si>
  <si>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</si>
  <si>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</si>
  <si>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</si>
  <si>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</si>
  <si>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</si>
  <si>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</si>
  <si>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</si>
  <si>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</si>
  <si>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</si>
  <si>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</si>
  <si>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</si>
  <si>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</si>
  <si>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</si>
  <si>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</si>
  <si>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</si>
  <si>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</si>
  <si>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</si>
  <si>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</si>
  <si>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</si>
  <si>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</si>
  <si>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</si>
  <si>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</si>
  <si>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</si>
  <si>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</si>
  <si>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</si>
  <si>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</si>
  <si>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</si>
  <si>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</si>
  <si>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</si>
  <si>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</si>
  <si>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</si>
  <si>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</si>
  <si>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</si>
  <si>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</si>
  <si>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</si>
  <si>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</si>
  <si>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</si>
  <si>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</si>
  <si>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</si>
  <si>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</si>
  <si>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</si>
  <si>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</si>
  <si>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</si>
  <si>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</si>
  <si>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</si>
  <si>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</si>
  <si>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</si>
  <si>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</si>
  <si>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</si>
  <si>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</si>
  <si>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</si>
  <si>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</si>
  <si>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</si>
  <si>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</si>
  <si>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</si>
  <si>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</si>
  <si>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</si>
  <si>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</si>
  <si>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</si>
  <si>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</si>
  <si>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</si>
  <si>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</si>
  <si>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</si>
  <si>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</si>
  <si>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</si>
  <si>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</si>
  <si>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</si>
  <si>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</si>
  <si>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</si>
  <si>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</si>
  <si>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</si>
  <si>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</si>
  <si>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</si>
  <si>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</si>
  <si>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</si>
  <si>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</si>
  <si>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</si>
  <si>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</si>
  <si>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</si>
  <si>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</si>
  <si>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</si>
  <si>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</si>
  <si>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</si>
  <si>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</si>
  <si>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</si>
  <si>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</si>
  <si>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</si>
  <si>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</si>
  <si>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</si>
  <si>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</si>
  <si>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</si>
  <si>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</si>
  <si>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</si>
  <si>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</si>
  <si>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</si>
  <si>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</si>
  <si>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</si>
  <si>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</si>
  <si>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</si>
  <si>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</si>
  <si>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</si>
  <si>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</si>
  <si>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</si>
  <si>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</si>
  <si>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</si>
  <si>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</si>
  <si>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</si>
  <si>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</si>
  <si>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</si>
  <si>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</si>
  <si>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</si>
  <si>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</si>
  <si>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</si>
  <si>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</si>
  <si>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</si>
  <si>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</si>
  <si>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</si>
  <si>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</si>
  <si>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</si>
  <si>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</si>
  <si>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</si>
  <si>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</si>
  <si>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</si>
  <si>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</si>
  <si>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</si>
  <si>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</si>
  <si>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</si>
  <si>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</si>
  <si>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</si>
  <si>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</si>
  <si>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</si>
  <si>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</si>
  <si>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</si>
  <si>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</si>
  <si>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</si>
  <si>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</si>
  <si>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</si>
  <si>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</si>
  <si>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</si>
  <si>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</si>
  <si>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</si>
  <si>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</si>
  <si>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</si>
  <si>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</si>
  <si>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</si>
  <si>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</si>
  <si>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</si>
  <si>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</si>
  <si>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</si>
  <si>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</si>
  <si>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</si>
  <si>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</si>
  <si>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</si>
  <si>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</si>
  <si>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</si>
  <si>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</si>
  <si>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</si>
  <si>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</si>
  <si>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</si>
  <si>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</si>
  <si>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</si>
  <si>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</si>
  <si>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</si>
  <si>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</si>
  <si>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</si>
  <si>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</si>
  <si>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</si>
  <si>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</si>
  <si>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</si>
  <si>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</si>
  <si>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</si>
  <si>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</si>
  <si>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</si>
  <si>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</si>
  <si>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</si>
  <si>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</si>
  <si>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</si>
  <si>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</si>
  <si>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</si>
  <si>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</si>
  <si>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</si>
  <si>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</si>
  <si>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</si>
  <si>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</si>
  <si>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</si>
  <si>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</si>
  <si>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</si>
  <si>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</si>
  <si>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</si>
  <si>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</si>
  <si>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</si>
  <si>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</si>
  <si>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</si>
  <si>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</si>
  <si>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</si>
  <si>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</si>
  <si>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</si>
  <si>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</si>
  <si>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</si>
  <si>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</si>
  <si>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</si>
  <si>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</si>
  <si>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</si>
  <si>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</si>
  <si>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</si>
  <si>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</si>
  <si>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</si>
  <si>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</si>
  <si>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</si>
  <si>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</si>
  <si>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</si>
  <si>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</si>
  <si>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</si>
  <si>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</si>
  <si>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</si>
  <si>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</si>
  <si>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</si>
  <si>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</si>
  <si>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</si>
  <si>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</si>
  <si>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</si>
  <si>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</si>
  <si>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</si>
  <si>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</si>
  <si>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</si>
  <si>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</si>
  <si>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</si>
  <si>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</si>
  <si>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</si>
  <si>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</si>
  <si>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</si>
  <si>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</si>
  <si>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</si>
  <si>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</si>
  <si>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</si>
  <si>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</si>
  <si>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</si>
  <si>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</si>
  <si>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</si>
  <si>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</si>
  <si>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</si>
  <si>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</si>
  <si>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</si>
  <si>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</si>
  <si>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</si>
  <si>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</si>
  <si>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</si>
  <si>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</si>
  <si>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</si>
  <si>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</si>
  <si>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</si>
  <si>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</si>
  <si>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</si>
  <si>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</si>
  <si>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</si>
  <si>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</si>
  <si>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</si>
  <si>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</si>
  <si>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</si>
  <si>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</si>
  <si>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</si>
  <si>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</si>
  <si>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</si>
  <si>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</si>
  <si>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</si>
  <si>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</si>
  <si>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</si>
  <si>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</si>
  <si>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</si>
  <si>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</si>
  <si>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</si>
  <si>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</si>
  <si>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</si>
  <si>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</si>
  <si>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</si>
  <si>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</si>
  <si>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</si>
  <si>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</si>
  <si>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</si>
  <si>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</si>
  <si>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</si>
  <si>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</si>
  <si>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</si>
  <si>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</si>
  <si>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</si>
  <si>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</si>
  <si>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</si>
  <si>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</si>
  <si>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</si>
  <si>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</si>
  <si>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</si>
  <si>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</si>
  <si>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</si>
  <si>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</si>
  <si>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</si>
  <si>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</si>
  <si>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</si>
  <si>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</si>
  <si>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</si>
  <si>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</si>
  <si>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</si>
  <si>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</si>
  <si>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</si>
  <si>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</si>
  <si>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</si>
  <si>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</si>
  <si>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</si>
  <si>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</si>
  <si>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</si>
  <si>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</si>
  <si>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</si>
  <si>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</si>
  <si>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</si>
  <si>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</si>
  <si>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</si>
  <si>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</si>
  <si>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</si>
  <si>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</si>
  <si>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</si>
  <si>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</si>
  <si>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</si>
  <si>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</si>
  <si>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</si>
  <si>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</si>
  <si>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</si>
  <si>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</si>
  <si>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</si>
  <si>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</si>
  <si>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</si>
  <si>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</si>
  <si>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</si>
  <si>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</si>
  <si>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</si>
  <si>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</si>
  <si>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</si>
  <si>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</si>
  <si>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</si>
  <si>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</si>
  <si>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</si>
  <si>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</si>
  <si>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</si>
  <si>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</si>
  <si>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</si>
  <si>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</si>
  <si>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</si>
  <si>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</si>
  <si>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</si>
  <si>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</si>
  <si>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</si>
  <si>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</si>
  <si>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</si>
  <si>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</si>
  <si>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</si>
  <si>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</si>
  <si>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</si>
  <si>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</si>
  <si>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</si>
  <si>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</si>
  <si>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</si>
  <si>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</si>
  <si>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</si>
  <si>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</si>
  <si>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</si>
  <si>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</si>
  <si>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</si>
  <si>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</si>
  <si>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</si>
  <si>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</si>
  <si>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</si>
  <si>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</si>
  <si>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</si>
  <si>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</si>
  <si>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</si>
  <si>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</si>
  <si>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</si>
  <si>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</si>
  <si>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</si>
  <si>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</si>
  <si>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</si>
  <si>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</si>
  <si>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</si>
  <si>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</si>
  <si>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</si>
  <si>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</si>
  <si>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</si>
  <si>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</si>
  <si>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</si>
  <si>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</si>
  <si>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</si>
  <si>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</si>
  <si>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</si>
  <si>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</si>
  <si>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</si>
  <si>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</si>
  <si>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</si>
  <si>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</si>
  <si>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</si>
  <si>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</si>
  <si>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</si>
  <si>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</si>
  <si>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</si>
  <si>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</si>
  <si>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</si>
  <si>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</si>
  <si>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</si>
  <si>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</si>
  <si>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</si>
  <si>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</si>
  <si>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</si>
  <si>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</si>
  <si>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</si>
  <si>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</si>
  <si>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</si>
  <si>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</si>
  <si>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</si>
  <si>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</si>
  <si>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</si>
  <si>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</si>
  <si>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</si>
  <si>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</si>
  <si>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</si>
  <si>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</si>
  <si>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</si>
  <si>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</si>
  <si>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</si>
  <si>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</si>
  <si>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</si>
  <si>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</si>
  <si>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</si>
  <si>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</si>
  <si>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</si>
  <si>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</si>
  <si>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</si>
  <si>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</si>
  <si>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</si>
  <si>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</si>
  <si>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</si>
  <si>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</si>
  <si>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</si>
  <si>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</si>
  <si>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</si>
  <si>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</si>
  <si>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</si>
  <si>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</si>
  <si>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</si>
  <si>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</si>
  <si>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</si>
  <si>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</si>
  <si>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</si>
  <si>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</si>
  <si>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</si>
  <si>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</si>
  <si>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</si>
  <si>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</si>
  <si>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</si>
  <si>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</si>
  <si>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</si>
  <si>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</si>
  <si>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</si>
  <si>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</si>
  <si>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</si>
  <si>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</si>
  <si>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</si>
  <si>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</si>
  <si>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</si>
  <si>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</si>
  <si>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</si>
  <si>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</si>
  <si>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</si>
  <si>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</si>
  <si>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</si>
  <si>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</si>
  <si>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</si>
  <si>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</si>
  <si>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</si>
  <si>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</si>
  <si>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</si>
  <si>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</si>
  <si>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</si>
  <si>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</si>
  <si>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</si>
  <si>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</si>
  <si>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</si>
  <si>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</si>
  <si>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</si>
  <si>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</si>
  <si>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</si>
  <si>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</si>
  <si>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</si>
  <si>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</si>
  <si>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</si>
  <si>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</si>
  <si>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</si>
  <si>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</si>
  <si>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</si>
  <si>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</si>
  <si>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</si>
  <si>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</si>
  <si>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</si>
  <si>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</si>
  <si>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</si>
  <si>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</si>
  <si>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</si>
  <si>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</si>
  <si>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</si>
  <si>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</si>
  <si>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</si>
  <si>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</si>
  <si>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</si>
  <si>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</si>
  <si>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</si>
  <si>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</si>
  <si>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</si>
  <si>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</si>
  <si>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</si>
  <si>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</si>
  <si>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</si>
  <si>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</si>
  <si>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</si>
  <si>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</si>
  <si>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</si>
  <si>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</si>
  <si>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</si>
  <si>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</si>
  <si>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</si>
  <si>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</si>
  <si>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</si>
  <si>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</si>
  <si>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</si>
  <si>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</si>
  <si>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</si>
  <si>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</si>
  <si>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</si>
  <si>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</si>
  <si>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</si>
  <si>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</si>
  <si>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</si>
  <si>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</si>
  <si>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</si>
  <si>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</si>
  <si>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</si>
  <si>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</si>
  <si>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</si>
  <si>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</si>
  <si>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</si>
  <si>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</si>
  <si>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</si>
  <si>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</si>
  <si>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</si>
  <si>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</si>
  <si>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</si>
  <si>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</si>
  <si>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</si>
  <si>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</si>
  <si>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</si>
  <si>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</si>
  <si>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</si>
  <si>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</si>
  <si>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</si>
  <si>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</si>
  <si>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</si>
  <si>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</si>
  <si>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</si>
  <si>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</si>
  <si>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</si>
  <si>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</si>
  <si>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</si>
  <si>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</si>
  <si>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</si>
  <si>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</si>
  <si>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</si>
  <si>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</si>
  <si>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</si>
  <si>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</si>
  <si>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</si>
  <si>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</si>
  <si>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</si>
  <si>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</si>
  <si>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</si>
  <si>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</si>
  <si>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</si>
  <si>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</si>
  <si>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</si>
  <si>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</si>
  <si>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</si>
  <si>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</si>
  <si>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</si>
  <si>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</si>
  <si>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</si>
  <si>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</si>
  <si>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</si>
  <si>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</si>
  <si>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</si>
  <si>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</si>
  <si>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</si>
  <si>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</si>
  <si>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</si>
  <si>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</si>
  <si>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</si>
  <si>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</si>
  <si>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</si>
  <si>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</si>
  <si>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</si>
  <si>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</si>
  <si>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</si>
  <si>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</si>
  <si>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</si>
  <si>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</si>
  <si>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</si>
  <si>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</si>
  <si>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</si>
  <si>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</si>
  <si>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</si>
  <si>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</si>
  <si>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</si>
  <si>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</si>
  <si>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</si>
  <si>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</si>
  <si>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</si>
  <si>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</si>
  <si>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</si>
  <si>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</si>
  <si>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</si>
  <si>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</si>
  <si>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</si>
  <si>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</si>
  <si>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</si>
  <si>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</si>
  <si>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</si>
  <si>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</si>
  <si>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</si>
  <si>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</si>
  <si>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</si>
  <si>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</si>
  <si>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</si>
  <si>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</si>
  <si>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</si>
  <si>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</si>
  <si>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</si>
  <si>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</si>
  <si>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</si>
  <si>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</si>
  <si>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</si>
  <si>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</si>
  <si>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</si>
  <si>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</si>
  <si>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</si>
  <si>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</si>
  <si>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</si>
  <si>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</si>
  <si>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</si>
  <si>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</si>
  <si>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</si>
  <si>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</si>
  <si>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</si>
  <si>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</si>
  <si>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</si>
  <si>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</si>
  <si>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</si>
  <si>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</si>
  <si>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</si>
  <si>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</si>
  <si>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</si>
  <si>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</si>
  <si>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</si>
  <si>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</si>
  <si>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</si>
  <si>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</si>
  <si>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</si>
  <si>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</si>
  <si>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</si>
  <si>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</si>
  <si>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</si>
  <si>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</si>
  <si>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</si>
  <si>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</si>
  <si>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</si>
  <si>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</si>
  <si>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</si>
  <si>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</si>
  <si>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</si>
  <si>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</si>
  <si>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</si>
  <si>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</si>
  <si>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</si>
  <si>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</si>
  <si>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</si>
  <si>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</si>
  <si>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</si>
  <si>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</si>
  <si>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</si>
  <si>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</si>
  <si>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</si>
  <si>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</si>
  <si>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</si>
  <si>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</si>
  <si>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</si>
  <si>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</si>
  <si>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</si>
  <si>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</si>
  <si>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</si>
  <si>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</si>
  <si>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</si>
  <si>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</si>
  <si>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</si>
  <si>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</si>
  <si>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</si>
  <si>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</si>
  <si>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</si>
  <si>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</si>
  <si>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</si>
  <si>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</si>
  <si>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</si>
  <si>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</si>
  <si>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</si>
  <si>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</si>
  <si>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</si>
  <si>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</si>
  <si>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</si>
  <si>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</si>
  <si>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</si>
  <si>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</si>
  <si>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</si>
  <si>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</si>
  <si>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</si>
  <si>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</si>
  <si>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</si>
  <si>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</si>
  <si>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</si>
  <si>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</si>
  <si>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</si>
  <si>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</si>
  <si>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</si>
  <si>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</si>
  <si>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</si>
  <si>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</si>
  <si>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</si>
  <si>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</si>
  <si>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</si>
  <si>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</si>
  <si>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</si>
  <si>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</si>
  <si>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</si>
  <si>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</si>
  <si>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</si>
  <si>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</si>
  <si>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</si>
  <si>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</si>
  <si>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</si>
  <si>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</si>
  <si>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</si>
  <si>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</si>
  <si>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</si>
  <si>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</si>
  <si>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</si>
  <si>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</si>
  <si>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</si>
  <si>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</si>
  <si>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</si>
  <si>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</si>
  <si>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</si>
  <si>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</si>
  <si>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</si>
  <si>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</si>
  <si>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</si>
  <si>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</si>
  <si>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</si>
  <si>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</si>
  <si>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</si>
  <si>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</si>
  <si>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</si>
  <si>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</si>
  <si>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</si>
  <si>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</si>
  <si>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</si>
  <si>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</si>
  <si>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</si>
  <si>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</si>
  <si>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</si>
  <si>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</si>
  <si>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</si>
  <si>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</si>
  <si>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</si>
  <si>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</si>
  <si>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</si>
  <si>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</si>
  <si>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</si>
  <si>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</si>
  <si>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</si>
  <si>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</si>
  <si>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</si>
  <si>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</si>
  <si>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</si>
  <si>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</si>
  <si>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</si>
  <si>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</si>
  <si>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</si>
  <si>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</si>
  <si>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</si>
  <si>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</si>
  <si>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</si>
  <si>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</si>
  <si>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</si>
  <si>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</si>
  <si>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</si>
  <si>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</si>
  <si>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</si>
  <si>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</si>
  <si>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</si>
  <si>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</si>
  <si>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</si>
  <si>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</si>
  <si>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</si>
  <si>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</si>
  <si>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</si>
  <si>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</si>
  <si>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</si>
  <si>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</si>
  <si>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</si>
  <si>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</si>
  <si>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</si>
  <si>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</si>
  <si>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</si>
  <si>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</si>
  <si>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</si>
  <si>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</si>
  <si>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</si>
  <si>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</si>
  <si>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</si>
  <si>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</si>
  <si>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</si>
  <si>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</si>
  <si>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</si>
  <si>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</si>
  <si>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</si>
  <si>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</si>
  <si>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</si>
  <si>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</si>
  <si>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</si>
  <si>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</si>
  <si>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</si>
  <si>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</si>
  <si>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</si>
  <si>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</si>
  <si>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</si>
  <si>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</si>
  <si>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</si>
  <si>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</si>
  <si>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</si>
  <si>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</si>
  <si>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</si>
  <si>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</si>
  <si>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</si>
  <si>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</si>
  <si>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</si>
  <si>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</si>
  <si>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</si>
  <si>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</si>
  <si>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</si>
  <si>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</si>
  <si>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</si>
  <si>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</si>
  <si>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</si>
  <si>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</si>
  <si>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</si>
  <si>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</si>
  <si>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</si>
  <si>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</si>
  <si>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</si>
  <si>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</si>
  <si>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</si>
  <si>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</si>
  <si>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</si>
  <si>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</si>
  <si>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</si>
  <si>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</si>
  <si>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</si>
  <si>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</si>
  <si>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</si>
  <si>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</si>
  <si>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</si>
  <si>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</si>
  <si>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</si>
  <si>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</si>
  <si>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</si>
  <si>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</si>
  <si>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</si>
  <si>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</si>
  <si>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</si>
  <si>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</si>
  <si>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</si>
  <si>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</si>
  <si>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</si>
  <si>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</si>
  <si>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</si>
  <si>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</si>
  <si>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</si>
  <si>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</si>
  <si>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</si>
  <si>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</si>
  <si>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</si>
  <si>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</si>
  <si>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</si>
  <si>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</si>
  <si>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</si>
  <si>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</si>
  <si>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</si>
  <si>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</si>
  <si>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</si>
  <si>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</si>
  <si>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</si>
  <si>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</si>
  <si>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</si>
  <si>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</si>
  <si>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</si>
  <si>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</si>
  <si>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</si>
  <si>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</si>
  <si>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</si>
  <si>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</si>
  <si>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</si>
  <si>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</si>
  <si>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</si>
  <si>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</si>
  <si>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</si>
  <si>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</si>
  <si>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</si>
  <si>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</si>
  <si>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</si>
  <si>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</si>
  <si>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</si>
  <si>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</si>
  <si>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</si>
  <si>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</si>
  <si>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</si>
  <si>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</si>
  <si>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</si>
  <si>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</si>
  <si>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</si>
  <si>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</si>
  <si>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</si>
  <si>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</si>
  <si>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</si>
  <si>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</si>
  <si>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</si>
  <si>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</si>
  <si>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</si>
  <si>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</si>
  <si>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</si>
  <si>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</si>
  <si>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</si>
  <si>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</si>
  <si>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</si>
  <si>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</si>
  <si>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</si>
  <si>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</si>
  <si>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</si>
  <si>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</si>
  <si>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</si>
  <si>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</si>
  <si>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</si>
  <si>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</si>
  <si>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</si>
  <si>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</si>
  <si>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</si>
  <si>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</si>
  <si>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</si>
  <si>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</si>
  <si>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</si>
  <si>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</si>
  <si>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</si>
  <si>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</si>
  <si>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</si>
  <si>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</si>
  <si>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</si>
  <si>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</si>
  <si>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</si>
  <si>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</si>
  <si>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</si>
  <si>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</si>
  <si>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</si>
  <si>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</si>
  <si>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</si>
  <si>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</si>
  <si>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</si>
  <si>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</si>
  <si>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</si>
  <si>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</si>
  <si>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</si>
  <si>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</si>
  <si>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</si>
  <si>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</si>
  <si>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</si>
  <si>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</si>
  <si>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</si>
  <si>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</si>
  <si>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</si>
  <si>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</si>
  <si>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</si>
  <si>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</si>
  <si>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</si>
  <si>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</si>
  <si>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</si>
  <si>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</si>
  <si>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</si>
  <si>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</si>
  <si>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</si>
  <si>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</si>
  <si>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</si>
  <si>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</si>
  <si>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</si>
  <si>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</si>
  <si>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</si>
  <si>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</si>
  <si>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</si>
  <si>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</si>
  <si>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</si>
  <si>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</si>
  <si>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</si>
  <si>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</si>
  <si>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</si>
  <si>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</si>
  <si>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</si>
  <si>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</si>
  <si>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</si>
  <si>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</si>
  <si>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</si>
  <si>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</si>
  <si>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</si>
  <si>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</si>
  <si>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</si>
  <si>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</si>
  <si>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</si>
  <si>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</si>
  <si>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</si>
  <si>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</si>
  <si>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</si>
  <si>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</si>
  <si>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</si>
  <si>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</si>
  <si>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</si>
  <si>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</si>
  <si>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</si>
  <si>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</si>
  <si>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</si>
  <si>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</si>
  <si>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</si>
  <si>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</si>
  <si>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</si>
  <si>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</si>
  <si>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</si>
  <si>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</si>
  <si>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</si>
  <si>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</si>
  <si>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</si>
  <si>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</si>
  <si>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</si>
  <si>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</si>
  <si>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</si>
  <si>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</si>
  <si>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</si>
  <si>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</si>
  <si>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</si>
  <si>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</si>
  <si>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</si>
  <si>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</si>
  <si>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</si>
  <si>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</si>
  <si>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</si>
  <si>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</si>
  <si>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</si>
  <si>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</si>
  <si>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</si>
  <si>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</si>
  <si>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</si>
  <si>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</si>
  <si>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</si>
  <si>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</si>
  <si>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</si>
  <si>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</si>
  <si>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</si>
  <si>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</si>
  <si>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</si>
  <si>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</si>
  <si>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</si>
  <si>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</si>
  <si>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</si>
  <si>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</si>
  <si>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</si>
  <si>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</si>
  <si>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</si>
  <si>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</si>
  <si>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</si>
  <si>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</si>
  <si>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</si>
  <si>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</si>
  <si>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</si>
  <si>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</si>
  <si>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</si>
  <si>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</si>
  <si>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</si>
  <si>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</si>
  <si>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</si>
  <si>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</si>
  <si>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</si>
  <si>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</si>
  <si>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</si>
  <si>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</si>
  <si>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</si>
  <si>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</si>
  <si>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</si>
  <si>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</si>
  <si>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</si>
  <si>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</si>
  <si>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</si>
  <si>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</si>
  <si>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</si>
  <si>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</si>
  <si>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</si>
  <si>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</si>
  <si>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</si>
  <si>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</si>
  <si>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</si>
  <si>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</si>
  <si>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</si>
  <si>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</si>
  <si>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</si>
  <si>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</si>
  <si>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</si>
  <si>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</si>
  <si>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</si>
  <si>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</si>
  <si>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</si>
  <si>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</si>
  <si>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</si>
  <si>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</si>
  <si>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</si>
  <si>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</si>
  <si>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</si>
  <si>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</si>
  <si>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</si>
  <si>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</si>
  <si>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</si>
  <si>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</si>
  <si>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</si>
  <si>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</si>
  <si>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</si>
  <si>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</si>
  <si>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</si>
  <si>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</si>
  <si>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</si>
  <si>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</si>
  <si>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</si>
  <si>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</si>
  <si>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</si>
  <si>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</si>
  <si>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</si>
  <si>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</si>
  <si>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</si>
  <si>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</si>
  <si>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</si>
  <si>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</si>
  <si>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</si>
  <si>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</si>
  <si>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</si>
  <si>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</si>
  <si>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</si>
  <si>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</si>
  <si>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</si>
  <si>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</si>
  <si>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</si>
  <si>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</si>
  <si>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</si>
  <si>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</si>
  <si>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</si>
  <si>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</si>
  <si>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</si>
  <si>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</si>
  <si>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</si>
  <si>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</si>
  <si>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</si>
  <si>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</si>
  <si>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</si>
  <si>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</si>
  <si>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</si>
  <si>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</si>
  <si>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</si>
  <si>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</si>
  <si>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</si>
  <si>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</si>
  <si>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</si>
  <si>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</si>
  <si>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</si>
  <si>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</si>
  <si>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</si>
  <si>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</si>
  <si>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</si>
  <si>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</si>
  <si>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</si>
  <si>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</si>
  <si>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</si>
  <si>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</si>
  <si>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</si>
  <si>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</si>
  <si>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</si>
  <si>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</si>
  <si>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</si>
  <si>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</si>
  <si>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</si>
  <si>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</si>
  <si>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</si>
  <si>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</si>
  <si>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</si>
  <si>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</si>
  <si>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</si>
  <si>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</si>
  <si>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</si>
  <si>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</si>
  <si>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</si>
  <si>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</si>
  <si>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</si>
  <si>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</si>
  <si>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</si>
  <si>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</si>
  <si>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</si>
  <si>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</si>
  <si>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</si>
  <si>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</si>
  <si>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</si>
  <si>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</si>
  <si>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</si>
  <si>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</si>
  <si>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</si>
  <si>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</si>
  <si>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</si>
  <si>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</si>
  <si>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</si>
  <si>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</si>
  <si>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</si>
  <si>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</si>
  <si>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</si>
  <si>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</si>
  <si>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</si>
  <si>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</si>
  <si>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</si>
  <si>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</si>
  <si>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</si>
  <si>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</si>
  <si>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</si>
  <si>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</si>
  <si>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</si>
  <si>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</si>
  <si>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</si>
  <si>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</si>
  <si>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</si>
  <si>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</si>
  <si>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</si>
  <si>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</si>
  <si>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</si>
  <si>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</si>
  <si>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</si>
  <si>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</si>
  <si>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</si>
  <si>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</si>
  <si>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</si>
  <si>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</si>
  <si>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</si>
  <si>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</si>
  <si>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</si>
  <si>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</si>
  <si>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</si>
  <si>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</si>
  <si>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</si>
  <si>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</si>
  <si>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</si>
  <si>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</si>
  <si>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</si>
  <si>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</si>
  <si>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</si>
  <si>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</si>
  <si>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</si>
  <si>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</si>
  <si>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</si>
  <si>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</si>
  <si>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</si>
  <si>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</si>
  <si>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</si>
  <si>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</si>
  <si>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</si>
  <si>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</si>
  <si>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</si>
  <si>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</si>
  <si>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</si>
  <si>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</si>
  <si>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</si>
  <si>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</si>
  <si>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</si>
  <si>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</si>
  <si>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</si>
  <si>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</si>
  <si>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</si>
  <si>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</si>
  <si>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</si>
  <si>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</si>
  <si>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</si>
  <si>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</si>
  <si>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</si>
  <si>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</si>
  <si>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</si>
  <si>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</si>
  <si>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</si>
  <si>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</si>
  <si>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</si>
  <si>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</si>
  <si>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</si>
  <si>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</si>
  <si>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</si>
  <si>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</si>
  <si>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</si>
  <si>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</si>
  <si>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</si>
  <si>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</si>
  <si>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</si>
  <si>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</si>
  <si>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</si>
  <si>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</si>
  <si>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</si>
  <si>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</si>
  <si>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</si>
  <si>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</si>
  <si>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</si>
  <si>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</si>
  <si>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</si>
  <si>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</si>
  <si>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</si>
  <si>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</si>
  <si>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</si>
  <si>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</si>
  <si>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</si>
  <si>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</si>
  <si>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</si>
  <si>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</si>
  <si>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</si>
  <si>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</si>
  <si>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</si>
  <si>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</si>
  <si>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</si>
  <si>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</si>
  <si>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</si>
  <si>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</si>
  <si>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</si>
  <si>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</si>
  <si>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</si>
  <si>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</si>
  <si>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</si>
  <si>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</si>
  <si>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</si>
  <si>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</si>
  <si>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</si>
  <si>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</si>
  <si>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</si>
  <si>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</si>
  <si>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</si>
  <si>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</si>
  <si>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</si>
  <si>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</si>
  <si>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</si>
  <si>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</si>
  <si>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</si>
  <si>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</si>
  <si>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</si>
  <si>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</si>
  <si>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</si>
  <si>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</si>
  <si>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</si>
  <si>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</si>
  <si>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</si>
  <si>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</si>
  <si>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</si>
  <si>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</si>
  <si>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</si>
  <si>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</si>
  <si>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</si>
  <si>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</si>
  <si>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</si>
  <si>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</si>
  <si>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</si>
  <si>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</si>
  <si>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</si>
  <si>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</si>
  <si>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</si>
  <si>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</si>
  <si>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</si>
  <si>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</si>
  <si>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</si>
  <si>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</si>
  <si>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</si>
  <si>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</si>
  <si>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</si>
  <si>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</si>
  <si>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</si>
  <si>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</si>
  <si>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</si>
  <si>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</si>
  <si>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</si>
  <si>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</si>
  <si>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</si>
  <si>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</si>
  <si>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</si>
  <si>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</si>
  <si>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</si>
  <si>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</si>
  <si>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</si>
  <si>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</si>
  <si>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</si>
  <si>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</si>
  <si>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</si>
  <si>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</si>
  <si>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</si>
  <si>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</si>
  <si>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</si>
  <si>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</si>
  <si>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</si>
  <si>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</si>
  <si>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</si>
  <si>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</si>
  <si>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</si>
  <si>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</si>
  <si>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</si>
  <si>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</si>
  <si>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</si>
  <si>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</si>
  <si>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</si>
  <si>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</si>
  <si>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</si>
  <si>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</si>
  <si>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</si>
  <si>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</si>
  <si>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</si>
  <si>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</si>
  <si>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</si>
  <si>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</si>
  <si>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</si>
  <si>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</si>
  <si>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</si>
  <si>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</si>
  <si>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</si>
  <si>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</si>
  <si>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</si>
  <si>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</si>
  <si>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</si>
  <si>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</si>
  <si>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</si>
  <si>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</si>
  <si>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</si>
  <si>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</si>
  <si>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</si>
  <si>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</si>
  <si>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</si>
  <si>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</si>
  <si>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</si>
  <si>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</si>
  <si>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</si>
  <si>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</si>
  <si>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</si>
  <si>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</si>
  <si>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</si>
  <si>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</si>
  <si>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</si>
  <si>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</si>
  <si>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</si>
  <si>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</si>
  <si>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</si>
  <si>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</si>
  <si>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</si>
  <si>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</si>
  <si>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</si>
  <si>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</si>
  <si>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</si>
  <si>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</si>
  <si>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</si>
  <si>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</si>
  <si>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</si>
  <si>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</si>
  <si>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</si>
  <si>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</si>
  <si>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</si>
  <si>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</si>
  <si>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</si>
  <si>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</si>
  <si>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</si>
  <si>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</si>
  <si>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</si>
  <si>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</si>
  <si>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</si>
  <si>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</si>
  <si>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</si>
  <si>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</si>
  <si>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</si>
  <si>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</si>
  <si>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</si>
  <si>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</si>
  <si>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</si>
  <si>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</si>
  <si>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</si>
  <si>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</si>
  <si>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</si>
  <si>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</si>
  <si>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</si>
  <si>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</si>
  <si>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</si>
  <si>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</si>
  <si>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</si>
  <si>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</si>
  <si>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</si>
  <si>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</si>
  <si>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</si>
  <si>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</si>
  <si>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</si>
  <si>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</si>
  <si>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</si>
  <si>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</si>
  <si>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</si>
  <si>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</si>
  <si>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</si>
  <si>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</si>
  <si>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</si>
  <si>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</si>
  <si>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</si>
  <si>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</si>
  <si>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</si>
  <si>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</si>
  <si>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</si>
  <si>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</si>
  <si>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</si>
  <si>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</si>
  <si>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</si>
  <si>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</si>
  <si>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</si>
  <si>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</si>
  <si>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</si>
  <si>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</si>
  <si>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</si>
  <si>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</si>
  <si>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</si>
  <si>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</si>
  <si>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</si>
  <si>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</si>
  <si>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</si>
  <si>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</si>
  <si>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</si>
  <si>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</si>
  <si>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</si>
  <si>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</si>
  <si>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</si>
  <si>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</si>
  <si>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</si>
  <si>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</si>
  <si>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</si>
  <si>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</si>
  <si>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</si>
  <si>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</si>
  <si>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</si>
  <si>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</si>
  <si>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</si>
  <si>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</si>
  <si>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</si>
  <si>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</si>
  <si>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</si>
  <si>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</si>
  <si>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</si>
  <si>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</si>
  <si>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</si>
  <si>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</si>
  <si>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</si>
  <si>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</si>
  <si>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</si>
  <si>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</si>
  <si>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</si>
  <si>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</si>
  <si>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</si>
  <si>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</si>
  <si>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</si>
  <si>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</si>
  <si>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</si>
  <si>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</si>
  <si>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</si>
  <si>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</si>
  <si>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</si>
  <si>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</si>
  <si>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</si>
  <si>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</si>
  <si>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</si>
  <si>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</si>
  <si>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</si>
  <si>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</si>
  <si>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</si>
  <si>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</si>
  <si>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</si>
  <si>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</si>
  <si>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</si>
  <si>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</si>
  <si>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</si>
  <si>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</si>
  <si>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</si>
  <si>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</si>
  <si>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</si>
  <si>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</si>
  <si>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</si>
  <si>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</si>
  <si>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</si>
  <si>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</si>
  <si>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</si>
  <si>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</si>
  <si>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</si>
  <si>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</si>
  <si>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</si>
  <si>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</si>
  <si>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</si>
  <si>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</si>
  <si>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</si>
  <si>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</si>
  <si>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</si>
  <si>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</si>
  <si>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</si>
  <si>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</si>
  <si>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</si>
  <si>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</si>
  <si>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</si>
  <si>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</si>
  <si>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</si>
  <si>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</si>
  <si>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</si>
  <si>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</si>
  <si>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</si>
  <si>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</si>
  <si>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</si>
  <si>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</si>
  <si>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</si>
  <si>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</si>
  <si>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</si>
  <si>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</si>
  <si>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</si>
  <si>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</si>
  <si>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</si>
  <si>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</si>
  <si>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</si>
  <si>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</si>
  <si>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</si>
  <si>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</si>
  <si>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</si>
  <si>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</si>
  <si>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</si>
  <si>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</si>
  <si>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</si>
  <si>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</si>
  <si>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</si>
  <si>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</si>
  <si>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</si>
  <si>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</si>
  <si>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</si>
  <si>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</si>
  <si>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</si>
  <si>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</si>
  <si>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</si>
  <si>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</si>
  <si>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</si>
  <si>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</si>
  <si>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</si>
  <si>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</si>
  <si>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</si>
  <si>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</si>
  <si>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</si>
  <si>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</si>
  <si>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</si>
  <si>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</si>
  <si>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</si>
  <si>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</si>
  <si>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</si>
  <si>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</si>
  <si>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</si>
  <si>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</si>
  <si>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</si>
  <si>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</si>
  <si>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</si>
  <si>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</si>
  <si>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</si>
  <si>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</si>
  <si>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</si>
  <si>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</si>
  <si>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</si>
  <si>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</si>
  <si>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</si>
  <si>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</si>
  <si>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</si>
  <si>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</si>
  <si>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</si>
  <si>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</si>
  <si>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</si>
  <si>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</si>
  <si>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</si>
  <si>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</si>
  <si>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</si>
  <si>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</si>
  <si>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</si>
  <si>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</si>
  <si>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</si>
  <si>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</si>
  <si>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</si>
  <si>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</si>
  <si>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</si>
  <si>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</si>
  <si>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</si>
  <si>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</si>
  <si>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</si>
  <si>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</si>
  <si>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</si>
  <si>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</si>
  <si>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</si>
  <si>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</si>
  <si>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</si>
  <si>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</si>
  <si>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</si>
  <si>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</si>
  <si>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</si>
  <si>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</si>
  <si>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</si>
  <si>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</si>
  <si>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</si>
  <si>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</si>
  <si>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</si>
  <si>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</si>
  <si>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</si>
  <si>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</si>
  <si>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</si>
  <si>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</si>
  <si>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</si>
  <si>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</si>
  <si>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</si>
  <si>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</si>
  <si>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</si>
  <si>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</si>
  <si>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</si>
  <si>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</si>
  <si>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</si>
  <si>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</si>
  <si>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</si>
  <si>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</si>
  <si>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</si>
  <si>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</si>
  <si>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</si>
  <si>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</si>
  <si>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</si>
  <si>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</si>
  <si>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</si>
  <si>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</si>
  <si>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</si>
  <si>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</si>
  <si>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</si>
  <si>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</si>
  <si>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</si>
  <si>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</si>
  <si>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</si>
  <si>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</si>
  <si>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</si>
  <si>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</si>
  <si>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</si>
  <si>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</si>
  <si>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</si>
  <si>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</si>
  <si>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</si>
  <si>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</si>
  <si>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</si>
  <si>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</si>
  <si>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</si>
  <si>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</si>
  <si>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</si>
  <si>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</si>
  <si>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</si>
  <si>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</si>
  <si>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</si>
  <si>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</si>
  <si>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</si>
  <si>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</si>
  <si>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</si>
  <si>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</si>
  <si>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</si>
  <si>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</si>
  <si>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</si>
  <si>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</si>
  <si>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</si>
  <si>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</si>
  <si>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</si>
  <si>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</si>
  <si>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</si>
  <si>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</si>
  <si>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</si>
  <si>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</si>
  <si>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</si>
  <si>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</si>
  <si>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</si>
  <si>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</si>
  <si>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</si>
  <si>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</si>
  <si>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</si>
  <si>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</si>
  <si>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</si>
  <si>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</si>
  <si>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</si>
  <si>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</si>
  <si>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</si>
  <si>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</si>
  <si>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</si>
  <si>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</si>
  <si>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</si>
  <si>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</si>
  <si>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</si>
  <si>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</si>
  <si>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</si>
  <si>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</si>
  <si>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</si>
  <si>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</si>
  <si>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</si>
  <si>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</si>
  <si>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</si>
  <si>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</si>
  <si>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</si>
  <si>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</si>
  <si>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</si>
  <si>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</si>
  <si>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</si>
  <si>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</si>
  <si>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</si>
  <si>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</si>
  <si>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</si>
  <si>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</si>
  <si>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</si>
  <si>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</si>
  <si>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</si>
  <si>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</si>
  <si>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</si>
  <si>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</si>
  <si>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</si>
  <si>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</si>
  <si>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</si>
  <si>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</si>
  <si>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</si>
  <si>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</si>
  <si>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</si>
  <si>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</si>
  <si>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</si>
  <si>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</si>
  <si>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</si>
  <si>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</si>
  <si>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</si>
  <si>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</si>
  <si>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</si>
  <si>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</si>
  <si>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</si>
  <si>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</si>
  <si>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</si>
  <si>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</si>
  <si>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</si>
  <si>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</si>
  <si>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</si>
  <si>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</si>
  <si>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</si>
  <si>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</si>
  <si>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</si>
  <si>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</si>
  <si>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</si>
  <si>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</si>
  <si>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</si>
  <si>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</si>
  <si>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</si>
  <si>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</si>
  <si>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</si>
  <si>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</si>
  <si>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</si>
  <si>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</si>
  <si>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</si>
  <si>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</si>
  <si>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</si>
  <si>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</si>
  <si>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</si>
  <si>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</si>
  <si>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</si>
  <si>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</si>
  <si>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</si>
  <si>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</si>
  <si>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</si>
  <si>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</si>
  <si>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</si>
  <si>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</si>
  <si>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</si>
  <si>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</si>
  <si>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</si>
  <si>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</si>
  <si>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</si>
  <si>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</si>
  <si>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</si>
  <si>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</si>
  <si>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</si>
  <si>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</si>
  <si>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</si>
  <si>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</si>
  <si>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</si>
  <si>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</si>
  <si>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</si>
  <si>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</si>
  <si>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</si>
  <si>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</si>
  <si>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</si>
  <si>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</si>
  <si>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</si>
  <si>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</si>
  <si>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</si>
  <si>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</si>
  <si>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</si>
  <si>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</si>
  <si>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</si>
  <si>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</si>
  <si>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</si>
  <si>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</si>
  <si>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</si>
  <si>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</si>
  <si>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</si>
  <si>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</si>
  <si>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</si>
  <si>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</si>
  <si>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</si>
  <si>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</si>
  <si>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</si>
  <si>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</si>
  <si>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</si>
  <si>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</si>
  <si>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</si>
  <si>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</si>
  <si>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</si>
  <si>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</si>
  <si>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</si>
  <si>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</si>
  <si>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</si>
  <si>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</si>
  <si>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</si>
  <si>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</si>
  <si>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</si>
  <si>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</si>
  <si>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</si>
  <si>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</si>
  <si>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</si>
  <si>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</si>
  <si>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</si>
  <si>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</si>
  <si>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</si>
  <si>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</si>
  <si>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</si>
  <si>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</si>
  <si>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</si>
  <si>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</si>
  <si>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</si>
  <si>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</si>
  <si>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</si>
  <si>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</si>
  <si>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</si>
  <si>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</si>
  <si>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</si>
  <si>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</si>
  <si>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</si>
  <si>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</si>
  <si>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</si>
  <si>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</si>
  <si>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</si>
  <si>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</si>
  <si>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</si>
  <si>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</si>
  <si>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</si>
  <si>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</si>
  <si>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</si>
  <si>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</si>
  <si>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</si>
  <si>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</si>
  <si>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</si>
  <si>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</si>
  <si>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</si>
  <si>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</si>
  <si>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</si>
  <si>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</si>
  <si>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</si>
  <si>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</si>
  <si>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</si>
  <si>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</si>
  <si>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</si>
  <si>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</si>
  <si>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</si>
  <si>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</si>
  <si>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</si>
  <si>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</si>
  <si>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</si>
  <si>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</si>
  <si>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</si>
  <si>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</si>
  <si>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</si>
  <si>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</si>
  <si>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</si>
  <si>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</si>
  <si>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</si>
  <si>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</si>
  <si>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</si>
  <si>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</si>
  <si>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</si>
  <si>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</si>
  <si>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</si>
  <si>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</si>
  <si>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</si>
  <si>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</si>
  <si>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</si>
  <si>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</si>
  <si>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</si>
  <si>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</si>
  <si>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</si>
  <si>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</si>
  <si>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</si>
  <si>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</si>
  <si>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</si>
  <si>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</si>
  <si>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</si>
  <si>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</si>
  <si>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</si>
  <si>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</si>
  <si>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</si>
  <si>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</si>
  <si>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</si>
  <si>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</si>
  <si>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</si>
  <si>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</si>
  <si>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</si>
  <si>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</si>
  <si>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</si>
  <si>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</si>
  <si>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</si>
  <si>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</si>
  <si>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</si>
  <si>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</si>
  <si>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</si>
  <si>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</si>
  <si>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</si>
  <si>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</si>
  <si>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</si>
  <si>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</si>
  <si>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</si>
  <si>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</si>
  <si>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</si>
  <si>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</si>
  <si>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</si>
  <si>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</si>
  <si>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</si>
  <si>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</si>
  <si>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</si>
  <si>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</si>
  <si>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</si>
  <si>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</si>
  <si>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</si>
  <si>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</si>
  <si>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</si>
  <si>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</si>
  <si>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</si>
  <si>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</si>
  <si>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</si>
  <si>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</si>
  <si>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</si>
  <si>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</si>
  <si>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</si>
  <si>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</si>
  <si>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</si>
  <si>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</si>
  <si>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</si>
  <si>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</si>
  <si>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</si>
  <si>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</si>
  <si>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</si>
  <si>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</si>
  <si>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</si>
  <si>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</si>
  <si>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</si>
  <si>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</si>
  <si>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</si>
  <si>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</si>
  <si>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</si>
  <si>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</si>
  <si>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</si>
  <si>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</si>
  <si>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</si>
  <si>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</si>
  <si>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</si>
  <si>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</si>
  <si>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</si>
  <si>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</si>
  <si>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</si>
  <si>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</si>
  <si>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</si>
  <si>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</si>
  <si>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</si>
  <si>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</si>
  <si>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</si>
  <si>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</si>
  <si>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</si>
  <si>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</si>
  <si>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</si>
  <si>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</si>
  <si>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</si>
  <si>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</si>
  <si>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</si>
  <si>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</si>
  <si>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</si>
  <si>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</si>
  <si>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</si>
  <si>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</si>
  <si>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</si>
  <si>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</si>
  <si>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</si>
  <si>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</si>
  <si>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</si>
  <si>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</si>
  <si>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</si>
  <si>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</si>
  <si>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</si>
  <si>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</si>
  <si>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</si>
  <si>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</si>
  <si>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</si>
  <si>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</si>
  <si>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</si>
  <si>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</si>
  <si>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</si>
  <si>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</si>
  <si>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</si>
  <si>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</si>
  <si>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</si>
  <si>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</si>
  <si>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</si>
  <si>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</si>
  <si>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</si>
  <si>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</si>
  <si>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</si>
  <si>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</si>
  <si>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</si>
  <si>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</si>
  <si>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</si>
  <si>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</si>
  <si>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</si>
  <si>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</si>
  <si>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</si>
  <si>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</si>
  <si>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</si>
  <si>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</si>
  <si>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</si>
  <si>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</si>
  <si>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</si>
  <si>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</si>
  <si>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</si>
  <si>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</si>
  <si>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</si>
  <si>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</si>
  <si>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</si>
  <si>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</si>
  <si>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</si>
  <si>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</si>
  <si>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</si>
  <si>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</si>
  <si>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</si>
  <si>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</si>
  <si>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</si>
  <si>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</si>
  <si>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</si>
  <si>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</si>
  <si>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</si>
  <si>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</si>
  <si>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</si>
  <si>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</si>
  <si>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</si>
  <si>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</si>
  <si>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</si>
  <si>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</si>
  <si>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</si>
  <si>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</si>
  <si>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</si>
  <si>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</si>
  <si>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</si>
  <si>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</si>
  <si>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</si>
  <si>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</si>
  <si>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</si>
  <si>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</si>
  <si>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</si>
  <si>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</si>
  <si>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</si>
  <si>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</si>
  <si>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</si>
  <si>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</si>
  <si>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</si>
  <si>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</si>
  <si>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</si>
  <si>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</si>
  <si>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</si>
  <si>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</si>
  <si>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</si>
  <si>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</si>
  <si>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</si>
  <si>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</si>
  <si>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</si>
  <si>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</si>
  <si>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</si>
  <si>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</si>
  <si>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</si>
  <si>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</si>
  <si>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</si>
  <si>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</si>
  <si>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</si>
  <si>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</si>
  <si>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</si>
  <si>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</si>
  <si>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</si>
  <si>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</si>
  <si>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</si>
  <si>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</si>
  <si>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</si>
  <si>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</si>
  <si>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</si>
  <si>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</si>
  <si>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</si>
  <si>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</si>
  <si>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</si>
  <si>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</si>
  <si>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</si>
  <si>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</si>
  <si>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</si>
  <si>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</si>
  <si>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</si>
  <si>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</si>
  <si>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</si>
  <si>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</si>
  <si>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</si>
  <si>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</si>
  <si>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</si>
  <si>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</si>
  <si>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</si>
  <si>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</si>
  <si>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</si>
  <si>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</si>
  <si>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</si>
  <si>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</si>
  <si>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</si>
  <si>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</si>
  <si>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</si>
  <si>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</si>
  <si>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</si>
  <si>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</si>
  <si>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</si>
  <si>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</si>
  <si>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</si>
  <si>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</si>
  <si>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</si>
  <si>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</si>
  <si>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</si>
  <si>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</si>
  <si>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</si>
  <si>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</si>
  <si>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</si>
  <si>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</si>
  <si>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</si>
  <si>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</si>
  <si>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</si>
  <si>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</si>
  <si>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</si>
  <si>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</si>
  <si>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</si>
  <si>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</si>
  <si>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</si>
  <si>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</si>
  <si>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</si>
  <si>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</si>
  <si>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</si>
  <si>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</si>
  <si>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</si>
  <si>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</si>
  <si>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</si>
  <si>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</si>
  <si>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</si>
  <si>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</si>
  <si>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</si>
  <si>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</si>
  <si>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</si>
  <si>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</si>
  <si>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</si>
  <si>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</si>
  <si>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</si>
  <si>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</si>
  <si>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</si>
  <si>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</si>
  <si>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</si>
  <si>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</si>
  <si>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</si>
  <si>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</si>
  <si>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</si>
  <si>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</si>
  <si>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</si>
  <si>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</si>
  <si>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</si>
  <si>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</si>
  <si>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</si>
  <si>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</si>
  <si>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</si>
  <si>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</si>
  <si>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</si>
  <si>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</si>
  <si>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</si>
  <si>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</si>
  <si>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</si>
  <si>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</si>
  <si>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</si>
  <si>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</si>
  <si>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</si>
  <si>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</si>
  <si>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</si>
  <si>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</si>
  <si>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</si>
  <si>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</si>
  <si>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</si>
  <si>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</si>
  <si>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</si>
  <si>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</si>
  <si>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</si>
  <si>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</si>
  <si>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</si>
  <si>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</si>
  <si>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</si>
  <si>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</si>
  <si>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</si>
  <si>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</si>
  <si>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</si>
  <si>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</si>
  <si>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</si>
  <si>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</si>
  <si>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</si>
  <si>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</si>
  <si>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</si>
  <si>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</si>
  <si>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</si>
  <si>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</si>
  <si>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</si>
  <si>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</si>
  <si>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</si>
  <si>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</si>
  <si>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</si>
  <si>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</si>
  <si>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</si>
  <si>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</si>
  <si>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</si>
  <si>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</si>
  <si>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</si>
  <si>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</si>
  <si>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</si>
  <si>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</si>
  <si>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</si>
  <si>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</si>
  <si>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</si>
  <si>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</si>
  <si>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</si>
  <si>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</si>
  <si>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</si>
  <si>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</si>
  <si>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</si>
  <si>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</si>
  <si>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</si>
  <si>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</si>
  <si>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</si>
  <si>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</si>
  <si>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</si>
  <si>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</si>
  <si>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</si>
  <si>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</si>
  <si>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</si>
  <si>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</si>
  <si>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</si>
  <si>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</si>
  <si>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</si>
  <si>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</si>
  <si>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</si>
  <si>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</si>
  <si>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</si>
  <si>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</si>
  <si>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</si>
  <si>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</si>
  <si>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</si>
  <si>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</si>
  <si>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</si>
  <si>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</si>
  <si>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</si>
  <si>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</si>
  <si>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</si>
  <si>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</si>
  <si>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</si>
  <si>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</si>
  <si>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</si>
  <si>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</si>
  <si>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</si>
  <si>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</si>
  <si>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</si>
  <si>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</si>
  <si>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</si>
  <si>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</si>
  <si>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</si>
  <si>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</si>
  <si>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</si>
  <si>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</si>
  <si>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</si>
  <si>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</si>
  <si>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</si>
  <si>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</si>
  <si>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</si>
  <si>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</si>
  <si>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</si>
  <si>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</si>
  <si>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</si>
  <si>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</si>
  <si>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</si>
  <si>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</si>
  <si>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</si>
  <si>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</si>
  <si>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</si>
  <si>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</si>
  <si>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</si>
  <si>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</si>
  <si>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</si>
  <si>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</si>
  <si>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</si>
  <si>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</si>
  <si>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</si>
  <si>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</si>
  <si>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</si>
  <si>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</si>
  <si>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</si>
  <si>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</si>
  <si>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</si>
  <si>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</si>
  <si>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</si>
  <si>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</si>
  <si>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</si>
  <si>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</si>
  <si>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</si>
  <si>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</si>
  <si>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</si>
  <si>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</si>
  <si>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</si>
  <si>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</si>
  <si>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</si>
  <si>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</si>
  <si>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</si>
  <si>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</si>
  <si>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</si>
  <si>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</si>
  <si>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</si>
  <si>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</si>
  <si>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</si>
  <si>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</si>
  <si>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</si>
  <si>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</si>
  <si>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</si>
  <si>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</si>
  <si>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</si>
  <si>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</si>
  <si>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</si>
  <si>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</si>
  <si>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</si>
  <si>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</si>
  <si>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</si>
  <si>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</si>
  <si>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</si>
  <si>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</si>
  <si>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</si>
  <si>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</si>
  <si>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</si>
  <si>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</si>
  <si>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</si>
  <si>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</si>
  <si>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</si>
  <si>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</si>
  <si>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</si>
  <si>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</si>
  <si>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</si>
  <si>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</si>
  <si>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</si>
  <si>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</si>
  <si>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</si>
  <si>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</si>
  <si>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</si>
  <si>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</si>
  <si>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</si>
  <si>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</si>
  <si>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</si>
  <si>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</si>
  <si>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</si>
  <si>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</si>
  <si>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</si>
  <si>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</si>
  <si>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</si>
  <si>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</si>
  <si>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</si>
  <si>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</si>
  <si>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</si>
  <si>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</si>
  <si>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</si>
  <si>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</si>
  <si>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</si>
  <si>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</si>
  <si>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</si>
  <si>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</si>
  <si>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</si>
  <si>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</si>
  <si>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</si>
  <si>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</si>
  <si>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</si>
  <si>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</si>
  <si>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</si>
  <si>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</si>
  <si>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</si>
  <si>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</si>
  <si>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</si>
  <si>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</si>
  <si>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</si>
  <si>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</si>
  <si>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</si>
  <si>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</si>
  <si>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</si>
  <si>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</si>
  <si>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</si>
  <si>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</si>
  <si>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</si>
  <si>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</si>
  <si>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</si>
  <si>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</si>
  <si>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</si>
  <si>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</si>
  <si>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</si>
  <si>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</si>
  <si>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</si>
  <si>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</si>
  <si>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</si>
  <si>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</si>
  <si>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</si>
  <si>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</si>
  <si>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</si>
  <si>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</si>
  <si>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</si>
  <si>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</si>
  <si>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</si>
  <si>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</si>
  <si>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</si>
  <si>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</si>
  <si>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</si>
  <si>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</si>
  <si>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</si>
  <si>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</si>
  <si>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</si>
  <si>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</si>
  <si>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</si>
  <si>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</si>
  <si>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</si>
  <si>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</si>
  <si>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</si>
  <si>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</si>
  <si>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</si>
  <si>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</si>
  <si>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</si>
  <si>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</si>
  <si>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</si>
  <si>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</si>
  <si>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</si>
  <si>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</si>
  <si>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</si>
  <si>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</si>
  <si>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</si>
  <si>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</si>
  <si>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</si>
  <si>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</si>
  <si>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</si>
  <si>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</si>
  <si>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</si>
  <si>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</si>
  <si>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</si>
  <si>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</si>
  <si>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</si>
  <si>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</si>
  <si>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</si>
  <si>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</si>
  <si>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</si>
  <si>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</si>
  <si>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</si>
  <si>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</si>
  <si>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</si>
  <si>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</si>
  <si>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</si>
  <si>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</si>
  <si>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</si>
  <si>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</si>
  <si>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</si>
  <si>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</si>
  <si>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</si>
  <si>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</si>
  <si>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</si>
  <si>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</si>
  <si>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</si>
  <si>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</si>
  <si>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</si>
  <si>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</si>
  <si>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</si>
  <si>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</si>
  <si>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</si>
  <si>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</si>
  <si>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</si>
  <si>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</si>
  <si>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</si>
  <si>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</si>
  <si>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</si>
  <si>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</si>
  <si>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</si>
  <si>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</si>
  <si>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</si>
  <si>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</si>
  <si>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</si>
  <si>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</si>
  <si>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</si>
  <si>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</si>
  <si>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</si>
  <si>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</si>
  <si>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</si>
  <si>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</si>
  <si>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</si>
  <si>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</si>
  <si>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</si>
  <si>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</si>
  <si>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</si>
  <si>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</si>
  <si>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</si>
  <si>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</si>
  <si>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</si>
  <si>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</si>
  <si>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</si>
  <si>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</si>
  <si>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</si>
  <si>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</si>
  <si>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</si>
  <si>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</si>
  <si>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</si>
  <si>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</si>
  <si>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</si>
  <si>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</si>
  <si>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</si>
  <si>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</si>
  <si>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</si>
  <si>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</si>
  <si>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</si>
  <si>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</si>
  <si>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</si>
  <si>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</si>
  <si>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</si>
  <si>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</si>
  <si>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</si>
  <si>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</si>
  <si>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</si>
  <si>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</si>
  <si>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</si>
  <si>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</si>
  <si>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</si>
  <si>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</si>
  <si>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</si>
  <si>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</si>
  <si>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</si>
  <si>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</si>
  <si>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</si>
  <si>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</si>
  <si>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</si>
  <si>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</si>
  <si>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</si>
  <si>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</si>
  <si>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</si>
  <si>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</si>
  <si>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</si>
  <si>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</si>
  <si>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</si>
  <si>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</si>
  <si>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</si>
  <si>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</si>
  <si>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</si>
  <si>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</si>
  <si>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</si>
  <si>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</si>
  <si>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</si>
  <si>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</si>
  <si>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</si>
  <si>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</si>
  <si>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</si>
  <si>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</si>
  <si>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</si>
  <si>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</si>
  <si>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</si>
  <si>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</si>
  <si>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</si>
  <si>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</si>
  <si>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</si>
  <si>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</si>
  <si>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</si>
  <si>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</si>
  <si>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</si>
  <si>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</si>
  <si>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</si>
  <si>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</si>
  <si>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</si>
  <si>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</si>
  <si>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</si>
  <si>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</si>
  <si>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</si>
  <si>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</si>
  <si>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</si>
  <si>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</si>
  <si>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</si>
  <si>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</si>
  <si>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</si>
  <si>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</si>
  <si>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</si>
  <si>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</si>
  <si>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</si>
  <si>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</si>
  <si>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</si>
  <si>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</si>
  <si>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</si>
  <si>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</si>
  <si>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</si>
  <si>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</si>
  <si>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</si>
  <si>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</si>
  <si>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</si>
  <si>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</si>
  <si>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</si>
  <si>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</si>
  <si>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</si>
  <si>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</si>
  <si>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</si>
  <si>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</si>
  <si>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</si>
  <si>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</si>
  <si>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</si>
  <si>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</si>
  <si>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</si>
  <si>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</si>
  <si>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</si>
  <si>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</si>
  <si>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</si>
  <si>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</si>
  <si>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</si>
  <si>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</si>
  <si>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</si>
  <si>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</si>
  <si>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</si>
  <si>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</si>
  <si>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</si>
  <si>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</si>
  <si>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</si>
  <si>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</si>
  <si>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</si>
  <si>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</si>
  <si>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</si>
  <si>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</si>
  <si>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</si>
  <si>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</si>
  <si>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</si>
  <si>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</si>
  <si>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</si>
  <si>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</si>
  <si>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</si>
  <si>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</si>
  <si>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</si>
  <si>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</si>
  <si>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</si>
  <si>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</si>
  <si>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</si>
  <si>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</si>
  <si>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</si>
  <si>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</si>
  <si>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</si>
  <si>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</si>
  <si>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</si>
  <si>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</si>
  <si>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</si>
  <si>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</si>
  <si>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</si>
  <si>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</si>
  <si>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</si>
  <si>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</si>
  <si>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</si>
  <si>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</si>
  <si>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</si>
  <si>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</si>
  <si>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</si>
  <si>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</si>
  <si>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</si>
  <si>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</si>
  <si>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</si>
  <si>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</si>
  <si>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</si>
  <si>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</si>
  <si>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</si>
  <si>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</si>
  <si>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</si>
  <si>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</si>
  <si>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</si>
  <si>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</si>
  <si>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</si>
  <si>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</si>
  <si>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</si>
  <si>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</si>
  <si>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</si>
  <si>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</si>
  <si>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</si>
  <si>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</si>
  <si>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</si>
  <si>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</si>
  <si>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</si>
  <si>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</si>
  <si>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</si>
  <si>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</si>
  <si>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</si>
  <si>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</si>
  <si>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</si>
  <si>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</si>
  <si>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</si>
  <si>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</si>
  <si>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</si>
  <si>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</si>
  <si>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</si>
  <si>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</si>
  <si>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</si>
  <si>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</si>
  <si>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</si>
  <si>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</si>
  <si>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</si>
  <si>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</si>
  <si>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</si>
  <si>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</si>
  <si>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</si>
  <si>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</si>
  <si>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</si>
  <si>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</si>
  <si>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</si>
  <si>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</si>
  <si>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</si>
  <si>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</si>
  <si>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</si>
  <si>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</si>
  <si>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</si>
  <si>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</si>
  <si>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</si>
  <si>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</si>
  <si>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</si>
  <si>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</si>
  <si>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</si>
  <si>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</si>
  <si>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</si>
  <si>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</si>
  <si>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</si>
  <si>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</si>
  <si>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</si>
  <si>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</si>
  <si>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</si>
  <si>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</si>
  <si>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</si>
  <si>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</si>
  <si>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</si>
  <si>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</si>
  <si>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</si>
  <si>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</si>
  <si>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</si>
  <si>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</si>
  <si>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</si>
  <si>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</si>
  <si>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</si>
  <si>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</si>
  <si>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</si>
  <si>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</si>
  <si>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</si>
  <si>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</si>
  <si>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</si>
  <si>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</si>
  <si>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</si>
  <si>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</si>
  <si>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</si>
  <si>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</si>
  <si>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</si>
  <si>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</si>
  <si>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</si>
  <si>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</si>
  <si>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</si>
  <si>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</si>
  <si>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</si>
  <si>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</si>
  <si>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</si>
  <si>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</si>
  <si>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</si>
  <si>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</si>
  <si>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</si>
  <si>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</si>
  <si>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</si>
  <si>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</si>
  <si>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</si>
  <si>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</si>
  <si>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</si>
  <si>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</si>
  <si>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</si>
  <si>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</si>
  <si>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</si>
  <si>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</si>
  <si>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</si>
  <si>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</si>
  <si>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</si>
  <si>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</si>
  <si>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</si>
  <si>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</si>
  <si>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</si>
  <si>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</si>
  <si>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</si>
  <si>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</si>
  <si>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</si>
  <si>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</si>
  <si>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</si>
  <si>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</si>
  <si>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</si>
  <si>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</si>
  <si>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</si>
  <si>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</si>
  <si>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</si>
  <si>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</si>
  <si>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</si>
  <si>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</si>
  <si>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</si>
  <si>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</si>
  <si>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</si>
  <si>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</si>
  <si>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</si>
  <si>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</si>
  <si>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</si>
  <si>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</si>
  <si>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</si>
  <si>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</si>
  <si>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</si>
  <si>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</si>
  <si>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</si>
  <si>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</si>
  <si>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</si>
  <si>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</si>
  <si>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</si>
  <si>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</si>
  <si>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</si>
  <si>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</si>
  <si>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</si>
  <si>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</si>
  <si>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</si>
  <si>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</si>
  <si>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</si>
  <si>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</si>
  <si>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</si>
  <si>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</si>
  <si>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</si>
  <si>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</si>
  <si>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</si>
  <si>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</si>
  <si>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</si>
  <si>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</si>
  <si>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</si>
  <si>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</si>
  <si>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</si>
  <si>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</si>
  <si>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</si>
  <si>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</si>
  <si>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</si>
  <si>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</si>
  <si>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</si>
  <si>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</si>
  <si>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</si>
  <si>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</si>
  <si>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</si>
  <si>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</si>
  <si>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</si>
  <si>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</si>
  <si>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</si>
  <si>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</si>
  <si>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</si>
  <si>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</si>
  <si>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</si>
  <si>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</si>
  <si>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</si>
  <si>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</si>
  <si>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</si>
  <si>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</si>
  <si>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</si>
  <si>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</si>
  <si>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</si>
  <si>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</si>
  <si>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</si>
  <si>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</si>
  <si>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</si>
  <si>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</si>
  <si>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</si>
  <si>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</si>
  <si>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</si>
  <si>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</si>
  <si>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</si>
  <si>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</si>
  <si>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</si>
  <si>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</si>
  <si>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</si>
  <si>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</si>
  <si>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</si>
  <si>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</si>
  <si>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</si>
  <si>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</si>
  <si>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</si>
  <si>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</si>
  <si>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</si>
  <si>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</si>
  <si>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</si>
  <si>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</si>
  <si>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</si>
  <si>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</si>
  <si>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</si>
  <si>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</si>
  <si>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</si>
  <si>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</si>
  <si>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</si>
  <si>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</si>
  <si>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</si>
  <si>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</si>
  <si>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</si>
  <si>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</si>
  <si>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</si>
  <si>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</si>
  <si>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</si>
  <si>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</si>
  <si>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</si>
  <si>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</si>
  <si>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</si>
  <si>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</si>
  <si>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</si>
  <si>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</si>
  <si>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</si>
  <si>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</si>
  <si>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</si>
  <si>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</si>
  <si>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</si>
  <si>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</si>
  <si>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</si>
  <si>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</si>
  <si>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</si>
  <si>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</si>
  <si>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</si>
  <si>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</si>
  <si>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</si>
  <si>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</si>
  <si>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</si>
  <si>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</si>
  <si>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</si>
  <si>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</si>
  <si>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</si>
  <si>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</si>
  <si>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</si>
  <si>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</si>
  <si>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</si>
  <si>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</si>
  <si>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</si>
  <si>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</si>
  <si>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</si>
  <si>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</si>
  <si>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</si>
  <si>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</si>
  <si>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</si>
  <si>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</si>
  <si>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</si>
  <si>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</si>
  <si>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</si>
  <si>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</si>
  <si>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</si>
  <si>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</si>
  <si>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</si>
  <si>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</si>
  <si>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</si>
  <si>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</si>
  <si>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</si>
  <si>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</si>
  <si>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</si>
  <si>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</si>
  <si>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</si>
  <si>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</si>
  <si>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</si>
  <si>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</si>
  <si>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</si>
  <si>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</si>
  <si>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</si>
  <si>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</si>
  <si>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</si>
  <si>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</si>
  <si>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</si>
  <si>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</si>
  <si>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</si>
  <si>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</si>
  <si>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</si>
  <si>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</si>
  <si>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</si>
  <si>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</si>
  <si>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</si>
  <si>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</si>
  <si>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</si>
  <si>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</si>
  <si>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</si>
  <si>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</si>
  <si>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</si>
  <si>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</si>
  <si>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</si>
  <si>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</si>
  <si>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</si>
  <si>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</si>
  <si>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</si>
  <si>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</si>
  <si>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</si>
  <si>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</si>
  <si>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</si>
  <si>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</si>
  <si>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</si>
  <si>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</si>
  <si>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</si>
  <si>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</si>
  <si>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</si>
  <si>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</si>
  <si>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</si>
  <si>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</si>
  <si>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</si>
  <si>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</si>
  <si>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</si>
  <si>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</si>
  <si>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</si>
  <si>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</si>
  <si>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</si>
  <si>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</si>
  <si>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</si>
  <si>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</si>
  <si>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</si>
  <si>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</si>
  <si>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</si>
  <si>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</si>
  <si>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</si>
  <si>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</si>
  <si>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</si>
  <si>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</si>
  <si>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</si>
  <si>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</si>
  <si>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</si>
  <si>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</si>
  <si>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</si>
  <si>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</si>
  <si>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</si>
  <si>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</si>
  <si>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</si>
  <si>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</si>
  <si>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</si>
  <si>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</si>
  <si>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</si>
  <si>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</si>
  <si>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</si>
  <si>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</si>
  <si>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</si>
  <si>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</si>
  <si>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</si>
  <si>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</si>
  <si>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</si>
  <si>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</si>
  <si>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</si>
  <si>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</si>
  <si>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</si>
  <si>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</si>
  <si>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</si>
  <si>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</si>
  <si>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</si>
  <si>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</si>
  <si>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</si>
  <si>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</si>
  <si>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</si>
  <si>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</si>
  <si>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</si>
  <si>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</si>
  <si>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</si>
  <si>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</si>
  <si>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</si>
  <si>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</si>
  <si>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</si>
  <si>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</si>
  <si>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</si>
  <si>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</si>
  <si>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</si>
  <si>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</si>
  <si>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</si>
  <si>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</si>
  <si>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</si>
  <si>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</si>
  <si>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</si>
  <si>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</si>
  <si>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</si>
  <si>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</si>
  <si>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</si>
  <si>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</si>
  <si>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</si>
  <si>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</si>
  <si>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</si>
  <si>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</si>
  <si>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</si>
  <si>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</si>
  <si>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</si>
  <si>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</si>
  <si>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</si>
  <si>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</si>
  <si>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</si>
  <si>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</si>
  <si>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</si>
  <si>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</si>
  <si>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</si>
  <si>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</si>
  <si>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</si>
  <si>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</si>
  <si>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</si>
  <si>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</si>
  <si>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</si>
  <si>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</si>
  <si>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</si>
  <si>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</si>
  <si>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</si>
  <si>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</si>
  <si>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</si>
  <si>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</si>
  <si>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</si>
  <si>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</si>
  <si>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</si>
  <si>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</si>
  <si>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</si>
  <si>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</si>
  <si>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</si>
  <si>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</si>
  <si>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</si>
  <si>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</si>
  <si>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</si>
  <si>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</si>
  <si>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</si>
  <si>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</si>
  <si>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</si>
  <si>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</si>
  <si>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</si>
  <si>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</si>
  <si>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</si>
  <si>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</si>
  <si>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</si>
  <si>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</si>
  <si>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</si>
  <si>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</si>
  <si>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</si>
  <si>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</si>
  <si>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</si>
  <si>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</si>
  <si>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</si>
  <si>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</si>
  <si>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</si>
  <si>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</si>
  <si>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</si>
  <si>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</si>
  <si>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</si>
  <si>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</si>
  <si>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</si>
  <si>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</si>
  <si>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</si>
  <si>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</si>
  <si>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</si>
  <si>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</si>
  <si>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</si>
  <si>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</si>
  <si>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</si>
  <si>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</si>
  <si>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</si>
  <si>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</si>
  <si>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</si>
  <si>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</si>
  <si>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</si>
  <si>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</si>
  <si>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</si>
  <si>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</si>
  <si>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</si>
  <si>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</si>
  <si>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</si>
  <si>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</si>
  <si>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</si>
  <si>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</si>
  <si>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</si>
  <si>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</si>
  <si>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</si>
  <si>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</si>
  <si>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</si>
  <si>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</si>
  <si>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</si>
  <si>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</si>
  <si>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</si>
  <si>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</si>
  <si>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</si>
  <si>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</si>
  <si>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</si>
  <si>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</si>
  <si>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</si>
  <si>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</si>
  <si>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</si>
  <si>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</si>
  <si>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</si>
  <si>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</si>
  <si>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</si>
  <si>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</si>
  <si>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</si>
  <si>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</si>
  <si>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</si>
  <si>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</si>
  <si>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</si>
  <si>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</si>
  <si>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</si>
  <si>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</si>
  <si>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</si>
  <si>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</si>
  <si>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</si>
  <si>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</si>
  <si>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</si>
  <si>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</si>
  <si>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</si>
  <si>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</si>
  <si>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</si>
  <si>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</si>
  <si>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</si>
  <si>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</si>
  <si>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</si>
  <si>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</si>
  <si>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</si>
  <si>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</si>
  <si>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</si>
  <si>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</si>
  <si>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</si>
  <si>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</si>
  <si>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</si>
  <si>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</si>
  <si>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</si>
  <si>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</si>
  <si>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</si>
  <si>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</si>
  <si>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</si>
  <si>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</si>
  <si>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</si>
  <si>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</si>
  <si>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</si>
  <si>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</si>
  <si>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</si>
  <si>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</si>
  <si>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</si>
  <si>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</si>
  <si>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</si>
  <si>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</si>
  <si>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</si>
  <si>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</si>
  <si>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</si>
  <si>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</si>
  <si>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</si>
  <si>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</si>
  <si>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</si>
  <si>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</si>
  <si>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</si>
  <si>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</si>
  <si>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</si>
  <si>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</si>
  <si>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</si>
  <si>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</si>
  <si>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</si>
  <si>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</si>
  <si>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</si>
  <si>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</si>
  <si>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</si>
  <si>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</si>
  <si>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</si>
  <si>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</si>
  <si>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</si>
  <si>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</si>
  <si>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</si>
  <si>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</si>
  <si>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</si>
  <si>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</si>
  <si>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</si>
  <si>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</si>
  <si>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</si>
  <si>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</si>
  <si>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</si>
  <si>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</si>
  <si>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</si>
  <si>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</si>
  <si>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</si>
  <si>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</si>
  <si>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</si>
  <si>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</si>
  <si>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</si>
  <si>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</si>
  <si>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</si>
  <si>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</si>
  <si>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</si>
  <si>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</si>
  <si>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</si>
  <si>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</si>
  <si>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</si>
  <si>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</si>
  <si>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</si>
  <si>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</si>
  <si>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</si>
  <si>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</si>
  <si>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</si>
  <si>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</si>
  <si>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</si>
  <si>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</si>
  <si>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</si>
  <si>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</si>
  <si>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</si>
  <si>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</si>
  <si>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</si>
  <si>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</si>
  <si>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</si>
  <si>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</si>
  <si>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</si>
  <si>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</si>
  <si>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</si>
  <si>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</si>
  <si>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</si>
  <si>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</si>
  <si>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</si>
  <si>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</si>
  <si>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</si>
  <si>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</si>
  <si>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</si>
  <si>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</si>
  <si>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</si>
  <si>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</si>
  <si>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</si>
  <si>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</si>
  <si>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</si>
  <si>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</si>
  <si>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</si>
  <si>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</si>
  <si>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</si>
  <si>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</si>
  <si>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</si>
  <si>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</si>
  <si>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</si>
  <si>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</si>
  <si>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</si>
  <si>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</si>
  <si>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</si>
  <si>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</si>
  <si>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</si>
  <si>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</si>
  <si>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</si>
  <si>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</si>
  <si>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</si>
  <si>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</si>
  <si>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</si>
  <si>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</si>
  <si>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</si>
  <si>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</si>
  <si>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</si>
  <si>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</si>
  <si>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</si>
  <si>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</si>
  <si>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</si>
  <si>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</si>
  <si>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</si>
  <si>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</si>
  <si>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</si>
  <si>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</si>
  <si>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</si>
  <si>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</si>
  <si>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</si>
  <si>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</si>
  <si>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</si>
  <si>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</si>
  <si>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</si>
  <si>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</si>
  <si>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</si>
  <si>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</si>
  <si>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</si>
  <si>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</si>
  <si>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</si>
  <si>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</si>
  <si>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</si>
  <si>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</si>
  <si>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</si>
  <si>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</si>
  <si>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</si>
  <si>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</si>
  <si>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</si>
  <si>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</si>
  <si>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</si>
  <si>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</si>
  <si>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</si>
  <si>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</si>
  <si>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</si>
  <si>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</si>
  <si>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</si>
  <si>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</si>
  <si>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</si>
  <si>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</si>
  <si>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</si>
  <si>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</si>
  <si>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</si>
  <si>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</si>
  <si>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</si>
  <si>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</si>
  <si>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</si>
  <si>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</si>
  <si>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</si>
  <si>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</si>
  <si>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</si>
  <si>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</si>
  <si>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</si>
  <si>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</si>
  <si>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</si>
  <si>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</si>
  <si>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</si>
  <si>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</si>
  <si>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</si>
  <si>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</si>
  <si>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</si>
  <si>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</si>
  <si>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</si>
  <si>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</si>
  <si>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</si>
  <si>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</si>
  <si>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</si>
  <si>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</si>
  <si>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</si>
  <si>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</si>
  <si>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</si>
  <si>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</si>
  <si>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</si>
  <si>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</si>
  <si>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</si>
  <si>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</si>
  <si>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</si>
  <si>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</si>
  <si>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</si>
  <si>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</si>
  <si>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</si>
  <si>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</si>
  <si>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</si>
  <si>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</si>
  <si>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</si>
  <si>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</si>
  <si>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</si>
  <si>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</si>
  <si>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</si>
  <si>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</si>
  <si>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</si>
  <si>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</si>
  <si>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</si>
  <si>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</si>
  <si>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</si>
  <si>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</si>
  <si>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</si>
  <si>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</si>
  <si>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</si>
  <si>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</si>
  <si>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</si>
  <si>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</si>
  <si>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</si>
  <si>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</si>
  <si>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</si>
  <si>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</si>
  <si>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</si>
  <si>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</si>
  <si>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</si>
  <si>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</si>
  <si>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</si>
  <si>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</si>
  <si>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</si>
  <si>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</si>
  <si>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</si>
  <si>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</si>
  <si>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</si>
  <si>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</si>
  <si>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</si>
  <si>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</si>
  <si>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</si>
  <si>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</si>
  <si>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</si>
  <si>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</si>
  <si>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</si>
  <si>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</si>
  <si>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</si>
  <si>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</si>
  <si>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</si>
  <si>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</si>
  <si>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</si>
  <si>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</si>
  <si>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</si>
  <si>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</si>
  <si>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</si>
  <si>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</si>
  <si>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</si>
  <si>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</si>
  <si>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</si>
  <si>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</si>
  <si>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</si>
  <si>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</si>
  <si>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</si>
  <si>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</si>
  <si>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</si>
  <si>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</si>
  <si>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</si>
  <si>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</si>
  <si>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</si>
  <si>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</si>
  <si>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</si>
  <si>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</si>
  <si>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</si>
  <si>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</si>
  <si>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</si>
  <si>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</si>
  <si>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</si>
  <si>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</si>
  <si>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</si>
  <si>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</si>
  <si>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</si>
  <si>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</si>
  <si>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</si>
  <si>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</si>
  <si>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</si>
  <si>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</si>
  <si>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</si>
  <si>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</si>
  <si>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</si>
  <si>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</si>
  <si>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</si>
  <si>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</si>
  <si>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</si>
  <si>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</si>
  <si>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</si>
  <si>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</si>
  <si>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</si>
  <si>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</si>
  <si>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</si>
  <si>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</si>
  <si>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</si>
  <si>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</si>
  <si>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</si>
  <si>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</si>
  <si>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</si>
  <si>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</si>
  <si>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</si>
  <si>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</si>
  <si>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</si>
  <si>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</si>
  <si>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</si>
  <si>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</si>
  <si>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</si>
  <si>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</si>
  <si>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</si>
  <si>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</si>
  <si>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</si>
  <si>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</si>
  <si>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</si>
  <si>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</si>
  <si>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</si>
  <si>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</si>
  <si>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</si>
  <si>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</si>
  <si>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</si>
  <si>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</si>
  <si>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</si>
  <si>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</si>
  <si>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</si>
  <si>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</si>
  <si>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</si>
  <si>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</si>
  <si>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</si>
  <si>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</si>
  <si>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</si>
  <si>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</si>
  <si>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</si>
  <si>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</si>
  <si>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</si>
  <si>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</si>
  <si>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</si>
  <si>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</si>
  <si>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</si>
  <si>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</si>
  <si>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</si>
  <si>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</si>
  <si>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</si>
  <si>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</si>
  <si>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</si>
  <si>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</si>
  <si>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</si>
  <si>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</si>
  <si>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</si>
  <si>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</si>
  <si>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</si>
  <si>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</si>
  <si>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</si>
  <si>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</si>
  <si>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</si>
  <si>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</si>
  <si>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</si>
  <si>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</si>
  <si>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</si>
  <si>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</si>
  <si>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</si>
  <si>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</si>
  <si>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</si>
  <si>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</si>
  <si>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</si>
  <si>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</si>
  <si>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</si>
  <si>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</si>
  <si>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</si>
  <si>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</si>
  <si>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</si>
  <si>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</si>
  <si>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</si>
  <si>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</si>
  <si>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</si>
  <si>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</si>
  <si>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</si>
  <si>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</si>
  <si>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</si>
  <si>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</si>
  <si>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</si>
  <si>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</si>
  <si>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</si>
  <si>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</si>
  <si>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</si>
  <si>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</si>
  <si>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</si>
  <si>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</si>
  <si>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</si>
  <si>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</si>
  <si>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</si>
  <si>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</si>
  <si>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</si>
  <si>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</si>
  <si>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</si>
  <si>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</si>
  <si>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</si>
  <si>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VGSNAG2_변속위치센서A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</si>
  <si>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</si>
  <si>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</si>
  <si>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</si>
  <si>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</si>
  <si>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</si>
  <si>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</si>
  <si>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</si>
  <si>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</si>
  <si>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</si>
  <si>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</si>
  <si>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</si>
  <si>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</si>
  <si>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</si>
  <si>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</si>
  <si>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</si>
  <si>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</si>
  <si>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</si>
  <si>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</si>
  <si>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</si>
  <si>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</si>
  <si>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</si>
  <si>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</si>
  <si>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</si>
  <si>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</si>
  <si>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</si>
  <si>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</si>
  <si>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</si>
  <si>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</si>
  <si>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</si>
  <si>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</si>
  <si>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</si>
  <si>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</si>
  <si>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</si>
  <si>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</si>
  <si>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</si>
  <si>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</si>
  <si>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</si>
  <si>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</si>
  <si>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</si>
  <si>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</si>
  <si>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</si>
  <si>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</si>
  <si>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</si>
  <si>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</si>
  <si>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</si>
  <si>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</si>
  <si>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</si>
  <si>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</si>
  <si>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</si>
  <si>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</si>
  <si>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</si>
  <si>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</si>
  <si>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</si>
  <si>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</si>
  <si>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</si>
  <si>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</si>
  <si>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</si>
  <si>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</si>
  <si>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</si>
  <si>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</si>
  <si>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</si>
  <si>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</si>
  <si>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</si>
  <si>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</si>
  <si>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</si>
  <si>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</si>
  <si>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</si>
  <si>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</si>
  <si>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</si>
  <si>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</si>
  <si>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</si>
  <si>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</si>
  <si>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</si>
  <si>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</si>
  <si>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</si>
  <si>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</si>
  <si>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</si>
  <si>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</si>
  <si>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</si>
  <si>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</si>
  <si>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</si>
  <si>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</si>
  <si>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</si>
  <si>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</si>
  <si>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</si>
  <si>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</si>
  <si>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</si>
  <si>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</si>
  <si>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</si>
  <si>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</si>
  <si>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</si>
  <si>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</si>
  <si>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</si>
  <si>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</si>
  <si>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</si>
  <si>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</si>
  <si>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</si>
  <si>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</si>
  <si>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</si>
  <si>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</si>
  <si>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</si>
  <si>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</si>
  <si>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</si>
  <si>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</si>
  <si>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</si>
  <si>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</si>
  <si>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</si>
  <si>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</si>
  <si>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</si>
  <si>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</si>
  <si>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</si>
  <si>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</si>
  <si>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</si>
  <si>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</si>
  <si>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</si>
  <si>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</si>
  <si>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</si>
  <si>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</si>
  <si>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</si>
  <si>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</si>
  <si>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</si>
  <si>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</si>
  <si>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</si>
  <si>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</si>
  <si>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</si>
  <si>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</si>
  <si>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</si>
  <si>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</si>
  <si>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</si>
  <si>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</si>
  <si>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</si>
  <si>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</si>
  <si>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</si>
  <si>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</si>
  <si>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</si>
  <si>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</si>
  <si>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</si>
  <si>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</si>
  <si>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</si>
  <si>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</si>
  <si>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</si>
  <si>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</si>
  <si>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</si>
  <si>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</si>
  <si>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</si>
  <si>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</si>
  <si>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</si>
  <si>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</si>
  <si>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</si>
  <si>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</si>
  <si>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</si>
  <si>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</si>
  <si>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</si>
  <si>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</si>
  <si>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</si>
  <si>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</si>
  <si>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</si>
  <si>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</si>
  <si>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</si>
  <si>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</si>
  <si>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</si>
  <si>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0CK927263N</t>
  </si>
  <si>
    <t>0CK_Sensor(1)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</si>
  <si>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</si>
  <si>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</si>
  <si>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</si>
  <si>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</si>
  <si>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</si>
  <si>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</si>
  <si>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</si>
  <si>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</si>
  <si>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</si>
  <si>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</si>
  <si>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</si>
  <si>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24049465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</si>
  <si>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</si>
  <si>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</si>
  <si>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</si>
  <si>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</si>
  <si>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</si>
  <si>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</si>
  <si>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</si>
  <si>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</si>
  <si>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</si>
  <si>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</si>
  <si>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</si>
  <si>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</si>
  <si>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</si>
  <si>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</si>
  <si>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</si>
  <si>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</si>
  <si>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</si>
  <si>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</si>
  <si>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</si>
  <si>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</si>
  <si>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</si>
  <si>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</si>
  <si>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</si>
  <si>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</si>
  <si>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</si>
  <si>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</si>
  <si>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</si>
  <si>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</si>
  <si>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</si>
  <si>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</si>
  <si>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</si>
  <si>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</si>
  <si>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</si>
  <si>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</si>
  <si>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</si>
  <si>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</si>
  <si>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</si>
  <si>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</si>
  <si>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</si>
  <si>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</si>
  <si>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진홍오토(대구)</t>
    <phoneticPr fontId="2" type="noConversion"/>
  </si>
  <si>
    <t>6F35_Solenoid_Pack</t>
    <phoneticPr fontId="2" type="noConversion"/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</si>
  <si>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</si>
  <si>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</si>
  <si>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</si>
  <si>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</si>
  <si>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</si>
  <si>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</si>
  <si>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</si>
  <si>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</si>
  <si>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CV6Z-7G391-A</t>
    <phoneticPr fontId="2" type="noConversion"/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</si>
  <si>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</si>
  <si>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</si>
  <si>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</si>
  <si>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</si>
  <si>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</si>
  <si>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</si>
  <si>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</si>
  <si>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</si>
  <si>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</si>
  <si>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</si>
  <si>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</si>
  <si>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</si>
  <si>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</si>
  <si>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</si>
  <si>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</si>
  <si>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</si>
  <si>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</si>
  <si>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</si>
  <si>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</si>
  <si>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xdfdsaf</t>
  </si>
  <si>
    <t>sadfsdaf</t>
  </si>
  <si>
    <t>365모터스_260311_183852.xlsx</t>
  </si>
  <si>
    <t>3/11/2026</t>
  </si>
  <si>
    <t>농협 3520106511413</t>
    <phoneticPr fontId="2" type="noConversion"/>
  </si>
  <si>
    <t>365모터스(안동)_260312_155021.xlsx</t>
  </si>
  <si>
    <t>3/12/2026</t>
  </si>
  <si>
    <t>ff</t>
  </si>
  <si>
    <t>fff</t>
  </si>
  <si>
    <t>119모터스(화성)_260312_155953.xlsx</t>
  </si>
  <si>
    <t>219모터스(대구)</t>
    <phoneticPr fontId="2" type="noConversion"/>
  </si>
  <si>
    <t>219모터스(대구)_260312_161241.xlsx</t>
  </si>
  <si>
    <t>219모터스(대구)_260312_161241.xlsx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</si>
</sst>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1]!미수금확인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2]!미수금확인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4.xlsm" TargetMode="External"/><Relationship Id="rId1" Type="http://schemas.openxmlformats.org/officeDocument/2006/relationships/externalLinkPath" Target="&#47588;&#52636;&#44288;&#47532;_26030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5.xlsm" TargetMode="External"/><Relationship Id="rId1" Type="http://schemas.openxmlformats.org/officeDocument/2006/relationships/externalLinkPath" Target="&#47588;&#52636;&#44288;&#47532;_260305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9.xlsm" TargetMode="External"/><Relationship Id="rId1" Type="http://schemas.openxmlformats.org/officeDocument/2006/relationships/externalLinkPath" Target="&#47588;&#52636;&#44288;&#47532;_2603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4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5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D1" t="str">
            <v>제품코드</v>
          </cell>
          <cell r="G1" t="str">
            <v>단가</v>
          </cell>
        </row>
        <row r="2">
          <cell r="D2">
            <v>2821402</v>
          </cell>
          <cell r="G2">
            <v>30000</v>
          </cell>
        </row>
        <row r="3">
          <cell r="D3" t="str">
            <v>A7252709011</v>
          </cell>
          <cell r="G3">
            <v>1300000</v>
          </cell>
        </row>
        <row r="4">
          <cell r="G4">
            <v>800000</v>
          </cell>
        </row>
        <row r="5">
          <cell r="G5">
            <v>1000000</v>
          </cell>
        </row>
        <row r="6">
          <cell r="G6">
            <v>198000</v>
          </cell>
        </row>
        <row r="7">
          <cell r="G7">
            <v>12000</v>
          </cell>
        </row>
        <row r="8">
          <cell r="G8">
            <v>25000</v>
          </cell>
        </row>
        <row r="9">
          <cell r="G9">
            <v>1100000</v>
          </cell>
        </row>
        <row r="10">
          <cell r="D10" t="str">
            <v>A7252709011</v>
          </cell>
          <cell r="G10">
            <v>1200000</v>
          </cell>
        </row>
        <row r="11">
          <cell r="G11">
            <v>330000</v>
          </cell>
        </row>
        <row r="12">
          <cell r="G12">
            <v>1000000</v>
          </cell>
        </row>
        <row r="13">
          <cell r="G13">
            <v>350000</v>
          </cell>
        </row>
        <row r="14">
          <cell r="D14" t="str">
            <v>결재</v>
          </cell>
          <cell r="G14">
            <v>-300000</v>
          </cell>
        </row>
        <row r="15">
          <cell r="G15">
            <v>610000</v>
          </cell>
        </row>
        <row r="16">
          <cell r="D16">
            <v>2821402</v>
          </cell>
          <cell r="G16">
            <v>55000</v>
          </cell>
        </row>
        <row r="17">
          <cell r="G17">
            <v>600000</v>
          </cell>
        </row>
        <row r="18">
          <cell r="G18">
            <v>1100000</v>
          </cell>
        </row>
        <row r="19">
          <cell r="G19">
            <v>650000</v>
          </cell>
        </row>
        <row r="20">
          <cell r="G20">
            <v>1650000</v>
          </cell>
        </row>
        <row r="21">
          <cell r="D21"/>
          <cell r="G21">
            <v>650000</v>
          </cell>
        </row>
        <row r="22">
          <cell r="G22">
            <v>700000</v>
          </cell>
        </row>
        <row r="23">
          <cell r="G23">
            <v>1500000</v>
          </cell>
        </row>
        <row r="24">
          <cell r="D24" t="str">
            <v>A7252709011</v>
          </cell>
          <cell r="G24">
            <v>1200000</v>
          </cell>
        </row>
        <row r="25">
          <cell r="G25">
            <v>198000</v>
          </cell>
        </row>
        <row r="26">
          <cell r="G26">
            <v>300000</v>
          </cell>
        </row>
        <row r="27">
          <cell r="G27">
            <v>1000000</v>
          </cell>
        </row>
        <row r="28">
          <cell r="G28">
            <v>1500000</v>
          </cell>
        </row>
        <row r="29">
          <cell r="G29">
            <v>650000</v>
          </cell>
        </row>
        <row r="30">
          <cell r="D30" t="str">
            <v>02E927770AQ</v>
          </cell>
          <cell r="G30">
            <v>1500000</v>
          </cell>
        </row>
        <row r="31">
          <cell r="D31" t="str">
            <v>A7252709011</v>
          </cell>
          <cell r="G31">
            <v>1200000</v>
          </cell>
        </row>
        <row r="32">
          <cell r="G32">
            <v>150000</v>
          </cell>
        </row>
        <row r="33">
          <cell r="G33">
            <v>150000</v>
          </cell>
        </row>
        <row r="34">
          <cell r="G34">
            <v>100000</v>
          </cell>
        </row>
        <row r="35">
          <cell r="G35">
            <v>230000</v>
          </cell>
        </row>
        <row r="36">
          <cell r="D36" t="str">
            <v>34265KIT</v>
          </cell>
          <cell r="G36">
            <v>130000</v>
          </cell>
        </row>
        <row r="37">
          <cell r="G37">
            <v>10000</v>
          </cell>
        </row>
        <row r="38">
          <cell r="D38" t="str">
            <v>B24117624192</v>
          </cell>
          <cell r="G38">
            <v>50000</v>
          </cell>
        </row>
        <row r="39">
          <cell r="D39" t="str">
            <v>A7252709011</v>
          </cell>
          <cell r="G39">
            <v>1100000</v>
          </cell>
        </row>
        <row r="40">
          <cell r="G40">
            <v>13000</v>
          </cell>
        </row>
        <row r="41">
          <cell r="G41">
            <v>50000</v>
          </cell>
        </row>
        <row r="42">
          <cell r="G42">
            <v>1100000</v>
          </cell>
        </row>
        <row r="43">
          <cell r="G43">
            <v>140000</v>
          </cell>
        </row>
        <row r="44">
          <cell r="G44">
            <v>450000</v>
          </cell>
        </row>
        <row r="45">
          <cell r="G45">
            <v>450000</v>
          </cell>
        </row>
        <row r="46">
          <cell r="G46">
            <v>1600000</v>
          </cell>
        </row>
        <row r="47">
          <cell r="G47">
            <v>1600000</v>
          </cell>
        </row>
        <row r="48">
          <cell r="G48">
            <v>100000</v>
          </cell>
        </row>
        <row r="49">
          <cell r="D49" t="str">
            <v>A7252709011</v>
          </cell>
          <cell r="G49">
            <v>650000</v>
          </cell>
        </row>
        <row r="50">
          <cell r="G50">
            <v>350000</v>
          </cell>
        </row>
        <row r="51">
          <cell r="D51" t="str">
            <v>A7252709011</v>
          </cell>
          <cell r="G51">
            <v>1200000</v>
          </cell>
        </row>
        <row r="52">
          <cell r="D52" t="str">
            <v>0BH927711C</v>
          </cell>
          <cell r="G52">
            <v>1500000</v>
          </cell>
        </row>
        <row r="53">
          <cell r="G53">
            <v>-500000</v>
          </cell>
        </row>
        <row r="54">
          <cell r="G54">
            <v>1600000</v>
          </cell>
        </row>
        <row r="55">
          <cell r="G55">
            <v>1000000</v>
          </cell>
        </row>
        <row r="56">
          <cell r="G56">
            <v>200000</v>
          </cell>
        </row>
        <row r="57">
          <cell r="G57">
            <v>-1270000</v>
          </cell>
        </row>
        <row r="58">
          <cell r="G58">
            <v>-300000</v>
          </cell>
        </row>
        <row r="59">
          <cell r="G59">
            <v>-200000</v>
          </cell>
        </row>
        <row r="60">
          <cell r="D60" t="str">
            <v>A0002702600</v>
          </cell>
          <cell r="G60">
            <v>150000</v>
          </cell>
        </row>
        <row r="61">
          <cell r="D61" t="str">
            <v>A7252709011</v>
          </cell>
          <cell r="G61">
            <v>1300000</v>
          </cell>
        </row>
        <row r="62">
          <cell r="G62">
            <v>1600000</v>
          </cell>
        </row>
        <row r="63">
          <cell r="G63">
            <v>650000</v>
          </cell>
        </row>
        <row r="64">
          <cell r="G64">
            <v>150000</v>
          </cell>
        </row>
        <row r="65">
          <cell r="G65">
            <v>20000</v>
          </cell>
        </row>
        <row r="66">
          <cell r="G66">
            <v>250000</v>
          </cell>
        </row>
        <row r="67">
          <cell r="D67" t="str">
            <v>0B5398048D</v>
          </cell>
          <cell r="G67">
            <v>570000</v>
          </cell>
        </row>
        <row r="69">
          <cell r="G69">
            <v>1600000</v>
          </cell>
        </row>
        <row r="70">
          <cell r="D70" t="str">
            <v>A7252709011</v>
          </cell>
          <cell r="G70">
            <v>1300000</v>
          </cell>
        </row>
        <row r="71">
          <cell r="G71">
            <v>1500000</v>
          </cell>
        </row>
        <row r="72">
          <cell r="D72" t="str">
            <v>A7252709011</v>
          </cell>
          <cell r="G72">
            <v>1200000</v>
          </cell>
        </row>
        <row r="73">
          <cell r="G73">
            <v>1100000</v>
          </cell>
        </row>
        <row r="74">
          <cell r="D74" t="str">
            <v>927156AA</v>
          </cell>
          <cell r="G74">
            <v>1500000</v>
          </cell>
        </row>
        <row r="75">
          <cell r="G75">
            <v>450000</v>
          </cell>
        </row>
        <row r="76">
          <cell r="D76" t="str">
            <v>A7252709011</v>
          </cell>
          <cell r="G76">
            <v>1200000</v>
          </cell>
        </row>
        <row r="77">
          <cell r="G77">
            <v>2000000</v>
          </cell>
        </row>
        <row r="78">
          <cell r="G78">
            <v>350000</v>
          </cell>
        </row>
        <row r="79">
          <cell r="G79">
            <v>300000</v>
          </cell>
        </row>
        <row r="80">
          <cell r="G80">
            <v>129000</v>
          </cell>
        </row>
        <row r="81">
          <cell r="D81" t="str">
            <v>0BH927711C</v>
          </cell>
          <cell r="G81">
            <v>1500000</v>
          </cell>
        </row>
        <row r="82">
          <cell r="D82" t="str">
            <v>A7252709011</v>
          </cell>
          <cell r="G82">
            <v>1200000</v>
          </cell>
        </row>
        <row r="83">
          <cell r="G83">
            <v>350000</v>
          </cell>
        </row>
        <row r="84">
          <cell r="D84" t="str">
            <v>A7252709011</v>
          </cell>
          <cell r="G84">
            <v>1200000</v>
          </cell>
        </row>
        <row r="85">
          <cell r="G85">
            <v>650000</v>
          </cell>
        </row>
        <row r="86">
          <cell r="G86">
            <v>50000</v>
          </cell>
        </row>
        <row r="87">
          <cell r="D87" t="str">
            <v>A7252709011</v>
          </cell>
          <cell r="G87">
            <v>1300000</v>
          </cell>
        </row>
        <row r="88">
          <cell r="G88">
            <v>350000</v>
          </cell>
        </row>
        <row r="89">
          <cell r="G89">
            <v>350000</v>
          </cell>
        </row>
        <row r="90">
          <cell r="D90" t="str">
            <v>A7252709011</v>
          </cell>
          <cell r="G90">
            <v>1090909</v>
          </cell>
        </row>
        <row r="91">
          <cell r="D91" t="str">
            <v>A0054463710</v>
          </cell>
          <cell r="G91">
            <v>1600000</v>
          </cell>
        </row>
        <row r="92">
          <cell r="D92" t="str">
            <v>A7252709011</v>
          </cell>
          <cell r="G92">
            <v>1200000</v>
          </cell>
        </row>
        <row r="93">
          <cell r="G93">
            <v>198000</v>
          </cell>
        </row>
        <row r="94">
          <cell r="D94" t="str">
            <v>927156AA</v>
          </cell>
          <cell r="G94">
            <v>1500000</v>
          </cell>
        </row>
        <row r="95">
          <cell r="G95">
            <v>30000</v>
          </cell>
        </row>
        <row r="96">
          <cell r="G96">
            <v>1100000</v>
          </cell>
        </row>
        <row r="97">
          <cell r="G97">
            <v>20000</v>
          </cell>
        </row>
        <row r="98">
          <cell r="G98">
            <v>1100000</v>
          </cell>
        </row>
        <row r="99">
          <cell r="G99">
            <v>3500000</v>
          </cell>
        </row>
        <row r="100">
          <cell r="D100" t="str">
            <v>B24117624192</v>
          </cell>
          <cell r="G100">
            <v>50000</v>
          </cell>
        </row>
        <row r="101">
          <cell r="D101" t="str">
            <v>A7252709011</v>
          </cell>
          <cell r="G101">
            <v>1200000</v>
          </cell>
        </row>
        <row r="102">
          <cell r="G102">
            <v>800000</v>
          </cell>
        </row>
        <row r="103">
          <cell r="D103">
            <v>415054509</v>
          </cell>
          <cell r="G103">
            <v>320000</v>
          </cell>
        </row>
        <row r="104">
          <cell r="G104">
            <v>340000</v>
          </cell>
        </row>
        <row r="105">
          <cell r="G105">
            <v>7727</v>
          </cell>
        </row>
        <row r="106">
          <cell r="D106" t="str">
            <v>A0002703500</v>
          </cell>
          <cell r="G106">
            <v>1100000</v>
          </cell>
        </row>
        <row r="107">
          <cell r="G107">
            <v>572727</v>
          </cell>
        </row>
        <row r="108">
          <cell r="D108" t="str">
            <v>A7252709011</v>
          </cell>
          <cell r="G108">
            <v>1000000</v>
          </cell>
        </row>
        <row r="109">
          <cell r="G109">
            <v>350000</v>
          </cell>
        </row>
        <row r="110">
          <cell r="G110">
            <v>129000</v>
          </cell>
        </row>
        <row r="111">
          <cell r="G111">
            <v>600000</v>
          </cell>
        </row>
        <row r="112">
          <cell r="D112" t="str">
            <v>A7252709011</v>
          </cell>
          <cell r="G112">
            <v>1200000</v>
          </cell>
        </row>
        <row r="113">
          <cell r="G113">
            <v>1500000</v>
          </cell>
        </row>
        <row r="114">
          <cell r="G114">
            <v>610000</v>
          </cell>
        </row>
        <row r="115">
          <cell r="D115" t="str">
            <v>34265KIT</v>
          </cell>
          <cell r="G115">
            <v>130000</v>
          </cell>
        </row>
        <row r="116">
          <cell r="D116">
            <v>2821402</v>
          </cell>
          <cell r="G116">
            <v>35000</v>
          </cell>
        </row>
        <row r="117">
          <cell r="G117">
            <v>20000</v>
          </cell>
        </row>
        <row r="118">
          <cell r="G118">
            <v>2200000</v>
          </cell>
        </row>
        <row r="119">
          <cell r="G119">
            <v>2180000</v>
          </cell>
        </row>
        <row r="120">
          <cell r="G120">
            <v>2000000</v>
          </cell>
        </row>
        <row r="121">
          <cell r="D121">
            <v>415072909</v>
          </cell>
          <cell r="G121">
            <v>381818</v>
          </cell>
        </row>
        <row r="122">
          <cell r="D122" t="str">
            <v>ODN321371B</v>
          </cell>
          <cell r="G122">
            <v>12000</v>
          </cell>
        </row>
        <row r="123">
          <cell r="D123">
            <v>415072909</v>
          </cell>
          <cell r="G123">
            <v>381818</v>
          </cell>
        </row>
        <row r="124">
          <cell r="D124" t="str">
            <v>ODN321371B</v>
          </cell>
          <cell r="G124">
            <v>12000</v>
          </cell>
        </row>
        <row r="125">
          <cell r="G125">
            <v>27000</v>
          </cell>
        </row>
        <row r="126">
          <cell r="G126">
            <v>850000</v>
          </cell>
        </row>
        <row r="127">
          <cell r="D127" t="str">
            <v>A7252709011</v>
          </cell>
          <cell r="G127">
            <v>1200000</v>
          </cell>
        </row>
        <row r="128">
          <cell r="G128">
            <v>350000</v>
          </cell>
        </row>
        <row r="129">
          <cell r="G129">
            <v>50000</v>
          </cell>
        </row>
        <row r="130">
          <cell r="D130" t="str">
            <v>927156K</v>
          </cell>
          <cell r="G130">
            <v>1400000</v>
          </cell>
        </row>
        <row r="131">
          <cell r="D131" t="str">
            <v>927156AA</v>
          </cell>
          <cell r="G131">
            <v>1500000</v>
          </cell>
        </row>
        <row r="132">
          <cell r="G132">
            <v>30000</v>
          </cell>
        </row>
        <row r="133">
          <cell r="G133">
            <v>250000</v>
          </cell>
        </row>
        <row r="134">
          <cell r="G134">
            <v>2600000</v>
          </cell>
        </row>
        <row r="135">
          <cell r="G135">
            <v>600000</v>
          </cell>
        </row>
        <row r="136">
          <cell r="G136">
            <v>1850000</v>
          </cell>
        </row>
        <row r="137">
          <cell r="G137">
            <v>1550000</v>
          </cell>
        </row>
        <row r="138">
          <cell r="G138">
            <v>650000</v>
          </cell>
        </row>
        <row r="141">
          <cell r="G141">
            <v>25000</v>
          </cell>
        </row>
        <row r="145">
          <cell r="G145">
            <v>1550000</v>
          </cell>
        </row>
        <row r="146">
          <cell r="G146">
            <v>200000</v>
          </cell>
        </row>
        <row r="147">
          <cell r="D147">
            <v>2800802</v>
          </cell>
          <cell r="G147">
            <v>150000</v>
          </cell>
        </row>
        <row r="148">
          <cell r="D148" t="str">
            <v>B2222772000</v>
          </cell>
          <cell r="G148">
            <v>20000</v>
          </cell>
        </row>
        <row r="149">
          <cell r="D149">
            <v>7252703114</v>
          </cell>
          <cell r="G149">
            <v>129000</v>
          </cell>
        </row>
        <row r="150">
          <cell r="D150" t="str">
            <v>B7252703707</v>
          </cell>
          <cell r="G150">
            <v>50000</v>
          </cell>
        </row>
        <row r="151">
          <cell r="D151" t="str">
            <v>B24117624192</v>
          </cell>
          <cell r="G151">
            <v>50000</v>
          </cell>
        </row>
        <row r="152">
          <cell r="G152">
            <v>1550000</v>
          </cell>
        </row>
        <row r="154">
          <cell r="D154" t="str">
            <v>A7252709011</v>
          </cell>
          <cell r="G154">
            <v>1200000</v>
          </cell>
        </row>
        <row r="155">
          <cell r="G155">
            <v>350000</v>
          </cell>
        </row>
        <row r="156">
          <cell r="G156">
            <v>650000</v>
          </cell>
        </row>
        <row r="157">
          <cell r="D157" t="str">
            <v>0B5398048D</v>
          </cell>
          <cell r="G157">
            <v>549000</v>
          </cell>
        </row>
        <row r="158">
          <cell r="D158">
            <v>50229</v>
          </cell>
          <cell r="G158">
            <v>75000</v>
          </cell>
        </row>
        <row r="159">
          <cell r="D159">
            <v>415090409</v>
          </cell>
          <cell r="G159">
            <v>510000</v>
          </cell>
        </row>
        <row r="160">
          <cell r="D160" t="str">
            <v>A0002703500</v>
          </cell>
          <cell r="G160">
            <v>1300000</v>
          </cell>
        </row>
        <row r="161">
          <cell r="G161">
            <v>600000</v>
          </cell>
        </row>
        <row r="162">
          <cell r="D162" t="str">
            <v>0B5398048D</v>
          </cell>
          <cell r="G162">
            <v>549000</v>
          </cell>
        </row>
        <row r="163">
          <cell r="D163" t="str">
            <v>0B5325330A</v>
          </cell>
          <cell r="G163">
            <v>50000</v>
          </cell>
        </row>
        <row r="164">
          <cell r="D164" t="str">
            <v>34265KIT</v>
          </cell>
          <cell r="G164">
            <v>130000</v>
          </cell>
        </row>
        <row r="165">
          <cell r="D165">
            <v>415090409</v>
          </cell>
          <cell r="G165">
            <v>510000</v>
          </cell>
        </row>
        <row r="166">
          <cell r="D166" t="str">
            <v>A7252709011-1</v>
          </cell>
          <cell r="G166">
            <v>1200000</v>
          </cell>
        </row>
        <row r="168">
          <cell r="D168">
            <v>927156</v>
          </cell>
          <cell r="G168">
            <v>1500000</v>
          </cell>
        </row>
        <row r="169">
          <cell r="D169" t="str">
            <v>0DN325421</v>
          </cell>
          <cell r="G169">
            <v>50000</v>
          </cell>
        </row>
        <row r="170">
          <cell r="D170" t="str">
            <v>927156K</v>
          </cell>
          <cell r="G170">
            <v>1400000</v>
          </cell>
        </row>
        <row r="171">
          <cell r="D171">
            <v>2800802</v>
          </cell>
          <cell r="G171">
            <v>150000</v>
          </cell>
        </row>
        <row r="172">
          <cell r="D172" t="str">
            <v>9P1301125</v>
          </cell>
          <cell r="G172">
            <v>65000</v>
          </cell>
        </row>
        <row r="173">
          <cell r="D173" t="str">
            <v>9G232136100</v>
          </cell>
          <cell r="G173">
            <v>25000</v>
          </cell>
        </row>
        <row r="174">
          <cell r="D174" t="str">
            <v>0B5398048D</v>
          </cell>
          <cell r="G174">
            <v>549000</v>
          </cell>
        </row>
        <row r="175">
          <cell r="G175">
            <v>650000</v>
          </cell>
        </row>
        <row r="176">
          <cell r="D176" t="str">
            <v>34265KIT</v>
          </cell>
          <cell r="G176">
            <v>130000</v>
          </cell>
        </row>
        <row r="177">
          <cell r="D177" t="str">
            <v>19037052B</v>
          </cell>
          <cell r="G177">
            <v>10000</v>
          </cell>
        </row>
        <row r="178">
          <cell r="D178" t="str">
            <v>0B5325330A</v>
          </cell>
          <cell r="G178">
            <v>20000</v>
          </cell>
        </row>
        <row r="179">
          <cell r="G179">
            <v>1550000</v>
          </cell>
        </row>
        <row r="180">
          <cell r="G180">
            <v>1550000</v>
          </cell>
        </row>
        <row r="181">
          <cell r="D181" t="str">
            <v>0B5398048D</v>
          </cell>
          <cell r="G181">
            <v>499091</v>
          </cell>
        </row>
        <row r="182">
          <cell r="G182">
            <v>150000</v>
          </cell>
        </row>
        <row r="183">
          <cell r="G183">
            <v>150000</v>
          </cell>
        </row>
        <row r="184">
          <cell r="D184" t="str">
            <v>A7252709011-1</v>
          </cell>
          <cell r="G184">
            <v>1200000</v>
          </cell>
        </row>
        <row r="185">
          <cell r="G185">
            <v>350000</v>
          </cell>
        </row>
        <row r="186">
          <cell r="D186" t="str">
            <v>A7252709011-1</v>
          </cell>
          <cell r="G186">
            <v>1200000</v>
          </cell>
        </row>
        <row r="187">
          <cell r="D187" t="str">
            <v>B7252703707</v>
          </cell>
          <cell r="G187">
            <v>50000</v>
          </cell>
        </row>
        <row r="188">
          <cell r="D188">
            <v>2800802</v>
          </cell>
          <cell r="G188">
            <v>150000</v>
          </cell>
        </row>
        <row r="189">
          <cell r="D189" t="str">
            <v>0B5325330A</v>
          </cell>
          <cell r="G189">
            <v>30000</v>
          </cell>
        </row>
        <row r="190">
          <cell r="D190" t="str">
            <v>19037052B</v>
          </cell>
          <cell r="G190">
            <v>10000</v>
          </cell>
        </row>
        <row r="191">
          <cell r="D191" t="str">
            <v>A7252703114</v>
          </cell>
          <cell r="G191">
            <v>210000</v>
          </cell>
        </row>
        <row r="192">
          <cell r="D192">
            <v>2800801</v>
          </cell>
          <cell r="G192">
            <v>150000</v>
          </cell>
        </row>
        <row r="193">
          <cell r="D193" t="str">
            <v>A0002702600</v>
          </cell>
          <cell r="G193">
            <v>1200000</v>
          </cell>
        </row>
        <row r="194">
          <cell r="D194">
            <v>415062109</v>
          </cell>
          <cell r="G194">
            <v>680000</v>
          </cell>
        </row>
        <row r="195">
          <cell r="D195">
            <v>50229</v>
          </cell>
          <cell r="G195">
            <v>75000</v>
          </cell>
        </row>
        <row r="196">
          <cell r="D196" t="str">
            <v>B193</v>
          </cell>
          <cell r="G196">
            <v>1100000</v>
          </cell>
        </row>
        <row r="197">
          <cell r="G197">
            <v>3500000</v>
          </cell>
        </row>
        <row r="198">
          <cell r="G198">
            <v>1500000</v>
          </cell>
        </row>
        <row r="199">
          <cell r="G199"/>
        </row>
        <row r="200">
          <cell r="G200">
            <v>1500000</v>
          </cell>
        </row>
        <row r="201">
          <cell r="G201"/>
        </row>
        <row r="202">
          <cell r="G202">
            <v>650000</v>
          </cell>
        </row>
        <row r="203">
          <cell r="D203" t="str">
            <v>01035174B-1</v>
          </cell>
          <cell r="G203">
            <v>10000</v>
          </cell>
        </row>
        <row r="204">
          <cell r="D204" t="str">
            <v>927156AA</v>
          </cell>
          <cell r="G204">
            <v>1500000</v>
          </cell>
        </row>
        <row r="205">
          <cell r="D205" t="str">
            <v>9P1301125</v>
          </cell>
          <cell r="G205">
            <v>65000</v>
          </cell>
        </row>
        <row r="206">
          <cell r="D206" t="str">
            <v>9G232136100</v>
          </cell>
          <cell r="G206">
            <v>25000</v>
          </cell>
        </row>
        <row r="207">
          <cell r="G207">
            <v>250000</v>
          </cell>
        </row>
        <row r="208">
          <cell r="D208" t="str">
            <v>A7252709011-1</v>
          </cell>
          <cell r="G208">
            <v>1200000</v>
          </cell>
        </row>
        <row r="209">
          <cell r="D209" t="str">
            <v>A7252709011-1</v>
          </cell>
          <cell r="G209">
            <v>1300000</v>
          </cell>
        </row>
        <row r="210">
          <cell r="D210" t="str">
            <v>A7252709011-1</v>
          </cell>
          <cell r="G210">
            <v>650000</v>
          </cell>
        </row>
        <row r="211">
          <cell r="D211" t="str">
            <v>0B5398048D</v>
          </cell>
          <cell r="G211">
            <v>499091</v>
          </cell>
        </row>
        <row r="212">
          <cell r="D212" t="str">
            <v>1988216B-06</v>
          </cell>
          <cell r="G212">
            <v>20000</v>
          </cell>
        </row>
        <row r="213">
          <cell r="G213">
            <v>1000000</v>
          </cell>
        </row>
        <row r="214">
          <cell r="G214">
            <v>2000000</v>
          </cell>
        </row>
        <row r="215">
          <cell r="G215">
            <v>800000</v>
          </cell>
        </row>
        <row r="216">
          <cell r="D216" t="str">
            <v>A7252709011-1</v>
          </cell>
          <cell r="G216">
            <v>1200000</v>
          </cell>
        </row>
        <row r="217">
          <cell r="G217">
            <v>350000</v>
          </cell>
        </row>
        <row r="218">
          <cell r="G218">
            <v>1200000</v>
          </cell>
        </row>
        <row r="219">
          <cell r="D219" t="str">
            <v>B24117624192</v>
          </cell>
          <cell r="G219">
            <v>50000</v>
          </cell>
        </row>
        <row r="220">
          <cell r="D220" t="str">
            <v>A0034462410</v>
          </cell>
          <cell r="G220">
            <v>1400000</v>
          </cell>
        </row>
        <row r="221">
          <cell r="D221" t="str">
            <v>0B5325330A</v>
          </cell>
          <cell r="G221">
            <v>30000</v>
          </cell>
        </row>
        <row r="222">
          <cell r="D222" t="str">
            <v>0B5398048D</v>
          </cell>
          <cell r="G222">
            <v>600000</v>
          </cell>
        </row>
        <row r="223">
          <cell r="D223" t="str">
            <v>1988216B-06</v>
          </cell>
          <cell r="G223">
            <v>20000</v>
          </cell>
        </row>
        <row r="224">
          <cell r="D224" t="str">
            <v>0C8325039A</v>
          </cell>
          <cell r="G224">
            <v>1200000</v>
          </cell>
        </row>
        <row r="225">
          <cell r="D225" t="str">
            <v>0C8300036C</v>
          </cell>
          <cell r="G225">
            <v>1000000</v>
          </cell>
        </row>
        <row r="226">
          <cell r="G226">
            <v>1550000</v>
          </cell>
        </row>
        <row r="227">
          <cell r="D227">
            <v>24152333903</v>
          </cell>
          <cell r="G227">
            <v>50000</v>
          </cell>
        </row>
        <row r="228">
          <cell r="D228" t="str">
            <v>0B5398048D</v>
          </cell>
          <cell r="G228">
            <v>499091</v>
          </cell>
        </row>
        <row r="229">
          <cell r="D229">
            <v>415072909</v>
          </cell>
          <cell r="G229">
            <v>380000</v>
          </cell>
        </row>
        <row r="230">
          <cell r="D230" t="str">
            <v>927156AA</v>
          </cell>
          <cell r="G230">
            <v>1500000</v>
          </cell>
        </row>
        <row r="231">
          <cell r="D231" t="str">
            <v>0DN325421</v>
          </cell>
          <cell r="G231">
            <v>50000</v>
          </cell>
        </row>
        <row r="232">
          <cell r="G232">
            <v>50000</v>
          </cell>
        </row>
        <row r="233">
          <cell r="D233" t="str">
            <v>0HK927156B</v>
          </cell>
          <cell r="G233">
            <v>1800000</v>
          </cell>
        </row>
        <row r="234">
          <cell r="D234" t="str">
            <v>0DN325421</v>
          </cell>
          <cell r="G234">
            <v>50000</v>
          </cell>
        </row>
        <row r="235">
          <cell r="G235">
            <v>1600000</v>
          </cell>
        </row>
        <row r="236">
          <cell r="D236" t="str">
            <v>B193</v>
          </cell>
          <cell r="G236">
            <v>1200000</v>
          </cell>
        </row>
        <row r="237">
          <cell r="G237">
            <v>600000</v>
          </cell>
        </row>
        <row r="238">
          <cell r="G238">
            <v>600000</v>
          </cell>
        </row>
        <row r="239">
          <cell r="D239" t="str">
            <v>0B5398048D</v>
          </cell>
          <cell r="G239">
            <v>600000</v>
          </cell>
        </row>
        <row r="240">
          <cell r="D240">
            <v>50229</v>
          </cell>
          <cell r="G240">
            <v>80000</v>
          </cell>
        </row>
        <row r="241">
          <cell r="D241" t="str">
            <v>0B5325330A</v>
          </cell>
          <cell r="G241">
            <v>50000</v>
          </cell>
        </row>
        <row r="242">
          <cell r="D242" t="str">
            <v>B7252703707</v>
          </cell>
          <cell r="G242">
            <v>50000</v>
          </cell>
        </row>
        <row r="243">
          <cell r="D243">
            <v>2800802</v>
          </cell>
          <cell r="G243">
            <v>150000</v>
          </cell>
        </row>
        <row r="246">
          <cell r="G246">
            <v>450000</v>
          </cell>
        </row>
        <row r="247">
          <cell r="D247" t="str">
            <v>927769DK</v>
          </cell>
          <cell r="G247">
            <v>1000000</v>
          </cell>
        </row>
        <row r="248">
          <cell r="D248" t="str">
            <v>19037052B</v>
          </cell>
          <cell r="G248">
            <v>10000</v>
          </cell>
        </row>
        <row r="249">
          <cell r="D249" t="str">
            <v>34265KIT</v>
          </cell>
          <cell r="G249">
            <v>130000</v>
          </cell>
        </row>
        <row r="250">
          <cell r="D250" t="str">
            <v>0B5398048D</v>
          </cell>
          <cell r="G250">
            <v>549000</v>
          </cell>
        </row>
        <row r="253">
          <cell r="D253" t="str">
            <v>0B5398048D</v>
          </cell>
          <cell r="G253">
            <v>549000</v>
          </cell>
        </row>
        <row r="254">
          <cell r="G254">
            <v>150000</v>
          </cell>
        </row>
        <row r="255">
          <cell r="G255">
            <v>350000</v>
          </cell>
        </row>
        <row r="258">
          <cell r="G258">
            <v>450000</v>
          </cell>
        </row>
        <row r="260">
          <cell r="G260">
            <v>500000</v>
          </cell>
        </row>
        <row r="261">
          <cell r="D261">
            <v>2800802</v>
          </cell>
          <cell r="G261">
            <v>150000</v>
          </cell>
        </row>
        <row r="262">
          <cell r="D262" t="str">
            <v>A0002703300</v>
          </cell>
          <cell r="G262">
            <v>1700000</v>
          </cell>
        </row>
        <row r="264">
          <cell r="G264">
            <v>650000</v>
          </cell>
        </row>
        <row r="266">
          <cell r="D266" t="str">
            <v>0B5325330A</v>
          </cell>
          <cell r="G266">
            <v>30000</v>
          </cell>
        </row>
        <row r="267">
          <cell r="D267" t="str">
            <v>19037052B</v>
          </cell>
          <cell r="G267">
            <v>10000</v>
          </cell>
        </row>
        <row r="268">
          <cell r="D268" t="str">
            <v>0B5323525B</v>
          </cell>
          <cell r="G268">
            <v>10000</v>
          </cell>
        </row>
        <row r="269">
          <cell r="D269" t="str">
            <v>0B5398048D</v>
          </cell>
          <cell r="G269">
            <v>549000</v>
          </cell>
        </row>
        <row r="270">
          <cell r="G270">
            <v>600000</v>
          </cell>
        </row>
        <row r="271">
          <cell r="D271">
            <v>50229</v>
          </cell>
          <cell r="G271">
            <v>75000</v>
          </cell>
        </row>
        <row r="272">
          <cell r="D272" t="str">
            <v>1988216B-06</v>
          </cell>
          <cell r="G272">
            <v>20000</v>
          </cell>
        </row>
        <row r="274">
          <cell r="D274" t="str">
            <v>A7252709011-1</v>
          </cell>
          <cell r="G274">
            <v>1200000</v>
          </cell>
        </row>
        <row r="275">
          <cell r="G275">
            <v>350000</v>
          </cell>
        </row>
        <row r="276">
          <cell r="D276" t="str">
            <v>68214115AA</v>
          </cell>
          <cell r="G276">
            <v>550000</v>
          </cell>
        </row>
        <row r="277">
          <cell r="D277" t="str">
            <v>927156K</v>
          </cell>
          <cell r="G277">
            <v>1000000</v>
          </cell>
        </row>
        <row r="278">
          <cell r="D278" t="str">
            <v>0BH927711C</v>
          </cell>
          <cell r="G278">
            <v>1200000</v>
          </cell>
        </row>
        <row r="279">
          <cell r="D279" t="str">
            <v>B24117624192</v>
          </cell>
          <cell r="G279">
            <v>50000</v>
          </cell>
        </row>
        <row r="280">
          <cell r="D280" t="str">
            <v>B7252703707</v>
          </cell>
          <cell r="G280">
            <v>50000</v>
          </cell>
        </row>
        <row r="281">
          <cell r="G281">
            <v>84000</v>
          </cell>
        </row>
        <row r="282">
          <cell r="D282" t="str">
            <v>0B5325330A</v>
          </cell>
          <cell r="G282">
            <v>35000</v>
          </cell>
        </row>
        <row r="283">
          <cell r="D283">
            <v>24152333903</v>
          </cell>
          <cell r="G283">
            <v>50000</v>
          </cell>
        </row>
        <row r="284">
          <cell r="G284">
            <v>1000000</v>
          </cell>
        </row>
        <row r="285">
          <cell r="G285">
            <v>1200000</v>
          </cell>
        </row>
        <row r="286">
          <cell r="D286" t="str">
            <v>927156AA</v>
          </cell>
          <cell r="G286">
            <v>1500000</v>
          </cell>
        </row>
        <row r="287">
          <cell r="D287" t="str">
            <v>0DN325421</v>
          </cell>
          <cell r="G287">
            <v>50000</v>
          </cell>
        </row>
        <row r="288">
          <cell r="D288" t="str">
            <v>0CK927413E</v>
          </cell>
          <cell r="G288">
            <v>60000</v>
          </cell>
        </row>
        <row r="289">
          <cell r="G289">
            <v>1000000</v>
          </cell>
        </row>
        <row r="290">
          <cell r="G290">
            <v>650000</v>
          </cell>
        </row>
        <row r="291">
          <cell r="G291">
            <v>900000</v>
          </cell>
        </row>
        <row r="292">
          <cell r="D292" t="str">
            <v>02E927770AQ</v>
          </cell>
          <cell r="G292">
            <v>1600000</v>
          </cell>
        </row>
        <row r="298">
          <cell r="D298" t="str">
            <v>0B5398048D</v>
          </cell>
          <cell r="G298">
            <v>549000</v>
          </cell>
        </row>
        <row r="307">
          <cell r="D307" t="str">
            <v>927156AA</v>
          </cell>
          <cell r="G307">
            <v>1500000</v>
          </cell>
        </row>
        <row r="308">
          <cell r="D308" t="str">
            <v>0DN325421</v>
          </cell>
          <cell r="G308">
            <v>50000</v>
          </cell>
        </row>
        <row r="312">
          <cell r="D312">
            <v>2800802</v>
          </cell>
          <cell r="G312">
            <v>150000</v>
          </cell>
        </row>
        <row r="313">
          <cell r="D313" t="str">
            <v>B24117624192</v>
          </cell>
          <cell r="G313">
            <v>50000</v>
          </cell>
        </row>
        <row r="314">
          <cell r="D314" t="str">
            <v>927769DK</v>
          </cell>
          <cell r="G314">
            <v>1000000</v>
          </cell>
        </row>
        <row r="315">
          <cell r="D315">
            <v>415072909</v>
          </cell>
          <cell r="G315">
            <v>378000</v>
          </cell>
        </row>
        <row r="316">
          <cell r="G316">
            <v>1500000</v>
          </cell>
        </row>
        <row r="319">
          <cell r="G319">
            <v>1000000</v>
          </cell>
        </row>
        <row r="320">
          <cell r="D320" t="str">
            <v>A0002702600</v>
          </cell>
          <cell r="G320">
            <v>1200000</v>
          </cell>
        </row>
        <row r="321">
          <cell r="D321">
            <v>2800802</v>
          </cell>
          <cell r="G321">
            <v>140000</v>
          </cell>
        </row>
        <row r="322">
          <cell r="D322">
            <v>501220522</v>
          </cell>
          <cell r="G322">
            <v>450000</v>
          </cell>
        </row>
        <row r="323">
          <cell r="D323" t="str">
            <v>A7252709011-1</v>
          </cell>
          <cell r="G323">
            <v>1200000</v>
          </cell>
        </row>
        <row r="324">
          <cell r="G324">
            <v>350000</v>
          </cell>
        </row>
        <row r="325">
          <cell r="D325" t="str">
            <v>A7252709011-1</v>
          </cell>
          <cell r="G325">
            <v>650000</v>
          </cell>
        </row>
        <row r="327">
          <cell r="D327" t="str">
            <v>927156K</v>
          </cell>
          <cell r="G327">
            <v>1400000</v>
          </cell>
        </row>
        <row r="328">
          <cell r="D328" t="str">
            <v>0B5398048D</v>
          </cell>
          <cell r="G328">
            <v>549000</v>
          </cell>
        </row>
        <row r="329">
          <cell r="D329" t="str">
            <v>927156AA</v>
          </cell>
          <cell r="G329">
            <v>1500000</v>
          </cell>
        </row>
        <row r="330">
          <cell r="D330" t="str">
            <v>0DN325421</v>
          </cell>
          <cell r="G330">
            <v>50000</v>
          </cell>
        </row>
        <row r="335">
          <cell r="D335">
            <v>1068298046</v>
          </cell>
          <cell r="G335">
            <v>450000</v>
          </cell>
        </row>
        <row r="336">
          <cell r="D336">
            <v>24152333907</v>
          </cell>
          <cell r="G336">
            <v>50000</v>
          </cell>
        </row>
        <row r="337">
          <cell r="D337" t="str">
            <v>927156AA</v>
          </cell>
          <cell r="G337">
            <v>1500000</v>
          </cell>
        </row>
        <row r="338">
          <cell r="D338" t="str">
            <v>0DN325421</v>
          </cell>
          <cell r="G338">
            <v>50000</v>
          </cell>
        </row>
        <row r="339">
          <cell r="D339" t="str">
            <v>927156AA</v>
          </cell>
          <cell r="G339">
            <v>1500000</v>
          </cell>
        </row>
        <row r="340">
          <cell r="D340" t="str">
            <v>0DN325421</v>
          </cell>
          <cell r="G340">
            <v>50000</v>
          </cell>
        </row>
        <row r="341">
          <cell r="D341" t="str">
            <v>0CK927413E</v>
          </cell>
          <cell r="G341">
            <v>60000</v>
          </cell>
        </row>
        <row r="344">
          <cell r="G344">
            <v>1000000</v>
          </cell>
        </row>
        <row r="345">
          <cell r="D345" t="str">
            <v>02E927770AQ</v>
          </cell>
          <cell r="G345">
            <v>1500000</v>
          </cell>
        </row>
        <row r="351">
          <cell r="D351" t="str">
            <v>0B5325031</v>
          </cell>
          <cell r="G351">
            <v>700000</v>
          </cell>
        </row>
        <row r="352">
          <cell r="D352">
            <v>36050661</v>
          </cell>
          <cell r="G352">
            <v>1200000</v>
          </cell>
        </row>
        <row r="353">
          <cell r="G353">
            <v>50000</v>
          </cell>
        </row>
        <row r="354">
          <cell r="D354" t="str">
            <v>68214115AA</v>
          </cell>
          <cell r="G354">
            <v>550000</v>
          </cell>
        </row>
        <row r="359">
          <cell r="G359">
            <v>650000</v>
          </cell>
        </row>
        <row r="361">
          <cell r="D361">
            <v>1068298046</v>
          </cell>
          <cell r="G361">
            <v>450000</v>
          </cell>
        </row>
        <row r="362">
          <cell r="D362" t="str">
            <v>A7252709011-1</v>
          </cell>
          <cell r="G362">
            <v>1300000</v>
          </cell>
        </row>
        <row r="363">
          <cell r="D363" t="str">
            <v>0B5398048D</v>
          </cell>
          <cell r="G363">
            <v>499091</v>
          </cell>
        </row>
        <row r="364">
          <cell r="G364">
            <v>200000</v>
          </cell>
        </row>
        <row r="365">
          <cell r="G365">
            <v>250000</v>
          </cell>
        </row>
        <row r="366">
          <cell r="G366">
            <v>1100000</v>
          </cell>
        </row>
        <row r="367">
          <cell r="D367" t="str">
            <v>927156AA</v>
          </cell>
          <cell r="G367">
            <v>1500000</v>
          </cell>
        </row>
        <row r="368">
          <cell r="G368">
            <v>1650000</v>
          </cell>
        </row>
        <row r="371">
          <cell r="G371">
            <v>1000000</v>
          </cell>
        </row>
        <row r="372">
          <cell r="D372">
            <v>1068298046</v>
          </cell>
          <cell r="G372">
            <v>450000</v>
          </cell>
        </row>
        <row r="373">
          <cell r="D373">
            <v>1068298046</v>
          </cell>
          <cell r="G373">
            <v>500000</v>
          </cell>
        </row>
        <row r="374">
          <cell r="D374">
            <v>24152333903</v>
          </cell>
          <cell r="G374">
            <v>50000</v>
          </cell>
        </row>
        <row r="375">
          <cell r="D375" t="str">
            <v>A7252709011-1</v>
          </cell>
          <cell r="G375">
            <v>200000</v>
          </cell>
        </row>
        <row r="376">
          <cell r="D376" t="str">
            <v>0B5398048D</v>
          </cell>
          <cell r="G376">
            <v>549000</v>
          </cell>
        </row>
        <row r="377">
          <cell r="D377">
            <v>7252703114</v>
          </cell>
          <cell r="G377">
            <v>129000</v>
          </cell>
        </row>
        <row r="378">
          <cell r="D378">
            <v>2800802</v>
          </cell>
          <cell r="G378">
            <v>150000</v>
          </cell>
        </row>
        <row r="379">
          <cell r="G379">
            <v>1550000</v>
          </cell>
        </row>
        <row r="380">
          <cell r="G380">
            <v>990000</v>
          </cell>
        </row>
        <row r="382">
          <cell r="G382">
            <v>1000000</v>
          </cell>
        </row>
        <row r="383">
          <cell r="G383">
            <v>1200000</v>
          </cell>
        </row>
        <row r="386">
          <cell r="G386">
            <v>1200000</v>
          </cell>
        </row>
        <row r="387">
          <cell r="G387">
            <v>150000</v>
          </cell>
        </row>
        <row r="390">
          <cell r="D390" t="str">
            <v>02E927770AQ</v>
          </cell>
          <cell r="G390">
            <v>1500000</v>
          </cell>
        </row>
        <row r="391">
          <cell r="D391">
            <v>2295001282</v>
          </cell>
          <cell r="G391">
            <v>422000</v>
          </cell>
        </row>
        <row r="392">
          <cell r="G392">
            <v>680000</v>
          </cell>
        </row>
        <row r="393">
          <cell r="D393" t="str">
            <v>A7252709011</v>
          </cell>
          <cell r="G393">
            <v>1000000</v>
          </cell>
        </row>
        <row r="395">
          <cell r="D395" t="str">
            <v>0B5398048D</v>
          </cell>
          <cell r="G395">
            <v>499091</v>
          </cell>
        </row>
        <row r="396">
          <cell r="D396" t="str">
            <v>927156AA</v>
          </cell>
          <cell r="G396">
            <v>1500000</v>
          </cell>
        </row>
        <row r="397">
          <cell r="D397" t="str">
            <v>0DN325421</v>
          </cell>
          <cell r="G397">
            <v>50000</v>
          </cell>
        </row>
        <row r="399">
          <cell r="G399">
            <v>2000000</v>
          </cell>
        </row>
        <row r="401">
          <cell r="D401">
            <v>50229</v>
          </cell>
          <cell r="G401">
            <v>75000</v>
          </cell>
        </row>
        <row r="402">
          <cell r="G402">
            <v>500000</v>
          </cell>
        </row>
        <row r="403">
          <cell r="D403" t="str">
            <v>927156AA</v>
          </cell>
          <cell r="G403">
            <v>1500000</v>
          </cell>
        </row>
        <row r="404">
          <cell r="D404" t="str">
            <v>0DN325421</v>
          </cell>
          <cell r="G404">
            <v>50000</v>
          </cell>
        </row>
        <row r="405">
          <cell r="D405" t="str">
            <v>0CK927263E</v>
          </cell>
          <cell r="G405">
            <v>250000</v>
          </cell>
        </row>
        <row r="407">
          <cell r="D407" t="str">
            <v>0CK927263E</v>
          </cell>
          <cell r="G407">
            <v>250000</v>
          </cell>
        </row>
        <row r="409">
          <cell r="D409">
            <v>50229</v>
          </cell>
          <cell r="G409">
            <v>75000</v>
          </cell>
        </row>
        <row r="410">
          <cell r="D410" t="str">
            <v>34265KIT</v>
          </cell>
          <cell r="G410">
            <v>130000</v>
          </cell>
        </row>
        <row r="411">
          <cell r="D411" t="str">
            <v>19037052B</v>
          </cell>
          <cell r="G411">
            <v>10000</v>
          </cell>
        </row>
        <row r="412">
          <cell r="G412">
            <v>150000</v>
          </cell>
        </row>
        <row r="414">
          <cell r="G414">
            <v>150000</v>
          </cell>
        </row>
        <row r="415">
          <cell r="G415">
            <v>20000</v>
          </cell>
        </row>
        <row r="416">
          <cell r="G416">
            <v>450000</v>
          </cell>
        </row>
        <row r="417">
          <cell r="G417">
            <v>450000</v>
          </cell>
        </row>
        <row r="418">
          <cell r="D418">
            <v>1087298388</v>
          </cell>
          <cell r="G418">
            <v>550000</v>
          </cell>
        </row>
        <row r="419">
          <cell r="D419" t="str">
            <v>927156AA</v>
          </cell>
          <cell r="G419">
            <v>1650000</v>
          </cell>
        </row>
        <row r="423">
          <cell r="D423" t="str">
            <v>927156AA</v>
          </cell>
          <cell r="G423">
            <v>1500000</v>
          </cell>
        </row>
        <row r="424">
          <cell r="D424" t="str">
            <v>0DN325421</v>
          </cell>
          <cell r="G424">
            <v>50000</v>
          </cell>
        </row>
        <row r="425">
          <cell r="D425" t="str">
            <v>0CK927413E</v>
          </cell>
          <cell r="G425">
            <v>60000</v>
          </cell>
        </row>
        <row r="426">
          <cell r="G426">
            <v>800000</v>
          </cell>
        </row>
        <row r="427">
          <cell r="G427">
            <v>1100000</v>
          </cell>
        </row>
        <row r="429">
          <cell r="G429">
            <v>900000</v>
          </cell>
        </row>
        <row r="430">
          <cell r="D430" t="str">
            <v>A7252709011-1</v>
          </cell>
          <cell r="G430">
            <v>1200000</v>
          </cell>
        </row>
        <row r="432">
          <cell r="D432" t="str">
            <v>927156K</v>
          </cell>
          <cell r="G432">
            <v>800000</v>
          </cell>
        </row>
        <row r="433">
          <cell r="D433" t="str">
            <v>0BH927711C</v>
          </cell>
          <cell r="G433">
            <v>1500000</v>
          </cell>
        </row>
        <row r="434">
          <cell r="D434" t="str">
            <v>927156K</v>
          </cell>
          <cell r="G434">
            <v>900000</v>
          </cell>
        </row>
        <row r="438">
          <cell r="G438">
            <v>900000</v>
          </cell>
        </row>
        <row r="439">
          <cell r="D439" t="str">
            <v>02E927770AQ</v>
          </cell>
          <cell r="G439">
            <v>1500000</v>
          </cell>
        </row>
        <row r="440">
          <cell r="D440" t="str">
            <v>0HK927156B</v>
          </cell>
          <cell r="G440">
            <v>1800000</v>
          </cell>
        </row>
        <row r="441">
          <cell r="D441" t="str">
            <v>0DN325421</v>
          </cell>
          <cell r="G441">
            <v>50000</v>
          </cell>
        </row>
        <row r="442">
          <cell r="G442">
            <v>150000</v>
          </cell>
        </row>
        <row r="443">
          <cell r="D443" t="str">
            <v>927156AA</v>
          </cell>
          <cell r="G443">
            <v>1500000</v>
          </cell>
        </row>
        <row r="444">
          <cell r="D444" t="str">
            <v>0DN325421</v>
          </cell>
          <cell r="G444">
            <v>50000</v>
          </cell>
        </row>
        <row r="445">
          <cell r="D445" t="str">
            <v>927156AA</v>
          </cell>
          <cell r="G445">
            <v>1500000</v>
          </cell>
        </row>
        <row r="446">
          <cell r="D446" t="str">
            <v>0DN325421</v>
          </cell>
          <cell r="G446">
            <v>50000</v>
          </cell>
        </row>
        <row r="451">
          <cell r="D451">
            <v>7252703114</v>
          </cell>
          <cell r="G451">
            <v>129000</v>
          </cell>
        </row>
        <row r="452">
          <cell r="G452">
            <v>450000</v>
          </cell>
        </row>
        <row r="453">
          <cell r="D453" t="str">
            <v>B24117624192</v>
          </cell>
          <cell r="G453">
            <v>50000</v>
          </cell>
        </row>
        <row r="454">
          <cell r="D454" t="str">
            <v>927769DK</v>
          </cell>
          <cell r="G454">
            <v>100000</v>
          </cell>
        </row>
        <row r="455">
          <cell r="G455">
            <v>1100000</v>
          </cell>
        </row>
        <row r="458">
          <cell r="D458" t="str">
            <v>A0002702600</v>
          </cell>
          <cell r="G458">
            <v>1200000</v>
          </cell>
        </row>
        <row r="459">
          <cell r="G459">
            <v>250000</v>
          </cell>
        </row>
        <row r="460">
          <cell r="D460">
            <v>4150862090</v>
          </cell>
          <cell r="G460">
            <v>445000</v>
          </cell>
        </row>
        <row r="461">
          <cell r="G461">
            <v>1650000</v>
          </cell>
        </row>
        <row r="462">
          <cell r="D462">
            <v>4150862090</v>
          </cell>
          <cell r="G462">
            <v>450000</v>
          </cell>
        </row>
        <row r="463">
          <cell r="D463">
            <v>50229</v>
          </cell>
          <cell r="G463">
            <v>75000</v>
          </cell>
        </row>
        <row r="464">
          <cell r="G464">
            <v>35000</v>
          </cell>
        </row>
        <row r="465">
          <cell r="D465" t="str">
            <v>19037052B</v>
          </cell>
          <cell r="G465">
            <v>10000</v>
          </cell>
        </row>
        <row r="466">
          <cell r="G466">
            <v>1600000</v>
          </cell>
        </row>
        <row r="469">
          <cell r="D469" t="str">
            <v>927769DK</v>
          </cell>
          <cell r="G469">
            <v>1000000</v>
          </cell>
        </row>
        <row r="472">
          <cell r="G472">
            <v>650000</v>
          </cell>
        </row>
        <row r="476">
          <cell r="D476" t="str">
            <v>0B5398048D</v>
          </cell>
          <cell r="G476">
            <v>517273</v>
          </cell>
        </row>
        <row r="477">
          <cell r="D477">
            <v>50229</v>
          </cell>
          <cell r="G477">
            <v>72728</v>
          </cell>
        </row>
        <row r="478">
          <cell r="D478" t="str">
            <v>0B5325330A</v>
          </cell>
          <cell r="G478">
            <v>32000</v>
          </cell>
        </row>
        <row r="479">
          <cell r="D479" t="str">
            <v>A7252709011-1</v>
          </cell>
          <cell r="G479">
            <v>650000</v>
          </cell>
        </row>
        <row r="480">
          <cell r="G480">
            <v>350000</v>
          </cell>
        </row>
        <row r="481">
          <cell r="D481" t="str">
            <v>34265KIT</v>
          </cell>
          <cell r="G481">
            <v>130000</v>
          </cell>
        </row>
        <row r="482">
          <cell r="G482">
            <v>350000</v>
          </cell>
        </row>
        <row r="484">
          <cell r="D484" t="str">
            <v>02E927770AQ</v>
          </cell>
          <cell r="G484">
            <v>1500000</v>
          </cell>
        </row>
        <row r="487">
          <cell r="D487">
            <v>501220639</v>
          </cell>
          <cell r="G487">
            <v>350000</v>
          </cell>
        </row>
        <row r="489">
          <cell r="G489">
            <v>1550000</v>
          </cell>
        </row>
        <row r="490">
          <cell r="G490">
            <v>450000</v>
          </cell>
        </row>
        <row r="493">
          <cell r="G493">
            <v>650000</v>
          </cell>
        </row>
        <row r="494">
          <cell r="G494">
            <v>1000000</v>
          </cell>
        </row>
        <row r="496">
          <cell r="G496">
            <v>150000</v>
          </cell>
        </row>
        <row r="497">
          <cell r="G497">
            <v>1200000</v>
          </cell>
        </row>
        <row r="500">
          <cell r="G500">
            <v>200000</v>
          </cell>
        </row>
        <row r="501">
          <cell r="G501">
            <v>800000</v>
          </cell>
        </row>
        <row r="502">
          <cell r="G502">
            <v>1000000</v>
          </cell>
        </row>
        <row r="504">
          <cell r="G504">
            <v>200000</v>
          </cell>
        </row>
        <row r="508">
          <cell r="G508">
            <v>650000</v>
          </cell>
        </row>
        <row r="509">
          <cell r="G509">
            <v>350000</v>
          </cell>
        </row>
        <row r="510">
          <cell r="G510">
            <v>20000</v>
          </cell>
        </row>
        <row r="511">
          <cell r="G511">
            <v>498000</v>
          </cell>
        </row>
        <row r="512">
          <cell r="G512">
            <v>1500000</v>
          </cell>
        </row>
        <row r="514">
          <cell r="G514">
            <v>200000</v>
          </cell>
        </row>
        <row r="515">
          <cell r="G515">
            <v>1200000</v>
          </cell>
        </row>
        <row r="516">
          <cell r="G516">
            <v>900000</v>
          </cell>
        </row>
        <row r="517">
          <cell r="G517">
            <v>1200000</v>
          </cell>
        </row>
        <row r="518">
          <cell r="G518">
            <v>350000</v>
          </cell>
        </row>
        <row r="521">
          <cell r="G521">
            <v>150000</v>
          </cell>
        </row>
        <row r="522">
          <cell r="G522">
            <v>1500000</v>
          </cell>
        </row>
        <row r="525">
          <cell r="G525">
            <v>400000</v>
          </cell>
        </row>
        <row r="532">
          <cell r="G532">
            <v>1000000</v>
          </cell>
        </row>
        <row r="533">
          <cell r="G533">
            <v>50000</v>
          </cell>
        </row>
        <row r="534">
          <cell r="G534">
            <v>517273</v>
          </cell>
        </row>
        <row r="535">
          <cell r="G535">
            <v>70000</v>
          </cell>
        </row>
        <row r="537">
          <cell r="G537">
            <v>150000</v>
          </cell>
        </row>
        <row r="539">
          <cell r="G539">
            <v>1200000</v>
          </cell>
        </row>
        <row r="540">
          <cell r="G540">
            <v>350000</v>
          </cell>
        </row>
        <row r="541">
          <cell r="G541">
            <v>129000</v>
          </cell>
        </row>
        <row r="542">
          <cell r="G542">
            <v>1500000</v>
          </cell>
        </row>
        <row r="544">
          <cell r="G544">
            <v>700000</v>
          </cell>
        </row>
        <row r="545">
          <cell r="G545">
            <v>200000</v>
          </cell>
        </row>
        <row r="546">
          <cell r="G546">
            <v>1818182</v>
          </cell>
        </row>
        <row r="549">
          <cell r="G549">
            <v>1500000</v>
          </cell>
        </row>
        <row r="550">
          <cell r="G550">
            <v>700000</v>
          </cell>
        </row>
        <row r="554">
          <cell r="G554">
            <v>450000</v>
          </cell>
        </row>
        <row r="555">
          <cell r="G555">
            <v>50000</v>
          </cell>
        </row>
        <row r="558">
          <cell r="G558">
            <v>569000</v>
          </cell>
        </row>
        <row r="559">
          <cell r="G559">
            <v>77000</v>
          </cell>
        </row>
        <row r="560">
          <cell r="G560">
            <v>130000</v>
          </cell>
        </row>
        <row r="561">
          <cell r="G561">
            <v>10000</v>
          </cell>
        </row>
        <row r="562">
          <cell r="G562">
            <v>35000</v>
          </cell>
        </row>
        <row r="564">
          <cell r="G564">
            <v>150000</v>
          </cell>
        </row>
        <row r="565">
          <cell r="G565">
            <v>450000</v>
          </cell>
        </row>
        <row r="566">
          <cell r="G566">
            <v>55000</v>
          </cell>
        </row>
        <row r="567">
          <cell r="G567">
            <v>600000</v>
          </cell>
        </row>
        <row r="568">
          <cell r="G568">
            <v>600000</v>
          </cell>
        </row>
        <row r="570">
          <cell r="G570">
            <v>200000</v>
          </cell>
        </row>
        <row r="571">
          <cell r="G571">
            <v>500000</v>
          </cell>
        </row>
        <row r="572">
          <cell r="G572">
            <v>2200000</v>
          </cell>
        </row>
        <row r="573">
          <cell r="G573">
            <v>1550000</v>
          </cell>
        </row>
        <row r="574">
          <cell r="G574">
            <v>650000</v>
          </cell>
        </row>
        <row r="575">
          <cell r="G575">
            <v>35000</v>
          </cell>
        </row>
        <row r="576">
          <cell r="G576">
            <v>20000</v>
          </cell>
        </row>
        <row r="577">
          <cell r="G577">
            <v>1100000</v>
          </cell>
        </row>
        <row r="578">
          <cell r="G578">
            <v>1100000</v>
          </cell>
        </row>
        <row r="579">
          <cell r="G579">
            <v>1500000</v>
          </cell>
        </row>
        <row r="580">
          <cell r="G580">
            <v>1500000</v>
          </cell>
        </row>
        <row r="581">
          <cell r="G581">
            <v>517273</v>
          </cell>
        </row>
        <row r="582">
          <cell r="G582">
            <v>130000</v>
          </cell>
        </row>
        <row r="583">
          <cell r="G583">
            <v>600000</v>
          </cell>
        </row>
        <row r="585">
          <cell r="G585">
            <v>590910</v>
          </cell>
        </row>
        <row r="586">
          <cell r="G586">
            <v>100000</v>
          </cell>
        </row>
        <row r="587">
          <cell r="G587">
            <v>20000</v>
          </cell>
        </row>
        <row r="596">
          <cell r="G596">
            <v>80000</v>
          </cell>
        </row>
        <row r="599">
          <cell r="G599">
            <v>3000000</v>
          </cell>
        </row>
        <row r="600">
          <cell r="G600">
            <v>75000</v>
          </cell>
        </row>
        <row r="601">
          <cell r="G601">
            <v>130000</v>
          </cell>
        </row>
        <row r="602">
          <cell r="G602">
            <v>340000</v>
          </cell>
        </row>
        <row r="603">
          <cell r="G603">
            <v>850000</v>
          </cell>
        </row>
        <row r="604">
          <cell r="G604">
            <v>1000000</v>
          </cell>
        </row>
        <row r="605">
          <cell r="G605">
            <v>1600000</v>
          </cell>
        </row>
        <row r="606">
          <cell r="G606">
            <v>20000</v>
          </cell>
        </row>
        <row r="607">
          <cell r="G607">
            <v>100000</v>
          </cell>
        </row>
        <row r="608">
          <cell r="G608">
            <v>100000</v>
          </cell>
        </row>
        <row r="609">
          <cell r="G609">
            <v>1200000</v>
          </cell>
        </row>
        <row r="612">
          <cell r="D612" t="str">
            <v>02E927770AQ</v>
          </cell>
          <cell r="G612">
            <v>-1500000</v>
          </cell>
        </row>
        <row r="615">
          <cell r="G615">
            <v>1200000</v>
          </cell>
        </row>
        <row r="616">
          <cell r="G616">
            <v>1200000</v>
          </cell>
        </row>
        <row r="617">
          <cell r="G617">
            <v>600000</v>
          </cell>
        </row>
        <row r="618">
          <cell r="G618">
            <v>200000</v>
          </cell>
        </row>
        <row r="619">
          <cell r="G619">
            <v>1200000</v>
          </cell>
        </row>
        <row r="624">
          <cell r="G624">
            <v>1500000</v>
          </cell>
        </row>
        <row r="625">
          <cell r="G625">
            <v>50000</v>
          </cell>
        </row>
        <row r="626">
          <cell r="G626">
            <v>1500000</v>
          </cell>
        </row>
        <row r="627">
          <cell r="G627">
            <v>1100000</v>
          </cell>
        </row>
        <row r="630">
          <cell r="G630">
            <v>150000</v>
          </cell>
        </row>
        <row r="633">
          <cell r="G633">
            <v>35000</v>
          </cell>
        </row>
        <row r="634">
          <cell r="G634">
            <v>10000</v>
          </cell>
        </row>
        <row r="635">
          <cell r="G635">
            <v>1500000</v>
          </cell>
        </row>
        <row r="636">
          <cell r="G636">
            <v>1400000</v>
          </cell>
        </row>
        <row r="637">
          <cell r="G637">
            <v>1500000</v>
          </cell>
        </row>
        <row r="638">
          <cell r="G638">
            <v>50000</v>
          </cell>
        </row>
        <row r="639">
          <cell r="G639">
            <v>480000</v>
          </cell>
        </row>
        <row r="640">
          <cell r="G640">
            <v>150000</v>
          </cell>
        </row>
        <row r="641">
          <cell r="G641">
            <v>650000</v>
          </cell>
        </row>
        <row r="642">
          <cell r="G642">
            <v>350000</v>
          </cell>
        </row>
        <row r="645">
          <cell r="G645">
            <v>650000</v>
          </cell>
        </row>
        <row r="647">
          <cell r="G647">
            <v>1100000</v>
          </cell>
        </row>
        <row r="649">
          <cell r="G649">
            <v>250000</v>
          </cell>
        </row>
        <row r="651">
          <cell r="G651">
            <v>1400000</v>
          </cell>
        </row>
        <row r="652">
          <cell r="G652">
            <v>67500</v>
          </cell>
        </row>
        <row r="653">
          <cell r="G653">
            <v>1170000</v>
          </cell>
        </row>
        <row r="654">
          <cell r="G654">
            <v>450000</v>
          </cell>
        </row>
        <row r="655">
          <cell r="G655">
            <v>650000</v>
          </cell>
        </row>
        <row r="658">
          <cell r="G658">
            <v>1300000</v>
          </cell>
        </row>
        <row r="659">
          <cell r="G659">
            <v>350000</v>
          </cell>
        </row>
        <row r="660">
          <cell r="G660">
            <v>20000</v>
          </cell>
        </row>
        <row r="662">
          <cell r="G662">
            <v>2500000</v>
          </cell>
        </row>
        <row r="664">
          <cell r="G664">
            <v>650000</v>
          </cell>
        </row>
        <row r="665">
          <cell r="G665">
            <v>1500000</v>
          </cell>
        </row>
        <row r="668">
          <cell r="G668">
            <v>1350000</v>
          </cell>
        </row>
        <row r="669">
          <cell r="G669">
            <v>1000000</v>
          </cell>
        </row>
        <row r="670">
          <cell r="G670">
            <v>550000</v>
          </cell>
        </row>
        <row r="671">
          <cell r="G671">
            <v>1000000</v>
          </cell>
        </row>
        <row r="672">
          <cell r="G672">
            <v>20000</v>
          </cell>
        </row>
        <row r="673">
          <cell r="G673">
            <v>1000000</v>
          </cell>
        </row>
        <row r="674">
          <cell r="G674">
            <v>1000000</v>
          </cell>
        </row>
        <row r="678">
          <cell r="G678">
            <v>1350000</v>
          </cell>
        </row>
        <row r="679">
          <cell r="G679">
            <v>1200000</v>
          </cell>
        </row>
        <row r="680">
          <cell r="G680">
            <v>190000</v>
          </cell>
        </row>
        <row r="681">
          <cell r="G681">
            <v>1500000</v>
          </cell>
        </row>
        <row r="682">
          <cell r="G682">
            <v>1200000</v>
          </cell>
        </row>
        <row r="683">
          <cell r="G683">
            <v>1200000</v>
          </cell>
        </row>
        <row r="685">
          <cell r="G685">
            <v>1500000</v>
          </cell>
        </row>
        <row r="686">
          <cell r="G686">
            <v>50000</v>
          </cell>
        </row>
        <row r="687">
          <cell r="G687">
            <v>1500000</v>
          </cell>
        </row>
        <row r="688">
          <cell r="G688">
            <v>650000</v>
          </cell>
        </row>
        <row r="689">
          <cell r="G689">
            <v>1500000</v>
          </cell>
        </row>
        <row r="690">
          <cell r="G690">
            <v>500000</v>
          </cell>
        </row>
        <row r="691">
          <cell r="G691">
            <v>250000</v>
          </cell>
        </row>
        <row r="692">
          <cell r="G692">
            <v>59091</v>
          </cell>
        </row>
        <row r="693">
          <cell r="G693">
            <v>330000</v>
          </cell>
        </row>
        <row r="696">
          <cell r="G696">
            <v>1500000</v>
          </cell>
        </row>
        <row r="697">
          <cell r="G697">
            <v>50000</v>
          </cell>
        </row>
        <row r="700">
          <cell r="G700">
            <v>1200000</v>
          </cell>
        </row>
        <row r="701">
          <cell r="G701">
            <v>50000</v>
          </cell>
        </row>
        <row r="702">
          <cell r="G702">
            <v>1200000</v>
          </cell>
        </row>
        <row r="703">
          <cell r="G703">
            <v>350000</v>
          </cell>
        </row>
        <row r="704">
          <cell r="G704">
            <v>1200000</v>
          </cell>
        </row>
        <row r="705">
          <cell r="G705">
            <v>129000</v>
          </cell>
        </row>
        <row r="706">
          <cell r="G706">
            <v>350000</v>
          </cell>
        </row>
        <row r="707">
          <cell r="G707">
            <v>1300000</v>
          </cell>
        </row>
        <row r="708">
          <cell r="G708">
            <v>20000</v>
          </cell>
        </row>
        <row r="709">
          <cell r="G709">
            <v>50000</v>
          </cell>
        </row>
        <row r="712">
          <cell r="G712">
            <v>200000</v>
          </cell>
        </row>
        <row r="715">
          <cell r="G715">
            <v>650000</v>
          </cell>
        </row>
        <row r="716">
          <cell r="G716">
            <v>300000</v>
          </cell>
        </row>
        <row r="717">
          <cell r="G717">
            <v>1500000</v>
          </cell>
        </row>
        <row r="720">
          <cell r="G720">
            <v>600000</v>
          </cell>
        </row>
        <row r="722">
          <cell r="G722">
            <v>1100000</v>
          </cell>
        </row>
        <row r="723">
          <cell r="G723">
            <v>100000</v>
          </cell>
        </row>
        <row r="725">
          <cell r="G725">
            <v>350000</v>
          </cell>
        </row>
        <row r="727">
          <cell r="G727">
            <v>1500000</v>
          </cell>
        </row>
        <row r="728">
          <cell r="G728">
            <v>50000</v>
          </cell>
        </row>
        <row r="729">
          <cell r="G729">
            <v>1200000</v>
          </cell>
        </row>
        <row r="730">
          <cell r="G730">
            <v>129000</v>
          </cell>
        </row>
        <row r="731">
          <cell r="G731">
            <v>350000</v>
          </cell>
        </row>
        <row r="732">
          <cell r="G732">
            <v>1400000</v>
          </cell>
        </row>
        <row r="733">
          <cell r="G733">
            <v>50000</v>
          </cell>
        </row>
        <row r="734">
          <cell r="G734">
            <v>1500000</v>
          </cell>
        </row>
        <row r="735">
          <cell r="G735">
            <v>50000</v>
          </cell>
        </row>
        <row r="736">
          <cell r="G736">
            <v>1000000</v>
          </cell>
        </row>
        <row r="737">
          <cell r="G737">
            <v>1200000</v>
          </cell>
        </row>
        <row r="738">
          <cell r="G738">
            <v>1700000</v>
          </cell>
        </row>
        <row r="739">
          <cell r="G739">
            <v>600000</v>
          </cell>
        </row>
        <row r="741">
          <cell r="G741">
            <v>800000</v>
          </cell>
        </row>
        <row r="742">
          <cell r="G742">
            <v>650000</v>
          </cell>
        </row>
        <row r="745">
          <cell r="G745">
            <v>80000</v>
          </cell>
        </row>
        <row r="746">
          <cell r="G746">
            <v>10000</v>
          </cell>
        </row>
        <row r="747">
          <cell r="G747">
            <v>20000</v>
          </cell>
        </row>
        <row r="748">
          <cell r="G748">
            <v>1500000</v>
          </cell>
        </row>
        <row r="749">
          <cell r="G749">
            <v>50000</v>
          </cell>
        </row>
        <row r="751">
          <cell r="G751">
            <v>129000</v>
          </cell>
        </row>
        <row r="752">
          <cell r="G752">
            <v>25000</v>
          </cell>
        </row>
        <row r="756">
          <cell r="G756">
            <v>1100000</v>
          </cell>
        </row>
        <row r="757">
          <cell r="G757">
            <v>1800000</v>
          </cell>
        </row>
        <row r="758">
          <cell r="G758">
            <v>50000</v>
          </cell>
        </row>
        <row r="759">
          <cell r="G759">
            <v>150000</v>
          </cell>
        </row>
        <row r="760">
          <cell r="G760">
            <v>150000</v>
          </cell>
        </row>
        <row r="761">
          <cell r="G761">
            <v>150000</v>
          </cell>
        </row>
        <row r="762">
          <cell r="G762">
            <v>200000</v>
          </cell>
        </row>
        <row r="763">
          <cell r="G763">
            <v>1500000</v>
          </cell>
        </row>
        <row r="764">
          <cell r="G764">
            <v>50000</v>
          </cell>
        </row>
        <row r="766">
          <cell r="G766">
            <v>1200000</v>
          </cell>
        </row>
        <row r="768">
          <cell r="G768">
            <v>1600000</v>
          </cell>
        </row>
        <row r="769">
          <cell r="G769">
            <v>1500000</v>
          </cell>
        </row>
        <row r="771">
          <cell r="G771">
            <v>1550000</v>
          </cell>
        </row>
        <row r="773">
          <cell r="G773">
            <v>1450000</v>
          </cell>
        </row>
        <row r="774">
          <cell r="G774">
            <v>1500000</v>
          </cell>
        </row>
        <row r="775">
          <cell r="G775">
            <v>350000</v>
          </cell>
        </row>
        <row r="776">
          <cell r="G776">
            <v>1500000</v>
          </cell>
        </row>
        <row r="777">
          <cell r="G777">
            <v>50000</v>
          </cell>
        </row>
        <row r="778">
          <cell r="G778">
            <v>130000</v>
          </cell>
        </row>
        <row r="779">
          <cell r="G779">
            <v>1500000</v>
          </cell>
        </row>
        <row r="780">
          <cell r="G780">
            <v>50000</v>
          </cell>
        </row>
        <row r="781">
          <cell r="G781">
            <v>1500000</v>
          </cell>
        </row>
        <row r="792">
          <cell r="G792">
            <v>150000</v>
          </cell>
        </row>
        <row r="793">
          <cell r="G793">
            <v>1550000</v>
          </cell>
        </row>
        <row r="794">
          <cell r="G794">
            <v>1200000</v>
          </cell>
        </row>
        <row r="799">
          <cell r="G799">
            <v>150000</v>
          </cell>
        </row>
        <row r="800">
          <cell r="G800">
            <v>129000</v>
          </cell>
        </row>
        <row r="801">
          <cell r="G801">
            <v>80000</v>
          </cell>
        </row>
        <row r="804">
          <cell r="G804">
            <v>650000</v>
          </cell>
        </row>
        <row r="805">
          <cell r="G805">
            <v>1200000</v>
          </cell>
        </row>
        <row r="808">
          <cell r="G808">
            <v>50000</v>
          </cell>
        </row>
        <row r="809">
          <cell r="G809">
            <v>1500000</v>
          </cell>
        </row>
        <row r="810">
          <cell r="G810">
            <v>50000</v>
          </cell>
        </row>
        <row r="811">
          <cell r="G811">
            <v>250000</v>
          </cell>
        </row>
        <row r="812">
          <cell r="G812">
            <v>70000</v>
          </cell>
        </row>
        <row r="813">
          <cell r="G813">
            <v>1200000</v>
          </cell>
        </row>
        <row r="814">
          <cell r="G814">
            <v>1500000</v>
          </cell>
        </row>
        <row r="815">
          <cell r="G815">
            <v>50000</v>
          </cell>
        </row>
        <row r="817">
          <cell r="G817">
            <v>1600000</v>
          </cell>
        </row>
        <row r="818">
          <cell r="G818">
            <v>350000</v>
          </cell>
        </row>
        <row r="819">
          <cell r="G819">
            <v>1200000</v>
          </cell>
        </row>
        <row r="820">
          <cell r="G820">
            <v>1200000</v>
          </cell>
        </row>
        <row r="824">
          <cell r="G824">
            <v>1600000</v>
          </cell>
        </row>
        <row r="825">
          <cell r="G825">
            <v>50000</v>
          </cell>
        </row>
        <row r="829">
          <cell r="G829">
            <v>1000000</v>
          </cell>
        </row>
        <row r="830">
          <cell r="G830">
            <v>50000</v>
          </cell>
        </row>
        <row r="831">
          <cell r="G831">
            <v>1500000</v>
          </cell>
        </row>
        <row r="832">
          <cell r="G832">
            <v>1200000</v>
          </cell>
        </row>
        <row r="838">
          <cell r="G838">
            <v>1200000</v>
          </cell>
        </row>
        <row r="839">
          <cell r="G839">
            <v>350000</v>
          </cell>
        </row>
        <row r="841">
          <cell r="G841">
            <v>1200000</v>
          </cell>
        </row>
        <row r="842">
          <cell r="G842">
            <v>100000</v>
          </cell>
        </row>
        <row r="843">
          <cell r="G843">
            <v>1100000</v>
          </cell>
        </row>
        <row r="844">
          <cell r="G844">
            <v>1500000</v>
          </cell>
        </row>
        <row r="845">
          <cell r="G845">
            <v>50000</v>
          </cell>
        </row>
        <row r="846">
          <cell r="G846">
            <v>1500000</v>
          </cell>
        </row>
        <row r="847">
          <cell r="G847">
            <v>50000</v>
          </cell>
        </row>
        <row r="848">
          <cell r="G848">
            <v>1500000</v>
          </cell>
        </row>
        <row r="849">
          <cell r="G849">
            <v>50000</v>
          </cell>
        </row>
        <row r="850">
          <cell r="G850">
            <v>900000</v>
          </cell>
        </row>
        <row r="851">
          <cell r="G851">
            <v>50000</v>
          </cell>
        </row>
        <row r="852">
          <cell r="G852">
            <v>900000</v>
          </cell>
        </row>
        <row r="853">
          <cell r="G853">
            <v>510000</v>
          </cell>
        </row>
        <row r="854">
          <cell r="G854">
            <v>70000</v>
          </cell>
        </row>
        <row r="855">
          <cell r="G855">
            <v>200000</v>
          </cell>
        </row>
        <row r="861">
          <cell r="G861">
            <v>450000</v>
          </cell>
        </row>
        <row r="862">
          <cell r="G862">
            <v>490000</v>
          </cell>
        </row>
        <row r="863">
          <cell r="G863">
            <v>130000</v>
          </cell>
        </row>
        <row r="864">
          <cell r="G864">
            <v>10000</v>
          </cell>
        </row>
        <row r="865">
          <cell r="G865">
            <v>30000</v>
          </cell>
        </row>
        <row r="866">
          <cell r="G866">
            <v>400000</v>
          </cell>
        </row>
        <row r="867">
          <cell r="G867">
            <v>70000</v>
          </cell>
        </row>
        <row r="868">
          <cell r="G868">
            <v>1200000</v>
          </cell>
        </row>
        <row r="869">
          <cell r="G869">
            <v>350000</v>
          </cell>
        </row>
        <row r="870">
          <cell r="G870">
            <v>65000</v>
          </cell>
        </row>
        <row r="871">
          <cell r="G871">
            <v>25000</v>
          </cell>
        </row>
        <row r="872">
          <cell r="G872">
            <v>450000</v>
          </cell>
        </row>
        <row r="873">
          <cell r="G873">
            <v>1000000</v>
          </cell>
        </row>
        <row r="874">
          <cell r="G874">
            <v>1200000</v>
          </cell>
        </row>
        <row r="875">
          <cell r="G875">
            <v>1400000</v>
          </cell>
        </row>
        <row r="876">
          <cell r="G876">
            <v>70000</v>
          </cell>
        </row>
        <row r="877">
          <cell r="G877">
            <v>32000</v>
          </cell>
        </row>
        <row r="878">
          <cell r="G878">
            <v>20000</v>
          </cell>
        </row>
        <row r="879">
          <cell r="G879">
            <v>517273</v>
          </cell>
        </row>
        <row r="880">
          <cell r="G880">
            <v>1200000</v>
          </cell>
        </row>
        <row r="883">
          <cell r="G883">
            <v>650000</v>
          </cell>
        </row>
        <row r="884">
          <cell r="G884">
            <v>1500000</v>
          </cell>
        </row>
        <row r="885">
          <cell r="G885">
            <v>70000</v>
          </cell>
        </row>
        <row r="886">
          <cell r="G886">
            <v>1500000</v>
          </cell>
        </row>
        <row r="887">
          <cell r="G887">
            <v>50000</v>
          </cell>
        </row>
        <row r="888">
          <cell r="G888">
            <v>1200000</v>
          </cell>
        </row>
        <row r="889">
          <cell r="G889">
            <v>650000</v>
          </cell>
        </row>
        <row r="890">
          <cell r="G890">
            <v>20000</v>
          </cell>
        </row>
        <row r="895">
          <cell r="G895">
            <v>581818</v>
          </cell>
        </row>
        <row r="896">
          <cell r="G896">
            <v>80000</v>
          </cell>
        </row>
        <row r="897">
          <cell r="G897">
            <v>20000</v>
          </cell>
        </row>
        <row r="898">
          <cell r="G898">
            <v>150000</v>
          </cell>
        </row>
        <row r="899">
          <cell r="G899">
            <v>1000000</v>
          </cell>
        </row>
        <row r="900">
          <cell r="G900">
            <v>1500000</v>
          </cell>
        </row>
        <row r="901">
          <cell r="G901">
            <v>1200000</v>
          </cell>
        </row>
        <row r="902">
          <cell r="G902">
            <v>129000</v>
          </cell>
        </row>
        <row r="903">
          <cell r="G903">
            <v>33000</v>
          </cell>
        </row>
        <row r="905">
          <cell r="G905">
            <v>13000</v>
          </cell>
        </row>
        <row r="906">
          <cell r="G906">
            <v>75000</v>
          </cell>
        </row>
        <row r="907">
          <cell r="G907">
            <v>1500000</v>
          </cell>
        </row>
        <row r="908">
          <cell r="G908">
            <v>50000</v>
          </cell>
        </row>
        <row r="909">
          <cell r="G909">
            <v>1100000</v>
          </cell>
        </row>
        <row r="910">
          <cell r="G910">
            <v>199000</v>
          </cell>
        </row>
        <row r="911">
          <cell r="G911">
            <v>450000</v>
          </cell>
        </row>
        <row r="912">
          <cell r="G912">
            <v>1200000</v>
          </cell>
        </row>
        <row r="913">
          <cell r="G913">
            <v>350000</v>
          </cell>
        </row>
        <row r="914">
          <cell r="G914">
            <v>500000</v>
          </cell>
        </row>
        <row r="915">
          <cell r="G915">
            <v>500000</v>
          </cell>
        </row>
        <row r="916">
          <cell r="G916">
            <v>1500000</v>
          </cell>
        </row>
        <row r="917">
          <cell r="G917">
            <v>50000</v>
          </cell>
        </row>
        <row r="921">
          <cell r="G921">
            <v>170000</v>
          </cell>
        </row>
        <row r="924">
          <cell r="G924">
            <v>1500000</v>
          </cell>
        </row>
        <row r="927">
          <cell r="G927">
            <v>1750000</v>
          </cell>
        </row>
        <row r="928">
          <cell r="G928">
            <v>1100000</v>
          </cell>
        </row>
        <row r="929">
          <cell r="G929">
            <v>650000</v>
          </cell>
        </row>
        <row r="930">
          <cell r="G930">
            <v>1500000</v>
          </cell>
        </row>
        <row r="931">
          <cell r="G931">
            <v>150000</v>
          </cell>
        </row>
        <row r="932">
          <cell r="G932">
            <v>1200000</v>
          </cell>
        </row>
        <row r="933">
          <cell r="G933">
            <v>1500000</v>
          </cell>
        </row>
        <row r="934">
          <cell r="G934">
            <v>50000</v>
          </cell>
        </row>
        <row r="938">
          <cell r="G938">
            <v>1500000</v>
          </cell>
        </row>
        <row r="939">
          <cell r="G939">
            <v>50000</v>
          </cell>
        </row>
        <row r="940">
          <cell r="G940">
            <v>1200000</v>
          </cell>
        </row>
        <row r="941">
          <cell r="G941">
            <v>1500000</v>
          </cell>
        </row>
        <row r="942">
          <cell r="G942">
            <v>50000</v>
          </cell>
        </row>
        <row r="943">
          <cell r="G943">
            <v>250000</v>
          </cell>
        </row>
        <row r="944">
          <cell r="G944">
            <v>1500000</v>
          </cell>
        </row>
        <row r="945">
          <cell r="G945">
            <v>1500000</v>
          </cell>
        </row>
        <row r="946">
          <cell r="G946">
            <v>150000</v>
          </cell>
        </row>
        <row r="947">
          <cell r="G947">
            <v>150000</v>
          </cell>
        </row>
        <row r="948">
          <cell r="G948">
            <v>1500000</v>
          </cell>
        </row>
        <row r="949">
          <cell r="G949">
            <v>50000</v>
          </cell>
        </row>
        <row r="950">
          <cell r="G950">
            <v>1550000</v>
          </cell>
        </row>
        <row r="954">
          <cell r="G954">
            <v>517273</v>
          </cell>
        </row>
        <row r="955">
          <cell r="G955">
            <v>70000</v>
          </cell>
        </row>
        <row r="956">
          <cell r="G956">
            <v>120000</v>
          </cell>
        </row>
        <row r="957">
          <cell r="G957">
            <v>1500000</v>
          </cell>
        </row>
        <row r="958">
          <cell r="G958">
            <v>50000</v>
          </cell>
        </row>
        <row r="959">
          <cell r="G959">
            <v>1500000</v>
          </cell>
        </row>
        <row r="967">
          <cell r="G967">
            <v>342000</v>
          </cell>
        </row>
        <row r="968">
          <cell r="G968">
            <v>354000</v>
          </cell>
        </row>
        <row r="969">
          <cell r="G969">
            <v>35000</v>
          </cell>
        </row>
        <row r="970">
          <cell r="G970">
            <v>900000</v>
          </cell>
        </row>
        <row r="971">
          <cell r="G971">
            <v>1700000</v>
          </cell>
        </row>
        <row r="972">
          <cell r="G972">
            <v>1500000</v>
          </cell>
        </row>
        <row r="973">
          <cell r="G973">
            <v>510000</v>
          </cell>
        </row>
        <row r="974">
          <cell r="G974">
            <v>70000</v>
          </cell>
        </row>
        <row r="975">
          <cell r="G975">
            <v>1700000</v>
          </cell>
        </row>
        <row r="976">
          <cell r="G976">
            <v>100000</v>
          </cell>
        </row>
        <row r="977">
          <cell r="G977">
            <v>1000000</v>
          </cell>
        </row>
        <row r="978">
          <cell r="G978">
            <v>1500000</v>
          </cell>
        </row>
        <row r="979">
          <cell r="G979">
            <v>200000</v>
          </cell>
        </row>
        <row r="980">
          <cell r="G980">
            <v>510000</v>
          </cell>
        </row>
        <row r="981">
          <cell r="G981">
            <v>1200000</v>
          </cell>
        </row>
        <row r="985">
          <cell r="G985">
            <v>1500000</v>
          </cell>
        </row>
        <row r="988">
          <cell r="G988">
            <v>650000</v>
          </cell>
        </row>
        <row r="989">
          <cell r="G989">
            <v>500000</v>
          </cell>
        </row>
        <row r="990">
          <cell r="G990">
            <v>50000</v>
          </cell>
        </row>
        <row r="991">
          <cell r="G991">
            <v>1200000</v>
          </cell>
        </row>
        <row r="992">
          <cell r="G992">
            <v>50000</v>
          </cell>
        </row>
        <row r="995">
          <cell r="G995">
            <v>150000</v>
          </cell>
        </row>
        <row r="997">
          <cell r="G997">
            <v>510000</v>
          </cell>
        </row>
        <row r="998">
          <cell r="G998">
            <v>130000</v>
          </cell>
        </row>
        <row r="999">
          <cell r="G999">
            <v>35000</v>
          </cell>
        </row>
        <row r="1000">
          <cell r="G1000">
            <v>10000</v>
          </cell>
        </row>
        <row r="1001">
          <cell r="G1001">
            <v>650000</v>
          </cell>
        </row>
        <row r="1002">
          <cell r="G1002">
            <v>10000</v>
          </cell>
        </row>
        <row r="1003">
          <cell r="G1003">
            <v>450000</v>
          </cell>
        </row>
        <row r="1004">
          <cell r="G1004">
            <v>510000</v>
          </cell>
        </row>
        <row r="1005">
          <cell r="G1005">
            <v>150000</v>
          </cell>
        </row>
        <row r="1006">
          <cell r="G1006">
            <v>1200000</v>
          </cell>
        </row>
        <row r="1009">
          <cell r="G1009">
            <v>450000</v>
          </cell>
        </row>
        <row r="1010">
          <cell r="G1010">
            <v>20000</v>
          </cell>
        </row>
        <row r="1011">
          <cell r="G1011">
            <v>1200000</v>
          </cell>
        </row>
        <row r="1012">
          <cell r="G1012">
            <v>350000</v>
          </cell>
        </row>
        <row r="1013">
          <cell r="G1013">
            <v>100000</v>
          </cell>
        </row>
        <row r="1014">
          <cell r="G1014">
            <v>1500000</v>
          </cell>
        </row>
        <row r="1015">
          <cell r="G1015">
            <v>50000</v>
          </cell>
        </row>
        <row r="1016">
          <cell r="G1016">
            <v>1500000</v>
          </cell>
        </row>
        <row r="1017">
          <cell r="G1017">
            <v>50000</v>
          </cell>
        </row>
        <row r="1018">
          <cell r="G1018">
            <v>70000</v>
          </cell>
        </row>
        <row r="1019">
          <cell r="G1019">
            <v>1500000</v>
          </cell>
        </row>
        <row r="1025">
          <cell r="G1025">
            <v>1500000</v>
          </cell>
        </row>
        <row r="1026">
          <cell r="G1026">
            <v>50000</v>
          </cell>
        </row>
        <row r="1027">
          <cell r="G1027">
            <v>50000</v>
          </cell>
        </row>
        <row r="1028">
          <cell r="G1028">
            <v>1600000</v>
          </cell>
        </row>
        <row r="1029">
          <cell r="G1029">
            <v>1500000</v>
          </cell>
        </row>
        <row r="1030">
          <cell r="G1030">
            <v>50000</v>
          </cell>
        </row>
        <row r="1031">
          <cell r="G1031">
            <v>510000</v>
          </cell>
        </row>
        <row r="1032">
          <cell r="G1032">
            <v>70000</v>
          </cell>
        </row>
        <row r="1033">
          <cell r="G1033">
            <v>50000</v>
          </cell>
        </row>
        <row r="1034">
          <cell r="G1034">
            <v>-230000</v>
          </cell>
        </row>
        <row r="1035">
          <cell r="G1035">
            <v>1500000</v>
          </cell>
        </row>
        <row r="1036">
          <cell r="G1036">
            <v>50000</v>
          </cell>
        </row>
        <row r="1037">
          <cell r="G1037">
            <v>1500000</v>
          </cell>
        </row>
        <row r="1038">
          <cell r="G1038">
            <v>50000</v>
          </cell>
        </row>
        <row r="1039">
          <cell r="G1039">
            <v>40000</v>
          </cell>
        </row>
        <row r="1041">
          <cell r="G1041">
            <v>2000000</v>
          </cell>
        </row>
        <row r="1042">
          <cell r="G1042">
            <v>23000</v>
          </cell>
        </row>
        <row r="1043">
          <cell r="G1043">
            <v>1000000</v>
          </cell>
        </row>
        <row r="1044">
          <cell r="G1044">
            <v>1100000</v>
          </cell>
        </row>
        <row r="1045">
          <cell r="G1045">
            <v>1500000</v>
          </cell>
        </row>
        <row r="1046">
          <cell r="G1046">
            <v>50000</v>
          </cell>
        </row>
        <row r="1050">
          <cell r="G1050">
            <v>1300000</v>
          </cell>
        </row>
        <row r="1052">
          <cell r="G1052">
            <v>1500000</v>
          </cell>
        </row>
        <row r="1057">
          <cell r="G1057">
            <v>1000000</v>
          </cell>
        </row>
        <row r="1058">
          <cell r="G1058">
            <v>500000</v>
          </cell>
        </row>
        <row r="1059">
          <cell r="G1059">
            <v>430000</v>
          </cell>
        </row>
        <row r="1060">
          <cell r="G1060">
            <v>600000</v>
          </cell>
        </row>
        <row r="1061">
          <cell r="G1061">
            <v>200000</v>
          </cell>
        </row>
        <row r="1062">
          <cell r="G1062">
            <v>2500000</v>
          </cell>
        </row>
        <row r="1063">
          <cell r="G1063">
            <v>500000</v>
          </cell>
        </row>
        <row r="1064">
          <cell r="G1064">
            <v>1100000</v>
          </cell>
        </row>
        <row r="1065">
          <cell r="G1065">
            <v>1400000</v>
          </cell>
        </row>
        <row r="1066">
          <cell r="G1066">
            <v>1500000</v>
          </cell>
        </row>
        <row r="1067">
          <cell r="G1067">
            <v>50000</v>
          </cell>
        </row>
        <row r="1068">
          <cell r="G1068">
            <v>1100000</v>
          </cell>
        </row>
        <row r="1069">
          <cell r="G1069">
            <v>20000</v>
          </cell>
        </row>
        <row r="1070">
          <cell r="G1070">
            <v>1200000</v>
          </cell>
        </row>
        <row r="1072">
          <cell r="G1072">
            <v>1500000</v>
          </cell>
        </row>
        <row r="1073">
          <cell r="G1073">
            <v>50000</v>
          </cell>
        </row>
        <row r="1084">
          <cell r="G1084">
            <v>250000</v>
          </cell>
        </row>
        <row r="1085">
          <cell r="G1085">
            <v>1500000</v>
          </cell>
        </row>
        <row r="1086">
          <cell r="G1086">
            <v>50000</v>
          </cell>
        </row>
        <row r="1087">
          <cell r="G1087">
            <v>900000</v>
          </cell>
        </row>
        <row r="1088">
          <cell r="G1088">
            <v>520000</v>
          </cell>
        </row>
        <row r="1089">
          <cell r="G1089">
            <v>70000</v>
          </cell>
        </row>
        <row r="1090">
          <cell r="G1090">
            <v>35000</v>
          </cell>
        </row>
        <row r="1091">
          <cell r="G1091">
            <v>450000</v>
          </cell>
        </row>
        <row r="1092">
          <cell r="G1092">
            <v>1600000</v>
          </cell>
        </row>
        <row r="1093">
          <cell r="G1093">
            <v>1000000</v>
          </cell>
        </row>
        <row r="1094">
          <cell r="G1094">
            <v>900000</v>
          </cell>
        </row>
        <row r="1095">
          <cell r="G1095">
            <v>1500000</v>
          </cell>
        </row>
        <row r="1096">
          <cell r="G1096">
            <v>50000</v>
          </cell>
        </row>
        <row r="1097">
          <cell r="G1097">
            <v>50000</v>
          </cell>
        </row>
        <row r="1101">
          <cell r="G1101">
            <v>1500000</v>
          </cell>
        </row>
        <row r="1102">
          <cell r="G1102">
            <v>50000</v>
          </cell>
        </row>
        <row r="1103">
          <cell r="G1103">
            <v>1500000</v>
          </cell>
        </row>
        <row r="1104">
          <cell r="G1104">
            <v>50000</v>
          </cell>
        </row>
        <row r="1105">
          <cell r="G1105">
            <v>250000</v>
          </cell>
        </row>
        <row r="1106">
          <cell r="G1106">
            <v>200000</v>
          </cell>
        </row>
        <row r="1107">
          <cell r="G1107">
            <v>450000</v>
          </cell>
        </row>
        <row r="1108">
          <cell r="G1108">
            <v>1200000</v>
          </cell>
        </row>
        <row r="1109">
          <cell r="G1109">
            <v>863636</v>
          </cell>
        </row>
        <row r="1119">
          <cell r="G1119">
            <v>1500000</v>
          </cell>
        </row>
        <row r="1120">
          <cell r="G1120">
            <v>1500000</v>
          </cell>
        </row>
        <row r="1121">
          <cell r="G1121">
            <v>50000</v>
          </cell>
        </row>
        <row r="1122">
          <cell r="G1122">
            <v>1200000</v>
          </cell>
        </row>
        <row r="1123">
          <cell r="G1123">
            <v>20000</v>
          </cell>
        </row>
        <row r="1124">
          <cell r="G1124">
            <v>1000000</v>
          </cell>
        </row>
        <row r="1125">
          <cell r="G1125">
            <v>50000</v>
          </cell>
        </row>
        <row r="1132">
          <cell r="G1132">
            <v>500000</v>
          </cell>
        </row>
        <row r="1133">
          <cell r="G1133">
            <v>1250000</v>
          </cell>
        </row>
        <row r="1134">
          <cell r="G1134">
            <v>1600000</v>
          </cell>
        </row>
        <row r="1135">
          <cell r="G1135">
            <v>50000</v>
          </cell>
        </row>
        <row r="1136">
          <cell r="G1136">
            <v>1500000</v>
          </cell>
        </row>
        <row r="1137">
          <cell r="G1137">
            <v>50000</v>
          </cell>
        </row>
        <row r="1142">
          <cell r="G1142">
            <v>15000</v>
          </cell>
        </row>
        <row r="1147">
          <cell r="G1147">
            <v>1500000</v>
          </cell>
        </row>
        <row r="1148">
          <cell r="G1148">
            <v>1500000</v>
          </cell>
        </row>
        <row r="1149">
          <cell r="G1149">
            <v>150000</v>
          </cell>
        </row>
        <row r="1150">
          <cell r="G1150">
            <v>1100000</v>
          </cell>
        </row>
        <row r="1152">
          <cell r="G1152">
            <v>75000</v>
          </cell>
        </row>
        <row r="1153">
          <cell r="G1153">
            <v>35000</v>
          </cell>
        </row>
        <row r="1154">
          <cell r="G1154">
            <v>129000</v>
          </cell>
        </row>
        <row r="1155">
          <cell r="G1155">
            <v>600000</v>
          </cell>
        </row>
        <row r="1156">
          <cell r="G1156">
            <v>1200000</v>
          </cell>
        </row>
        <row r="1157">
          <cell r="G1157">
            <v>1100000</v>
          </cell>
        </row>
        <row r="1158">
          <cell r="G1158">
            <v>1500000</v>
          </cell>
        </row>
        <row r="1159">
          <cell r="G1159">
            <v>1200000</v>
          </cell>
        </row>
        <row r="1160">
          <cell r="G1160">
            <v>510000</v>
          </cell>
        </row>
        <row r="1161">
          <cell r="G1161">
            <v>30000</v>
          </cell>
        </row>
        <row r="1162">
          <cell r="G1162">
            <v>1200000</v>
          </cell>
        </row>
        <row r="1163">
          <cell r="G1163">
            <v>25000</v>
          </cell>
        </row>
        <row r="1164">
          <cell r="G1164">
            <v>1200000</v>
          </cell>
        </row>
        <row r="1165">
          <cell r="G1165">
            <v>50000</v>
          </cell>
        </row>
        <row r="1166">
          <cell r="G1166">
            <v>20000</v>
          </cell>
        </row>
        <row r="1167">
          <cell r="G1167">
            <v>1500000</v>
          </cell>
        </row>
        <row r="1168">
          <cell r="G1168">
            <v>50000</v>
          </cell>
        </row>
        <row r="1174">
          <cell r="G1174">
            <v>1200000</v>
          </cell>
        </row>
        <row r="1175">
          <cell r="G1175">
            <v>70000</v>
          </cell>
        </row>
        <row r="1176">
          <cell r="G1176">
            <v>1500000</v>
          </cell>
        </row>
        <row r="1177">
          <cell r="G1177">
            <v>50000</v>
          </cell>
        </row>
        <row r="1178">
          <cell r="G1178">
            <v>1100000</v>
          </cell>
        </row>
        <row r="1179">
          <cell r="G1179">
            <v>350000</v>
          </cell>
        </row>
        <row r="1180">
          <cell r="G1180">
            <v>1300000</v>
          </cell>
        </row>
        <row r="1181">
          <cell r="G1181">
            <v>1600000</v>
          </cell>
        </row>
        <row r="1182">
          <cell r="G1182">
            <v>30000</v>
          </cell>
        </row>
        <row r="1183">
          <cell r="G1183">
            <v>250000</v>
          </cell>
        </row>
        <row r="1184">
          <cell r="G1184">
            <v>1500000</v>
          </cell>
        </row>
        <row r="1185">
          <cell r="G1185">
            <v>20000</v>
          </cell>
        </row>
        <row r="1189">
          <cell r="G1189">
            <v>250000</v>
          </cell>
        </row>
        <row r="1190">
          <cell r="G1190">
            <v>50000</v>
          </cell>
        </row>
        <row r="1191">
          <cell r="G1191">
            <v>1500000</v>
          </cell>
        </row>
        <row r="1192">
          <cell r="G1192">
            <v>50000</v>
          </cell>
        </row>
        <row r="1193">
          <cell r="G1193">
            <v>1100000</v>
          </cell>
        </row>
        <row r="1194">
          <cell r="G1194">
            <v>200000</v>
          </cell>
        </row>
        <row r="1200">
          <cell r="G1200">
            <v>350000</v>
          </cell>
        </row>
        <row r="1201">
          <cell r="G1201">
            <v>20000</v>
          </cell>
        </row>
        <row r="1203">
          <cell r="G1203">
            <v>650000</v>
          </cell>
        </row>
        <row r="1205">
          <cell r="G1205">
            <v>550000</v>
          </cell>
        </row>
        <row r="1206">
          <cell r="G1206">
            <v>70000</v>
          </cell>
        </row>
        <row r="1207">
          <cell r="G1207">
            <v>50000</v>
          </cell>
        </row>
        <row r="1208">
          <cell r="G1208">
            <v>1500000</v>
          </cell>
        </row>
        <row r="1209">
          <cell r="G1209">
            <v>50000</v>
          </cell>
        </row>
        <row r="1211">
          <cell r="G1211">
            <v>1200000</v>
          </cell>
        </row>
        <row r="1212">
          <cell r="G1212">
            <v>130000</v>
          </cell>
        </row>
        <row r="1213">
          <cell r="G1213">
            <v>10000</v>
          </cell>
        </row>
        <row r="1214">
          <cell r="G1214">
            <v>1200000</v>
          </cell>
        </row>
        <row r="1215">
          <cell r="G1215">
            <v>1550000</v>
          </cell>
        </row>
        <row r="1216">
          <cell r="G1216">
            <v>1200000</v>
          </cell>
        </row>
        <row r="1217">
          <cell r="G1217">
            <v>350000</v>
          </cell>
        </row>
        <row r="1218">
          <cell r="G1218">
            <v>129000</v>
          </cell>
        </row>
        <row r="1219">
          <cell r="G1219">
            <v>1300000</v>
          </cell>
        </row>
        <row r="1220">
          <cell r="G1220">
            <v>1500000</v>
          </cell>
        </row>
        <row r="1222">
          <cell r="G1222">
            <v>1500000</v>
          </cell>
        </row>
        <row r="1223">
          <cell r="G1223">
            <v>500000</v>
          </cell>
        </row>
        <row r="1224">
          <cell r="G1224">
            <v>1500000</v>
          </cell>
        </row>
        <row r="1225">
          <cell r="G1225">
            <v>1500000</v>
          </cell>
        </row>
        <row r="1230">
          <cell r="G1230">
            <v>526364</v>
          </cell>
        </row>
        <row r="1231">
          <cell r="G1231">
            <v>130000</v>
          </cell>
        </row>
        <row r="1232">
          <cell r="G1232">
            <v>526364</v>
          </cell>
        </row>
        <row r="1233">
          <cell r="G1233">
            <v>1100000</v>
          </cell>
        </row>
        <row r="1234">
          <cell r="G1234">
            <v>510000</v>
          </cell>
        </row>
        <row r="1235">
          <cell r="G1235">
            <v>10000</v>
          </cell>
        </row>
        <row r="1236">
          <cell r="G1236">
            <v>30000</v>
          </cell>
        </row>
        <row r="1237">
          <cell r="G1237">
            <v>526364</v>
          </cell>
        </row>
        <row r="1238">
          <cell r="G1238">
            <v>72727</v>
          </cell>
        </row>
        <row r="1239">
          <cell r="G1239">
            <v>32000</v>
          </cell>
        </row>
        <row r="1240">
          <cell r="G1240">
            <v>10000</v>
          </cell>
        </row>
        <row r="1241">
          <cell r="G1241">
            <v>600000</v>
          </cell>
        </row>
        <row r="1242">
          <cell r="G1242">
            <v>130000</v>
          </cell>
        </row>
        <row r="1243">
          <cell r="G1243">
            <v>80000</v>
          </cell>
        </row>
        <row r="1244">
          <cell r="G1244">
            <v>10000</v>
          </cell>
        </row>
        <row r="1245">
          <cell r="G1245">
            <v>35000</v>
          </cell>
        </row>
        <row r="1246">
          <cell r="G1246">
            <v>1200000</v>
          </cell>
        </row>
        <row r="1247">
          <cell r="G1247">
            <v>350000</v>
          </cell>
        </row>
        <row r="1248">
          <cell r="G1248">
            <v>100000</v>
          </cell>
        </row>
        <row r="1251">
          <cell r="G1251">
            <v>1500000</v>
          </cell>
        </row>
        <row r="1253">
          <cell r="G1253">
            <v>550000</v>
          </cell>
        </row>
        <row r="1254">
          <cell r="G1254">
            <v>130000</v>
          </cell>
        </row>
        <row r="1255">
          <cell r="G1255">
            <v>10000</v>
          </cell>
        </row>
        <row r="1257">
          <cell r="G1257">
            <v>1500000</v>
          </cell>
        </row>
        <row r="1258">
          <cell r="G1258">
            <v>600000</v>
          </cell>
        </row>
        <row r="1259">
          <cell r="G1259">
            <v>1000000</v>
          </cell>
        </row>
        <row r="1260">
          <cell r="G1260">
            <v>600000</v>
          </cell>
        </row>
        <row r="1261">
          <cell r="G1261">
            <v>1000000</v>
          </cell>
        </row>
        <row r="1265">
          <cell r="G1265">
            <v>200000</v>
          </cell>
        </row>
        <row r="1267">
          <cell r="G1267">
            <v>1000000</v>
          </cell>
        </row>
        <row r="1268">
          <cell r="G1268">
            <v>1750000</v>
          </cell>
        </row>
        <row r="1269">
          <cell r="G1269">
            <v>650000</v>
          </cell>
        </row>
        <row r="1270">
          <cell r="G1270">
            <v>129000</v>
          </cell>
        </row>
        <row r="1271">
          <cell r="G1271">
            <v>510000</v>
          </cell>
        </row>
        <row r="1272">
          <cell r="G1272">
            <v>130000</v>
          </cell>
        </row>
        <row r="1276">
          <cell r="G1276">
            <v>650000</v>
          </cell>
        </row>
        <row r="1277">
          <cell r="G1277">
            <v>550000</v>
          </cell>
        </row>
        <row r="1278">
          <cell r="G1278">
            <v>130000</v>
          </cell>
        </row>
        <row r="1279">
          <cell r="G1279">
            <v>10000</v>
          </cell>
        </row>
        <row r="1280">
          <cell r="G1280">
            <v>15000</v>
          </cell>
        </row>
        <row r="1281">
          <cell r="G1281">
            <v>1200000</v>
          </cell>
        </row>
        <row r="1282">
          <cell r="G1282">
            <v>350000</v>
          </cell>
        </row>
        <row r="1283">
          <cell r="G1283">
            <v>1500000</v>
          </cell>
        </row>
        <row r="1285">
          <cell r="G1285">
            <v>1100000</v>
          </cell>
        </row>
        <row r="1286">
          <cell r="G1286">
            <v>1100000</v>
          </cell>
        </row>
        <row r="1287">
          <cell r="G1287">
            <v>1200000</v>
          </cell>
        </row>
        <row r="1288">
          <cell r="G1288">
            <v>1500000</v>
          </cell>
        </row>
        <row r="1289">
          <cell r="G1289">
            <v>200000</v>
          </cell>
        </row>
        <row r="1290">
          <cell r="G1290">
            <v>1500000</v>
          </cell>
        </row>
        <row r="1292">
          <cell r="G1292">
            <v>1550000</v>
          </cell>
        </row>
        <row r="1295">
          <cell r="G1295">
            <v>13000</v>
          </cell>
        </row>
        <row r="1296">
          <cell r="G1296">
            <v>1600000</v>
          </cell>
        </row>
        <row r="1297">
          <cell r="G1297">
            <v>20000</v>
          </cell>
        </row>
        <row r="1298">
          <cell r="G1298">
            <v>700000</v>
          </cell>
        </row>
        <row r="1299">
          <cell r="G1299">
            <v>1500000</v>
          </cell>
        </row>
        <row r="1300">
          <cell r="G1300">
            <v>1000000</v>
          </cell>
        </row>
        <row r="1301">
          <cell r="G1301">
            <v>650000</v>
          </cell>
        </row>
        <row r="1304">
          <cell r="G1304">
            <v>1400000</v>
          </cell>
        </row>
        <row r="1305">
          <cell r="G1305">
            <v>650000</v>
          </cell>
        </row>
        <row r="1306">
          <cell r="G1306">
            <v>1500000</v>
          </cell>
        </row>
        <row r="1307">
          <cell r="G1307">
            <v>50000</v>
          </cell>
        </row>
        <row r="1308">
          <cell r="G1308">
            <v>1100000</v>
          </cell>
        </row>
        <row r="1309">
          <cell r="G1309">
            <v>1200000</v>
          </cell>
        </row>
        <row r="1310">
          <cell r="G1310">
            <v>3600000</v>
          </cell>
        </row>
        <row r="1311">
          <cell r="G1311">
            <v>150000</v>
          </cell>
        </row>
        <row r="1312">
          <cell r="G1312">
            <v>1500000</v>
          </cell>
        </row>
        <row r="1313">
          <cell r="G1313">
            <v>1550000</v>
          </cell>
        </row>
        <row r="1314">
          <cell r="G1314">
            <v>50000</v>
          </cell>
        </row>
        <row r="1315">
          <cell r="G1315">
            <v>1500000</v>
          </cell>
        </row>
        <row r="1316">
          <cell r="G1316">
            <v>1200000</v>
          </cell>
        </row>
        <row r="1317">
          <cell r="G1317">
            <v>1500000</v>
          </cell>
        </row>
        <row r="1319">
          <cell r="G1319">
            <v>50000</v>
          </cell>
        </row>
        <row r="1320">
          <cell r="G1320">
            <v>1100000</v>
          </cell>
        </row>
        <row r="1326">
          <cell r="G1326">
            <v>1000000</v>
          </cell>
        </row>
        <row r="1327">
          <cell r="G1327">
            <v>-1</v>
          </cell>
        </row>
        <row r="1328">
          <cell r="G1328">
            <v>545455</v>
          </cell>
        </row>
        <row r="1329">
          <cell r="G1329">
            <v>200000</v>
          </cell>
        </row>
        <row r="1330">
          <cell r="G1330">
            <v>200000</v>
          </cell>
        </row>
        <row r="1331">
          <cell r="G1331">
            <v>1750000</v>
          </cell>
        </row>
        <row r="1336">
          <cell r="G1336">
            <v>150000</v>
          </cell>
        </row>
        <row r="1341">
          <cell r="G1341">
            <v>1550000</v>
          </cell>
        </row>
        <row r="1342">
          <cell r="G1342">
            <v>1200000</v>
          </cell>
        </row>
        <row r="1343">
          <cell r="G1343">
            <v>129000</v>
          </cell>
        </row>
        <row r="1344">
          <cell r="G1344">
            <v>510000</v>
          </cell>
        </row>
        <row r="1345">
          <cell r="G1345">
            <v>130000</v>
          </cell>
        </row>
        <row r="1346">
          <cell r="G1346">
            <v>30000</v>
          </cell>
        </row>
        <row r="1347">
          <cell r="G1347">
            <v>10000</v>
          </cell>
        </row>
        <row r="1348">
          <cell r="G1348">
            <v>526364</v>
          </cell>
        </row>
        <row r="1349">
          <cell r="G1349">
            <v>130000</v>
          </cell>
        </row>
        <row r="1350">
          <cell r="G1350">
            <v>32000</v>
          </cell>
        </row>
        <row r="1351">
          <cell r="G1351">
            <v>10000</v>
          </cell>
        </row>
        <row r="1352">
          <cell r="G1352">
            <v>300000</v>
          </cell>
        </row>
        <row r="1353">
          <cell r="G1353">
            <v>1650000</v>
          </cell>
        </row>
        <row r="1354">
          <cell r="G1354">
            <v>450000</v>
          </cell>
        </row>
        <row r="1355">
          <cell r="G1355">
            <v>900000</v>
          </cell>
        </row>
        <row r="1356">
          <cell r="G1356">
            <v>1500000</v>
          </cell>
        </row>
        <row r="1357">
          <cell r="G1357">
            <v>25000</v>
          </cell>
        </row>
        <row r="1358">
          <cell r="G1358">
            <v>1500000</v>
          </cell>
        </row>
        <row r="1359">
          <cell r="G1359">
            <v>1500000</v>
          </cell>
        </row>
        <row r="1360">
          <cell r="G1360">
            <v>650000</v>
          </cell>
        </row>
        <row r="1361">
          <cell r="G1361">
            <v>300000</v>
          </cell>
        </row>
        <row r="1362">
          <cell r="G1362">
            <v>650000</v>
          </cell>
        </row>
        <row r="1363">
          <cell r="G1363">
            <v>526364</v>
          </cell>
        </row>
        <row r="1364">
          <cell r="G1364">
            <v>72728</v>
          </cell>
        </row>
        <row r="1365">
          <cell r="G1365">
            <v>32000</v>
          </cell>
        </row>
        <row r="1366">
          <cell r="G1366">
            <v>10000</v>
          </cell>
        </row>
        <row r="1367">
          <cell r="G1367">
            <v>600000</v>
          </cell>
        </row>
        <row r="1368">
          <cell r="G1368">
            <v>526364</v>
          </cell>
        </row>
        <row r="1369">
          <cell r="G1369">
            <v>72728</v>
          </cell>
        </row>
        <row r="1370">
          <cell r="G1370">
            <v>32000</v>
          </cell>
        </row>
        <row r="1371">
          <cell r="G1371">
            <v>10000</v>
          </cell>
        </row>
        <row r="1372">
          <cell r="G1372">
            <v>600000</v>
          </cell>
        </row>
        <row r="1373">
          <cell r="G1373">
            <v>526364</v>
          </cell>
        </row>
        <row r="1374">
          <cell r="G1374">
            <v>70000</v>
          </cell>
        </row>
        <row r="1383">
          <cell r="G1383">
            <v>2500000</v>
          </cell>
        </row>
        <row r="1384">
          <cell r="G1384">
            <v>1500000</v>
          </cell>
        </row>
        <row r="1385">
          <cell r="G1385">
            <v>1400000</v>
          </cell>
        </row>
        <row r="1386">
          <cell r="G1386">
            <v>700000</v>
          </cell>
        </row>
        <row r="1387">
          <cell r="G1387">
            <v>510000</v>
          </cell>
        </row>
        <row r="1388">
          <cell r="G1388">
            <v>70000</v>
          </cell>
        </row>
        <row r="1389">
          <cell r="G1389">
            <v>35000</v>
          </cell>
        </row>
        <row r="1390">
          <cell r="G1390">
            <v>150000</v>
          </cell>
        </row>
        <row r="1391">
          <cell r="G1391">
            <v>650000</v>
          </cell>
        </row>
        <row r="1392">
          <cell r="G1392">
            <v>25000</v>
          </cell>
        </row>
        <row r="1396">
          <cell r="G1396">
            <v>1100000</v>
          </cell>
        </row>
        <row r="1398">
          <cell r="G1398">
            <v>2500000</v>
          </cell>
        </row>
        <row r="1399">
          <cell r="G1399">
            <v>1500000</v>
          </cell>
        </row>
        <row r="1400">
          <cell r="G1400">
            <v>1100000</v>
          </cell>
        </row>
        <row r="1401">
          <cell r="G1401">
            <v>200000</v>
          </cell>
        </row>
        <row r="1408">
          <cell r="G1408">
            <v>2500000</v>
          </cell>
        </row>
        <row r="1409">
          <cell r="G1409">
            <v>650000</v>
          </cell>
        </row>
        <row r="1410">
          <cell r="G1410">
            <v>50000</v>
          </cell>
        </row>
        <row r="1411">
          <cell r="G1411">
            <v>1100000</v>
          </cell>
        </row>
        <row r="1412">
          <cell r="G1412">
            <v>1300000</v>
          </cell>
        </row>
        <row r="1413">
          <cell r="G1413">
            <v>20000</v>
          </cell>
        </row>
        <row r="1414">
          <cell r="G1414">
            <v>450000</v>
          </cell>
        </row>
        <row r="1415">
          <cell r="G1415">
            <v>1500000</v>
          </cell>
        </row>
        <row r="1416">
          <cell r="G1416">
            <v>50000</v>
          </cell>
        </row>
        <row r="1419">
          <cell r="G1419">
            <v>150000</v>
          </cell>
        </row>
        <row r="1424">
          <cell r="G1424">
            <v>546000</v>
          </cell>
        </row>
        <row r="1425">
          <cell r="G1425">
            <v>-1</v>
          </cell>
        </row>
        <row r="1426">
          <cell r="G1426">
            <v>70000</v>
          </cell>
        </row>
        <row r="1427">
          <cell r="G1427">
            <v>35000</v>
          </cell>
        </row>
        <row r="1428">
          <cell r="G1428">
            <v>10000</v>
          </cell>
        </row>
        <row r="1429">
          <cell r="G1429">
            <v>600000</v>
          </cell>
        </row>
        <row r="1430">
          <cell r="G1430">
            <v>2100000</v>
          </cell>
        </row>
        <row r="1431">
          <cell r="G1431">
            <v>80000</v>
          </cell>
        </row>
        <row r="1432">
          <cell r="G1432">
            <v>30000</v>
          </cell>
        </row>
        <row r="1433">
          <cell r="G1433">
            <v>30000</v>
          </cell>
        </row>
        <row r="1434">
          <cell r="G1434">
            <v>10000</v>
          </cell>
        </row>
        <row r="1435">
          <cell r="G1435">
            <v>1500000</v>
          </cell>
        </row>
        <row r="1436">
          <cell r="G1436">
            <v>1100000</v>
          </cell>
        </row>
        <row r="1438">
          <cell r="G1438">
            <v>1100000</v>
          </cell>
        </row>
        <row r="1439">
          <cell r="G1439">
            <v>650000</v>
          </cell>
        </row>
        <row r="1447">
          <cell r="G1447">
            <v>1200000</v>
          </cell>
        </row>
        <row r="1448">
          <cell r="G1448">
            <v>350000</v>
          </cell>
        </row>
        <row r="1449">
          <cell r="G1449">
            <v>129000</v>
          </cell>
        </row>
        <row r="1450">
          <cell r="G1450">
            <v>650000</v>
          </cell>
        </row>
        <row r="1451">
          <cell r="G1451">
            <v>50000</v>
          </cell>
        </row>
        <row r="1452">
          <cell r="G1452">
            <v>50000</v>
          </cell>
        </row>
        <row r="1453">
          <cell r="G1453">
            <v>800000</v>
          </cell>
        </row>
        <row r="1454">
          <cell r="G1454">
            <v>1500000</v>
          </cell>
        </row>
        <row r="1455">
          <cell r="G1455">
            <v>1090910</v>
          </cell>
        </row>
        <row r="1456">
          <cell r="G1456">
            <v>-1</v>
          </cell>
        </row>
        <row r="1457">
          <cell r="G1457">
            <v>1500000</v>
          </cell>
        </row>
        <row r="1458">
          <cell r="G1458">
            <v>350000</v>
          </cell>
        </row>
        <row r="1459">
          <cell r="G1459">
            <v>70000</v>
          </cell>
        </row>
        <row r="1460">
          <cell r="G1460">
            <v>250000</v>
          </cell>
        </row>
        <row r="1461">
          <cell r="G1461">
            <v>1500000</v>
          </cell>
        </row>
        <row r="1467">
          <cell r="G1467">
            <v>650000</v>
          </cell>
        </row>
        <row r="1468">
          <cell r="G1468">
            <v>1600000</v>
          </cell>
        </row>
        <row r="1469">
          <cell r="G1469">
            <v>1500000</v>
          </cell>
        </row>
        <row r="1470">
          <cell r="G1470">
            <v>50000</v>
          </cell>
        </row>
        <row r="1471">
          <cell r="G1471">
            <v>10000</v>
          </cell>
        </row>
        <row r="1472">
          <cell r="G1472">
            <v>650000</v>
          </cell>
        </row>
        <row r="1473">
          <cell r="G1473">
            <v>100000</v>
          </cell>
        </row>
        <row r="1474">
          <cell r="G1474">
            <v>150000</v>
          </cell>
        </row>
        <row r="1478">
          <cell r="G1478">
            <v>1500000</v>
          </cell>
        </row>
        <row r="1479">
          <cell r="G1479">
            <v>50000</v>
          </cell>
        </row>
        <row r="1480">
          <cell r="G1480">
            <v>350000</v>
          </cell>
        </row>
        <row r="1481">
          <cell r="G1481">
            <v>510000</v>
          </cell>
        </row>
        <row r="1482">
          <cell r="G1482">
            <v>70000</v>
          </cell>
        </row>
        <row r="1483">
          <cell r="G1483">
            <v>1300000</v>
          </cell>
        </row>
        <row r="1484">
          <cell r="G1484">
            <v>150000</v>
          </cell>
        </row>
        <row r="1485">
          <cell r="G1485">
            <v>450000</v>
          </cell>
        </row>
        <row r="1486">
          <cell r="G1486">
            <v>526364</v>
          </cell>
        </row>
        <row r="1487">
          <cell r="G1487">
            <v>70000</v>
          </cell>
        </row>
        <row r="1488">
          <cell r="G1488">
            <v>1500000</v>
          </cell>
        </row>
        <row r="1489">
          <cell r="G1489">
            <v>1850000</v>
          </cell>
        </row>
        <row r="1490">
          <cell r="G1490">
            <v>1850000</v>
          </cell>
        </row>
        <row r="1491">
          <cell r="G1491">
            <v>500000</v>
          </cell>
        </row>
        <row r="1492">
          <cell r="G1492">
            <v>1600000</v>
          </cell>
        </row>
        <row r="1493">
          <cell r="G1493">
            <v>150000</v>
          </cell>
        </row>
        <row r="1494">
          <cell r="G1494">
            <v>1150000</v>
          </cell>
        </row>
        <row r="1495">
          <cell r="G1495">
            <v>20000</v>
          </cell>
        </row>
        <row r="1496">
          <cell r="G1496">
            <v>20000</v>
          </cell>
        </row>
        <row r="1501">
          <cell r="G1501">
            <v>1300000</v>
          </cell>
        </row>
        <row r="1502">
          <cell r="G1502">
            <v>100000</v>
          </cell>
        </row>
        <row r="1503">
          <cell r="G1503">
            <v>650000</v>
          </cell>
        </row>
        <row r="1504">
          <cell r="G1504">
            <v>350000</v>
          </cell>
        </row>
        <row r="1505">
          <cell r="G1505">
            <v>1500000</v>
          </cell>
        </row>
        <row r="1506">
          <cell r="G1506">
            <v>35000</v>
          </cell>
        </row>
        <row r="1507">
          <cell r="G1507">
            <v>50000</v>
          </cell>
        </row>
        <row r="1508">
          <cell r="G1508">
            <v>1100000</v>
          </cell>
        </row>
        <row r="1509">
          <cell r="G1509">
            <v>1650000</v>
          </cell>
        </row>
        <row r="1510">
          <cell r="G1510">
            <v>1500000</v>
          </cell>
        </row>
        <row r="1511">
          <cell r="G1511">
            <v>400000</v>
          </cell>
        </row>
        <row r="1519">
          <cell r="G1519">
            <v>1400000</v>
          </cell>
        </row>
        <row r="1520">
          <cell r="G1520">
            <v>1000000</v>
          </cell>
        </row>
        <row r="1521">
          <cell r="G1521">
            <v>1200000</v>
          </cell>
        </row>
        <row r="1522">
          <cell r="G1522">
            <v>1000000</v>
          </cell>
        </row>
        <row r="1523">
          <cell r="G1523">
            <v>500000</v>
          </cell>
        </row>
        <row r="1524">
          <cell r="G1524">
            <v>80000</v>
          </cell>
        </row>
        <row r="1525">
          <cell r="G1525">
            <v>1000000</v>
          </cell>
        </row>
        <row r="1526">
          <cell r="G1526">
            <v>750000</v>
          </cell>
        </row>
        <row r="1527">
          <cell r="G1527">
            <v>50000</v>
          </cell>
        </row>
        <row r="1528">
          <cell r="G1528">
            <v>250000</v>
          </cell>
        </row>
        <row r="1529">
          <cell r="G1529">
            <v>65000</v>
          </cell>
        </row>
        <row r="1530">
          <cell r="G1530">
            <v>250000</v>
          </cell>
        </row>
        <row r="1531">
          <cell r="G1531">
            <v>1200000</v>
          </cell>
        </row>
        <row r="1532">
          <cell r="G1532">
            <v>129000</v>
          </cell>
        </row>
        <row r="1537">
          <cell r="G1537">
            <v>520000</v>
          </cell>
        </row>
        <row r="1539">
          <cell r="G1539">
            <v>530000</v>
          </cell>
        </row>
        <row r="1540">
          <cell r="G1540">
            <v>70000</v>
          </cell>
        </row>
        <row r="1541">
          <cell r="G1541">
            <v>35000</v>
          </cell>
        </row>
        <row r="1542">
          <cell r="G1542">
            <v>10000</v>
          </cell>
        </row>
        <row r="1543">
          <cell r="G1543">
            <v>100000</v>
          </cell>
        </row>
        <row r="1544">
          <cell r="G1544">
            <v>600000</v>
          </cell>
        </row>
        <row r="1549">
          <cell r="G1549">
            <v>100000</v>
          </cell>
        </row>
        <row r="1550">
          <cell r="G1550">
            <v>1200000</v>
          </cell>
        </row>
        <row r="1551">
          <cell r="G1551">
            <v>530000</v>
          </cell>
        </row>
        <row r="1552">
          <cell r="G1552">
            <v>70000</v>
          </cell>
        </row>
        <row r="1553">
          <cell r="G1553">
            <v>35000</v>
          </cell>
        </row>
        <row r="1554">
          <cell r="G1554">
            <v>10000</v>
          </cell>
        </row>
        <row r="1555">
          <cell r="G1555">
            <v>526364</v>
          </cell>
        </row>
        <row r="1556">
          <cell r="G1556">
            <v>3500000</v>
          </cell>
        </row>
        <row r="1557">
          <cell r="G1557">
            <v>1650000</v>
          </cell>
        </row>
        <row r="1558">
          <cell r="G1558">
            <v>550000</v>
          </cell>
        </row>
        <row r="1559">
          <cell r="G1559">
            <v>130000</v>
          </cell>
        </row>
        <row r="1560">
          <cell r="G1560">
            <v>10000</v>
          </cell>
        </row>
        <row r="1561">
          <cell r="G1561">
            <v>35000</v>
          </cell>
        </row>
        <row r="1562">
          <cell r="G1562">
            <v>650000</v>
          </cell>
        </row>
        <row r="1567">
          <cell r="G1567">
            <v>1100000</v>
          </cell>
        </row>
        <row r="1568">
          <cell r="G1568">
            <v>200000</v>
          </cell>
        </row>
        <row r="1569">
          <cell r="G1569">
            <v>900000</v>
          </cell>
        </row>
        <row r="1570">
          <cell r="G1570">
            <v>200000</v>
          </cell>
        </row>
        <row r="1571">
          <cell r="G1571">
            <v>1100000</v>
          </cell>
        </row>
        <row r="1575">
          <cell r="G1575">
            <v>526364</v>
          </cell>
        </row>
        <row r="1576">
          <cell r="G1576">
            <v>1200000</v>
          </cell>
        </row>
        <row r="1577">
          <cell r="G1577">
            <v>350000</v>
          </cell>
        </row>
        <row r="1578">
          <cell r="G1578">
            <v>150000</v>
          </cell>
        </row>
        <row r="1579">
          <cell r="G1579">
            <v>1200000</v>
          </cell>
        </row>
        <row r="1580">
          <cell r="G1580">
            <v>80000</v>
          </cell>
        </row>
        <row r="1581">
          <cell r="G1581">
            <v>540000</v>
          </cell>
        </row>
        <row r="1582">
          <cell r="G1582">
            <v>80000</v>
          </cell>
        </row>
        <row r="1583">
          <cell r="G1583">
            <v>1500000</v>
          </cell>
        </row>
        <row r="1584">
          <cell r="G1584">
            <v>50000</v>
          </cell>
        </row>
        <row r="1585">
          <cell r="G1585">
            <v>-300000</v>
          </cell>
        </row>
        <row r="1586">
          <cell r="G1586">
            <v>600000</v>
          </cell>
        </row>
        <row r="1587">
          <cell r="G1587">
            <v>1600000</v>
          </cell>
        </row>
        <row r="1588">
          <cell r="G1588">
            <v>600000</v>
          </cell>
        </row>
        <row r="1589">
          <cell r="G1589">
            <v>540000</v>
          </cell>
        </row>
        <row r="1590">
          <cell r="G1590">
            <v>10000</v>
          </cell>
        </row>
        <row r="1591">
          <cell r="G1591">
            <v>35000</v>
          </cell>
        </row>
        <row r="1592">
          <cell r="G1592">
            <v>20000</v>
          </cell>
        </row>
        <row r="1601">
          <cell r="G1601">
            <v>1100000</v>
          </cell>
        </row>
        <row r="1602">
          <cell r="G1602">
            <v>1500000</v>
          </cell>
        </row>
        <row r="1603">
          <cell r="G1603">
            <v>50000</v>
          </cell>
        </row>
        <row r="1604">
          <cell r="G1604">
            <v>1100000</v>
          </cell>
        </row>
        <row r="1605">
          <cell r="G1605">
            <v>450000</v>
          </cell>
        </row>
        <row r="1606">
          <cell r="G1606">
            <v>450000</v>
          </cell>
        </row>
        <row r="1607">
          <cell r="G1607">
            <v>50000</v>
          </cell>
        </row>
        <row r="1608">
          <cell r="G1608">
            <v>20000</v>
          </cell>
        </row>
        <row r="1609">
          <cell r="G1609">
            <v>35000</v>
          </cell>
        </row>
        <row r="1610">
          <cell r="G1610">
            <v>450000</v>
          </cell>
        </row>
        <row r="1611">
          <cell r="G1611">
            <v>20000</v>
          </cell>
        </row>
        <row r="1612">
          <cell r="G1612">
            <v>650000</v>
          </cell>
        </row>
        <row r="1616">
          <cell r="G1616">
            <v>1500000</v>
          </cell>
        </row>
        <row r="1617">
          <cell r="G1617">
            <v>1100000</v>
          </cell>
        </row>
        <row r="1618">
          <cell r="G1618">
            <v>450000</v>
          </cell>
        </row>
        <row r="1619">
          <cell r="G1619">
            <v>900000</v>
          </cell>
        </row>
        <row r="1620">
          <cell r="G1620">
            <v>900000</v>
          </cell>
        </row>
        <row r="1621">
          <cell r="G1621">
            <v>300000</v>
          </cell>
        </row>
        <row r="1622">
          <cell r="G1622">
            <v>3500000</v>
          </cell>
        </row>
        <row r="1626">
          <cell r="G1626">
            <v>1550000</v>
          </cell>
        </row>
        <row r="1627">
          <cell r="G1627">
            <v>1200000</v>
          </cell>
        </row>
        <row r="1628">
          <cell r="G1628">
            <v>1200000</v>
          </cell>
        </row>
        <row r="1629">
          <cell r="G1629">
            <v>130000</v>
          </cell>
        </row>
        <row r="1630">
          <cell r="G1630">
            <v>1500000</v>
          </cell>
        </row>
        <row r="1631">
          <cell r="G1631">
            <v>50000</v>
          </cell>
        </row>
        <row r="1632">
          <cell r="G1632">
            <v>1000000</v>
          </cell>
        </row>
        <row r="1633">
          <cell r="G1633">
            <v>650000</v>
          </cell>
        </row>
        <row r="1634">
          <cell r="G1634">
            <v>150000</v>
          </cell>
        </row>
        <row r="1635">
          <cell r="G1635">
            <v>300000</v>
          </cell>
        </row>
        <row r="1642">
          <cell r="G1642">
            <v>526364</v>
          </cell>
        </row>
        <row r="1643">
          <cell r="G1643">
            <v>526364</v>
          </cell>
        </row>
        <row r="1644">
          <cell r="G1644">
            <v>1200000</v>
          </cell>
        </row>
        <row r="1645">
          <cell r="G1645">
            <v>1500000</v>
          </cell>
        </row>
        <row r="1646">
          <cell r="G1646">
            <v>1750000</v>
          </cell>
        </row>
        <row r="1647">
          <cell r="G1647">
            <v>1900000</v>
          </cell>
        </row>
        <row r="1648">
          <cell r="G1648">
            <v>50000</v>
          </cell>
        </row>
        <row r="1649">
          <cell r="G1649">
            <v>600000</v>
          </cell>
        </row>
        <row r="1650">
          <cell r="G1650">
            <v>650000</v>
          </cell>
        </row>
        <row r="1658">
          <cell r="G1658">
            <v>530000</v>
          </cell>
        </row>
        <row r="1659">
          <cell r="G1659">
            <v>526364</v>
          </cell>
        </row>
        <row r="1660">
          <cell r="G1660">
            <v>1000000</v>
          </cell>
        </row>
        <row r="1661">
          <cell r="G1661">
            <v>130000</v>
          </cell>
        </row>
        <row r="1662">
          <cell r="G1662">
            <v>10000</v>
          </cell>
        </row>
        <row r="1663">
          <cell r="G1663">
            <v>650000</v>
          </cell>
        </row>
        <row r="1664">
          <cell r="G1664">
            <v>110000</v>
          </cell>
        </row>
        <row r="1665">
          <cell r="G1665">
            <v>75000</v>
          </cell>
        </row>
        <row r="1666">
          <cell r="G1666">
            <v>20000</v>
          </cell>
        </row>
        <row r="1667">
          <cell r="G1667">
            <v>2200000</v>
          </cell>
        </row>
        <row r="1668">
          <cell r="G1668">
            <v>15000</v>
          </cell>
        </row>
        <row r="1669">
          <cell r="G1669">
            <v>540000</v>
          </cell>
        </row>
        <row r="1670">
          <cell r="G1670">
            <v>1000000</v>
          </cell>
        </row>
        <row r="1671">
          <cell r="G1671">
            <v>35000</v>
          </cell>
        </row>
        <row r="1672">
          <cell r="G1672">
            <v>150000</v>
          </cell>
        </row>
        <row r="1673">
          <cell r="G1673">
            <v>1600000</v>
          </cell>
        </row>
        <row r="1675">
          <cell r="G1675">
            <v>900000</v>
          </cell>
        </row>
        <row r="1676">
          <cell r="G1676">
            <v>450000</v>
          </cell>
        </row>
        <row r="1677">
          <cell r="G1677">
            <v>70000</v>
          </cell>
        </row>
        <row r="1678">
          <cell r="G1678">
            <v>200000</v>
          </cell>
        </row>
        <row r="1679">
          <cell r="G1679">
            <v>1100000</v>
          </cell>
        </row>
        <row r="1680">
          <cell r="G1680">
            <v>1000000</v>
          </cell>
        </row>
        <row r="1681">
          <cell r="G1681">
            <v>1000000</v>
          </cell>
        </row>
        <row r="1682">
          <cell r="G1682">
            <v>50000</v>
          </cell>
        </row>
        <row r="1683">
          <cell r="G1683">
            <v>300000</v>
          </cell>
        </row>
        <row r="1684">
          <cell r="G1684">
            <v>1500000</v>
          </cell>
        </row>
        <row r="1685">
          <cell r="G1685">
            <v>130000</v>
          </cell>
        </row>
        <row r="1686">
          <cell r="G1686">
            <v>2200000</v>
          </cell>
        </row>
        <row r="1687">
          <cell r="G1687">
            <v>260000</v>
          </cell>
        </row>
        <row r="1688">
          <cell r="G1688">
            <v>450000</v>
          </cell>
        </row>
        <row r="1689">
          <cell r="G1689">
            <v>1500000</v>
          </cell>
        </row>
        <row r="1690">
          <cell r="G1690">
            <v>1000000</v>
          </cell>
        </row>
        <row r="1691">
          <cell r="G1691">
            <v>450000</v>
          </cell>
        </row>
        <row r="1692">
          <cell r="G1692">
            <v>350000</v>
          </cell>
        </row>
        <row r="1699">
          <cell r="G1699">
            <v>60000</v>
          </cell>
        </row>
        <row r="1700">
          <cell r="G1700">
            <v>450000</v>
          </cell>
        </row>
        <row r="1701">
          <cell r="G1701">
            <v>2000000</v>
          </cell>
        </row>
        <row r="1702">
          <cell r="G1702">
            <v>250000</v>
          </cell>
        </row>
        <row r="1712">
          <cell r="G1712">
            <v>350000</v>
          </cell>
        </row>
        <row r="1714">
          <cell r="G1714">
            <v>1300000</v>
          </cell>
        </row>
        <row r="1715">
          <cell r="G1715">
            <v>1500000</v>
          </cell>
        </row>
        <row r="1716">
          <cell r="G1716">
            <v>0</v>
          </cell>
        </row>
        <row r="1717">
          <cell r="G1717">
            <v>130000</v>
          </cell>
        </row>
        <row r="1718">
          <cell r="G1718">
            <v>3500000</v>
          </cell>
        </row>
        <row r="1719">
          <cell r="G1719">
            <v>350000</v>
          </cell>
        </row>
        <row r="1720">
          <cell r="G1720">
            <v>1900000</v>
          </cell>
        </row>
        <row r="1721">
          <cell r="G1721">
            <v>100000</v>
          </cell>
        </row>
        <row r="1722">
          <cell r="G1722">
            <v>1200000</v>
          </cell>
        </row>
        <row r="1723">
          <cell r="G1723">
            <v>1500000</v>
          </cell>
        </row>
        <row r="1724">
          <cell r="G1724">
            <v>50000</v>
          </cell>
        </row>
        <row r="1730">
          <cell r="G1730">
            <v>1800000</v>
          </cell>
        </row>
        <row r="1731">
          <cell r="G1731">
            <v>50000</v>
          </cell>
        </row>
        <row r="1732">
          <cell r="G1732">
            <v>2200000</v>
          </cell>
        </row>
        <row r="1733">
          <cell r="G1733">
            <v>200000</v>
          </cell>
        </row>
        <row r="1734">
          <cell r="G1734">
            <v>1600000</v>
          </cell>
        </row>
        <row r="1735">
          <cell r="G1735">
            <v>1100000</v>
          </cell>
        </row>
        <row r="1736">
          <cell r="G1736">
            <v>1200000</v>
          </cell>
        </row>
        <row r="1737">
          <cell r="G1737">
            <v>526364</v>
          </cell>
        </row>
        <row r="1738">
          <cell r="G1738">
            <v>70000</v>
          </cell>
        </row>
        <row r="1739">
          <cell r="G1739">
            <v>130000</v>
          </cell>
        </row>
        <row r="1740">
          <cell r="G1740">
            <v>10000</v>
          </cell>
        </row>
        <row r="1741">
          <cell r="G1741">
            <v>35000</v>
          </cell>
        </row>
        <row r="1742">
          <cell r="G1742">
            <v>150000</v>
          </cell>
        </row>
        <row r="1745">
          <cell r="G1745">
            <v>1100000</v>
          </cell>
        </row>
        <row r="1747">
          <cell r="G1747">
            <v>1500000</v>
          </cell>
        </row>
        <row r="1748">
          <cell r="G1748">
            <v>1100000</v>
          </cell>
        </row>
        <row r="1749">
          <cell r="G1749">
            <v>2200000</v>
          </cell>
        </row>
        <row r="1750">
          <cell r="G1750">
            <v>1600000</v>
          </cell>
        </row>
        <row r="1751">
          <cell r="G1751">
            <v>450000</v>
          </cell>
        </row>
        <row r="1752">
          <cell r="G1752">
            <v>650000</v>
          </cell>
        </row>
        <row r="1761">
          <cell r="G1761">
            <v>130000</v>
          </cell>
        </row>
        <row r="1762">
          <cell r="G1762">
            <v>10000</v>
          </cell>
        </row>
        <row r="1763">
          <cell r="G1763">
            <v>55000</v>
          </cell>
        </row>
        <row r="1764">
          <cell r="G1764">
            <v>1100000</v>
          </cell>
        </row>
        <row r="1765">
          <cell r="G1765">
            <v>1100000</v>
          </cell>
        </row>
        <row r="1766">
          <cell r="G1766">
            <v>400000</v>
          </cell>
        </row>
        <row r="1767">
          <cell r="G1767">
            <v>50000</v>
          </cell>
        </row>
        <row r="1768">
          <cell r="G1768">
            <v>1000000</v>
          </cell>
        </row>
        <row r="1770">
          <cell r="G1770">
            <v>450000</v>
          </cell>
        </row>
        <row r="1774">
          <cell r="G1774">
            <v>1000000</v>
          </cell>
        </row>
        <row r="1775">
          <cell r="G1775" t="str">
            <v>교환</v>
          </cell>
        </row>
        <row r="1777">
          <cell r="G1777">
            <v>700000</v>
          </cell>
        </row>
        <row r="1778">
          <cell r="G1778">
            <v>800000</v>
          </cell>
        </row>
        <row r="1779">
          <cell r="G1779">
            <v>110000</v>
          </cell>
        </row>
        <row r="1780">
          <cell r="G1780">
            <v>75000</v>
          </cell>
        </row>
        <row r="1781">
          <cell r="G1781">
            <v>35000</v>
          </cell>
        </row>
        <row r="1782">
          <cell r="G1782">
            <v>1000000</v>
          </cell>
        </row>
        <row r="1783">
          <cell r="G1783">
            <v>1000000</v>
          </cell>
        </row>
        <row r="1784">
          <cell r="G1784">
            <v>1000000</v>
          </cell>
        </row>
        <row r="1785">
          <cell r="G1785">
            <v>1000000</v>
          </cell>
        </row>
        <row r="1786">
          <cell r="G1786">
            <v>600000</v>
          </cell>
        </row>
        <row r="1787">
          <cell r="G1787">
            <v>129000</v>
          </cell>
        </row>
        <row r="1788">
          <cell r="G1788">
            <v>1100000</v>
          </cell>
        </row>
        <row r="1789">
          <cell r="G1789">
            <v>1200000</v>
          </cell>
        </row>
        <row r="1790">
          <cell r="G1790">
            <v>350000</v>
          </cell>
        </row>
        <row r="1791">
          <cell r="D1791" t="str">
            <v>반품</v>
          </cell>
          <cell r="G1791">
            <v>1500000</v>
          </cell>
        </row>
        <row r="1792">
          <cell r="D1792" t="str">
            <v>반품</v>
          </cell>
          <cell r="G1792">
            <v>50000</v>
          </cell>
        </row>
        <row r="1793">
          <cell r="D1793" t="str">
            <v>반품</v>
          </cell>
          <cell r="G1793">
            <v>250000</v>
          </cell>
        </row>
        <row r="1794">
          <cell r="G1794">
            <v>1000000</v>
          </cell>
        </row>
        <row r="1795">
          <cell r="G1795">
            <v>50000</v>
          </cell>
        </row>
        <row r="1803">
          <cell r="G1803">
            <v>150000</v>
          </cell>
        </row>
        <row r="1804">
          <cell r="G1804">
            <v>500000</v>
          </cell>
        </row>
        <row r="1805">
          <cell r="G1805">
            <v>2000000</v>
          </cell>
        </row>
        <row r="1806">
          <cell r="G1806">
            <v>50000</v>
          </cell>
        </row>
        <row r="1807">
          <cell r="G1807">
            <v>350000</v>
          </cell>
        </row>
        <row r="1808">
          <cell r="G1808">
            <v>1650000</v>
          </cell>
        </row>
        <row r="1809">
          <cell r="G1809">
            <v>130000</v>
          </cell>
        </row>
        <row r="1810">
          <cell r="G1810">
            <v>1600000</v>
          </cell>
        </row>
        <row r="1819">
          <cell r="G1819">
            <v>350000</v>
          </cell>
        </row>
        <row r="1820">
          <cell r="G1820">
            <v>540000</v>
          </cell>
        </row>
        <row r="1822">
          <cell r="G1822">
            <v>10000</v>
          </cell>
        </row>
        <row r="1823">
          <cell r="G1823">
            <v>650000</v>
          </cell>
        </row>
        <row r="1824">
          <cell r="G1824">
            <v>1200000</v>
          </cell>
        </row>
        <row r="1826">
          <cell r="G1826">
            <v>150000</v>
          </cell>
        </row>
        <row r="1827">
          <cell r="G1827">
            <v>526364</v>
          </cell>
        </row>
        <row r="1830">
          <cell r="G1830">
            <v>130000</v>
          </cell>
        </row>
        <row r="1831">
          <cell r="G1831">
            <v>35000</v>
          </cell>
        </row>
        <row r="1832">
          <cell r="G1832">
            <v>1200000</v>
          </cell>
        </row>
        <row r="1833">
          <cell r="G1833">
            <v>1200000</v>
          </cell>
        </row>
        <row r="1834">
          <cell r="G1834">
            <v>600000</v>
          </cell>
        </row>
        <row r="1835">
          <cell r="G1835">
            <v>1500000</v>
          </cell>
        </row>
        <row r="1836">
          <cell r="G1836">
            <v>1600000</v>
          </cell>
        </row>
        <row r="1842">
          <cell r="G1842">
            <v>50000</v>
          </cell>
        </row>
        <row r="1843">
          <cell r="G1843">
            <v>2500000</v>
          </cell>
        </row>
        <row r="1844">
          <cell r="G1844">
            <v>1100000</v>
          </cell>
        </row>
        <row r="1846">
          <cell r="G1846">
            <v>100000</v>
          </cell>
        </row>
        <row r="1847">
          <cell r="G1847">
            <v>150000</v>
          </cell>
        </row>
        <row r="1848">
          <cell r="G1848">
            <v>0</v>
          </cell>
        </row>
        <row r="1850">
          <cell r="G1850">
            <v>358182</v>
          </cell>
        </row>
        <row r="1851">
          <cell r="G1851">
            <v>350000</v>
          </cell>
        </row>
        <row r="1852">
          <cell r="G1852">
            <v>9091</v>
          </cell>
        </row>
        <row r="1853">
          <cell r="G1853">
            <v>300000</v>
          </cell>
        </row>
        <row r="1854">
          <cell r="G1854">
            <v>250000</v>
          </cell>
        </row>
        <row r="1855">
          <cell r="G1855">
            <v>30000</v>
          </cell>
        </row>
        <row r="1856">
          <cell r="D1856" t="str">
            <v>반품</v>
          </cell>
          <cell r="G1856">
            <v>250000</v>
          </cell>
        </row>
        <row r="1857">
          <cell r="G1857">
            <v>1500000</v>
          </cell>
        </row>
        <row r="1858">
          <cell r="G1858">
            <v>50000</v>
          </cell>
        </row>
        <row r="1859">
          <cell r="G1859">
            <v>1500000</v>
          </cell>
        </row>
        <row r="1860">
          <cell r="G1860">
            <v>1500000</v>
          </cell>
        </row>
        <row r="1861">
          <cell r="G1861">
            <v>50000</v>
          </cell>
        </row>
        <row r="1862">
          <cell r="G1862">
            <v>650000</v>
          </cell>
        </row>
        <row r="1863">
          <cell r="G1863">
            <v>150000</v>
          </cell>
        </row>
        <row r="1864">
          <cell r="G1864">
            <v>526364</v>
          </cell>
        </row>
        <row r="1865">
          <cell r="G1865">
            <v>1000000</v>
          </cell>
        </row>
        <row r="1866">
          <cell r="G1866">
            <v>1300000</v>
          </cell>
        </row>
        <row r="1867">
          <cell r="G1867">
            <v>129000</v>
          </cell>
        </row>
        <row r="1873">
          <cell r="G1873">
            <v>20000</v>
          </cell>
        </row>
        <row r="1874">
          <cell r="G1874">
            <v>1200000</v>
          </cell>
        </row>
        <row r="1875">
          <cell r="G1875">
            <v>1550000</v>
          </cell>
        </row>
        <row r="1876">
          <cell r="G1876">
            <v>0</v>
          </cell>
        </row>
        <row r="1878">
          <cell r="G1878">
            <v>650000</v>
          </cell>
        </row>
        <row r="1879">
          <cell r="G1879">
            <v>350000</v>
          </cell>
        </row>
        <row r="1880">
          <cell r="G1880">
            <v>580000</v>
          </cell>
        </row>
        <row r="1881">
          <cell r="G1881">
            <v>40000</v>
          </cell>
        </row>
        <row r="1882">
          <cell r="G1882">
            <v>526364</v>
          </cell>
        </row>
        <row r="1883">
          <cell r="G1883">
            <v>-2</v>
          </cell>
        </row>
        <row r="1884">
          <cell r="G1884">
            <v>60000</v>
          </cell>
        </row>
        <row r="1885">
          <cell r="G1885">
            <v>70000</v>
          </cell>
        </row>
        <row r="1886">
          <cell r="G1886">
            <v>200000</v>
          </cell>
        </row>
        <row r="1893">
          <cell r="G1893">
            <v>1100000</v>
          </cell>
        </row>
        <row r="1894">
          <cell r="G1894">
            <v>1200000</v>
          </cell>
        </row>
        <row r="1895">
          <cell r="G1895">
            <v>350000</v>
          </cell>
        </row>
        <row r="1897">
          <cell r="G1897">
            <v>50000</v>
          </cell>
        </row>
        <row r="1898">
          <cell r="G1898">
            <v>450000</v>
          </cell>
        </row>
        <row r="1899">
          <cell r="G1899">
            <v>80000</v>
          </cell>
        </row>
        <row r="1900">
          <cell r="G1900">
            <v>20000</v>
          </cell>
        </row>
        <row r="1901">
          <cell r="G1901">
            <v>1200000</v>
          </cell>
        </row>
        <row r="1902">
          <cell r="G1902">
            <v>130000</v>
          </cell>
        </row>
        <row r="1903">
          <cell r="G1903">
            <v>1200000</v>
          </cell>
        </row>
        <row r="1904">
          <cell r="G1904">
            <v>50000</v>
          </cell>
        </row>
        <row r="1905">
          <cell r="G1905">
            <v>526364</v>
          </cell>
        </row>
        <row r="1906">
          <cell r="G1906">
            <v>130000</v>
          </cell>
        </row>
        <row r="1909">
          <cell r="G1909">
            <v>1000000</v>
          </cell>
        </row>
        <row r="1910">
          <cell r="G1910">
            <v>1900000</v>
          </cell>
        </row>
        <row r="1911">
          <cell r="G1911">
            <v>50000</v>
          </cell>
        </row>
        <row r="1912">
          <cell r="G1912">
            <v>1800000</v>
          </cell>
        </row>
        <row r="1913">
          <cell r="G1913">
            <v>50000</v>
          </cell>
        </row>
        <row r="1914">
          <cell r="G1914">
            <v>200000</v>
          </cell>
        </row>
        <row r="1915">
          <cell r="G1915">
            <v>1100000</v>
          </cell>
        </row>
        <row r="1916">
          <cell r="G1916">
            <v>1000000</v>
          </cell>
        </row>
        <row r="1917">
          <cell r="G1917">
            <v>650000</v>
          </cell>
        </row>
        <row r="1918">
          <cell r="G1918">
            <v>650000</v>
          </cell>
        </row>
        <row r="1919">
          <cell r="G1919">
            <v>30000</v>
          </cell>
        </row>
        <row r="1920">
          <cell r="G1920">
            <v>1100000</v>
          </cell>
        </row>
        <row r="1921">
          <cell r="G1921">
            <v>350000</v>
          </cell>
        </row>
        <row r="1922">
          <cell r="G1922">
            <v>526364</v>
          </cell>
        </row>
        <row r="1923">
          <cell r="G1923">
            <v>600000</v>
          </cell>
        </row>
        <row r="1924">
          <cell r="G1924">
            <v>70000</v>
          </cell>
        </row>
        <row r="1925">
          <cell r="G1925">
            <v>10000</v>
          </cell>
        </row>
        <row r="1926">
          <cell r="G1926">
            <v>35000</v>
          </cell>
        </row>
        <row r="1930">
          <cell r="G1930">
            <v>520000</v>
          </cell>
        </row>
        <row r="1931">
          <cell r="G1931">
            <v>1750000</v>
          </cell>
        </row>
        <row r="1932">
          <cell r="G1932">
            <v>1000000</v>
          </cell>
        </row>
        <row r="1933">
          <cell r="G1933">
            <v>1600000</v>
          </cell>
        </row>
        <row r="1934">
          <cell r="G1934">
            <v>650000</v>
          </cell>
        </row>
        <row r="1935">
          <cell r="G1935">
            <v>1000000</v>
          </cell>
        </row>
        <row r="1941">
          <cell r="G1941">
            <v>1300000</v>
          </cell>
        </row>
        <row r="1942">
          <cell r="G1942">
            <v>200000</v>
          </cell>
        </row>
        <row r="1943">
          <cell r="G1943">
            <v>600000</v>
          </cell>
        </row>
        <row r="1944">
          <cell r="G1944">
            <v>10000</v>
          </cell>
        </row>
        <row r="1945">
          <cell r="G1945">
            <v>400000</v>
          </cell>
        </row>
        <row r="1946">
          <cell r="G1946">
            <v>150000</v>
          </cell>
        </row>
        <row r="1948">
          <cell r="G1948">
            <v>2500000</v>
          </cell>
        </row>
        <row r="1949">
          <cell r="G1949">
            <v>1200000</v>
          </cell>
        </row>
        <row r="1951">
          <cell r="G1951">
            <v>1500000</v>
          </cell>
        </row>
        <row r="1952">
          <cell r="G1952">
            <v>150000</v>
          </cell>
        </row>
        <row r="1953">
          <cell r="G1953">
            <v>150000</v>
          </cell>
        </row>
        <row r="1954">
          <cell r="G1954">
            <v>200000</v>
          </cell>
        </row>
        <row r="1955">
          <cell r="G1955">
            <v>100000</v>
          </cell>
        </row>
        <row r="1959">
          <cell r="G1959">
            <v>1100000</v>
          </cell>
        </row>
        <row r="1960">
          <cell r="G1960">
            <v>835000</v>
          </cell>
        </row>
        <row r="1961">
          <cell r="G1961">
            <v>450000</v>
          </cell>
        </row>
        <row r="1962">
          <cell r="G1962">
            <v>50000</v>
          </cell>
        </row>
        <row r="1966">
          <cell r="G1966">
            <v>1100000</v>
          </cell>
        </row>
        <row r="1967">
          <cell r="G1967">
            <v>1100000</v>
          </cell>
        </row>
        <row r="1968">
          <cell r="G1968">
            <v>1500000</v>
          </cell>
        </row>
        <row r="1969">
          <cell r="G1969">
            <v>1100000</v>
          </cell>
        </row>
        <row r="1970">
          <cell r="G1970">
            <v>1800000</v>
          </cell>
        </row>
        <row r="1971">
          <cell r="G1971">
            <v>1200000</v>
          </cell>
        </row>
        <row r="1972">
          <cell r="G1972">
            <v>1200000</v>
          </cell>
        </row>
        <row r="1973">
          <cell r="G1973">
            <v>350000</v>
          </cell>
        </row>
        <row r="1974">
          <cell r="G1974">
            <v>20000</v>
          </cell>
        </row>
        <row r="1975">
          <cell r="G1975">
            <v>1100000</v>
          </cell>
        </row>
        <row r="1976">
          <cell r="G1976">
            <v>1200000</v>
          </cell>
        </row>
        <row r="1979">
          <cell r="G1979">
            <v>650000</v>
          </cell>
        </row>
        <row r="1980">
          <cell r="G1980">
            <v>1500000</v>
          </cell>
        </row>
        <row r="1981">
          <cell r="G1981">
            <v>1200000</v>
          </cell>
        </row>
        <row r="1982">
          <cell r="G1982">
            <v>1500000</v>
          </cell>
        </row>
        <row r="1983">
          <cell r="G1983">
            <v>800000</v>
          </cell>
        </row>
        <row r="1984">
          <cell r="G1984">
            <v>1500000</v>
          </cell>
        </row>
        <row r="1985">
          <cell r="G1985">
            <v>350000</v>
          </cell>
        </row>
        <row r="1986">
          <cell r="G1986">
            <v>600000</v>
          </cell>
        </row>
        <row r="1987">
          <cell r="G1987">
            <v>10000</v>
          </cell>
        </row>
        <row r="1988">
          <cell r="G1988">
            <v>400000</v>
          </cell>
        </row>
        <row r="1989">
          <cell r="G1989">
            <v>35000</v>
          </cell>
        </row>
        <row r="1990">
          <cell r="G1990">
            <v>80000</v>
          </cell>
        </row>
        <row r="1991">
          <cell r="G1991">
            <v>1300000</v>
          </cell>
        </row>
        <row r="1992">
          <cell r="G1992">
            <v>1100000</v>
          </cell>
        </row>
        <row r="1993">
          <cell r="G1993">
            <v>700000</v>
          </cell>
        </row>
        <row r="1994">
          <cell r="G1994">
            <v>130000</v>
          </cell>
        </row>
        <row r="1995">
          <cell r="G1995">
            <v>2500000</v>
          </cell>
        </row>
        <row r="1996">
          <cell r="G1996">
            <v>400000</v>
          </cell>
        </row>
        <row r="1999">
          <cell r="G1999">
            <v>1100000</v>
          </cell>
        </row>
        <row r="2000">
          <cell r="G2000">
            <v>150000</v>
          </cell>
        </row>
        <row r="2001">
          <cell r="G2001">
            <v>1150000</v>
          </cell>
        </row>
        <row r="2002">
          <cell r="G2002">
            <v>1200000</v>
          </cell>
        </row>
        <row r="2003">
          <cell r="G2003">
            <v>20000</v>
          </cell>
        </row>
        <row r="2014">
          <cell r="G2014">
            <v>1200000</v>
          </cell>
        </row>
        <row r="2015">
          <cell r="G2015">
            <v>129000</v>
          </cell>
        </row>
        <row r="2019">
          <cell r="G2019">
            <v>100000</v>
          </cell>
        </row>
        <row r="2020">
          <cell r="G2020">
            <v>600000</v>
          </cell>
        </row>
        <row r="2023">
          <cell r="G2023">
            <v>1500000</v>
          </cell>
        </row>
        <row r="2024">
          <cell r="G2024">
            <v>50000</v>
          </cell>
        </row>
        <row r="2025">
          <cell r="G2025">
            <v>650000</v>
          </cell>
        </row>
        <row r="2026">
          <cell r="D2026" t="str">
            <v>반품</v>
          </cell>
          <cell r="G2026">
            <v>1500000</v>
          </cell>
        </row>
        <row r="2027">
          <cell r="D2027" t="str">
            <v>반품</v>
          </cell>
          <cell r="G2027">
            <v>50000</v>
          </cell>
        </row>
        <row r="2028">
          <cell r="G2028">
            <v>1500000</v>
          </cell>
        </row>
        <row r="2029">
          <cell r="G2029">
            <v>50000</v>
          </cell>
        </row>
        <row r="2030">
          <cell r="G2030">
            <v>1300000</v>
          </cell>
        </row>
        <row r="2031">
          <cell r="G2031">
            <v>1550000</v>
          </cell>
        </row>
        <row r="2032">
          <cell r="G2032">
            <v>1550000</v>
          </cell>
        </row>
        <row r="2036">
          <cell r="G2036">
            <v>550000</v>
          </cell>
        </row>
        <row r="2037">
          <cell r="G2037">
            <v>750000</v>
          </cell>
        </row>
        <row r="2038">
          <cell r="G2038">
            <v>430000</v>
          </cell>
        </row>
        <row r="2039">
          <cell r="G2039">
            <v>35000</v>
          </cell>
        </row>
        <row r="2040">
          <cell r="G2040">
            <v>70000</v>
          </cell>
        </row>
        <row r="2041">
          <cell r="G2041">
            <v>700000</v>
          </cell>
        </row>
        <row r="2042">
          <cell r="G2042">
            <v>540000</v>
          </cell>
        </row>
        <row r="2043">
          <cell r="G2043">
            <v>70000</v>
          </cell>
        </row>
        <row r="2044">
          <cell r="G2044">
            <v>35000</v>
          </cell>
        </row>
        <row r="2045">
          <cell r="G2045">
            <v>10000</v>
          </cell>
        </row>
        <row r="2046">
          <cell r="G2046">
            <v>650000</v>
          </cell>
        </row>
        <row r="2047">
          <cell r="G2047">
            <v>50000</v>
          </cell>
        </row>
        <row r="2051">
          <cell r="G2051">
            <v>650000</v>
          </cell>
        </row>
        <row r="2052">
          <cell r="G2052">
            <v>600000</v>
          </cell>
        </row>
        <row r="2053">
          <cell r="G2053">
            <v>80000</v>
          </cell>
        </row>
        <row r="2054">
          <cell r="G2054">
            <v>30000</v>
          </cell>
        </row>
        <row r="2057">
          <cell r="G2057">
            <v>1200000</v>
          </cell>
        </row>
        <row r="2058">
          <cell r="G2058">
            <v>1600000</v>
          </cell>
        </row>
        <row r="2059">
          <cell r="G2059">
            <v>80000</v>
          </cell>
        </row>
        <row r="2060">
          <cell r="G2060">
            <v>430000</v>
          </cell>
        </row>
        <row r="2061">
          <cell r="G2061">
            <v>130000</v>
          </cell>
        </row>
        <row r="2062">
          <cell r="G2062">
            <v>70000</v>
          </cell>
        </row>
        <row r="2063">
          <cell r="G2063">
            <v>400000</v>
          </cell>
        </row>
        <row r="2064">
          <cell r="G2064">
            <v>30000</v>
          </cell>
        </row>
        <row r="2065">
          <cell r="G2065">
            <v>10000</v>
          </cell>
        </row>
        <row r="2066">
          <cell r="G2066">
            <v>1300000</v>
          </cell>
        </row>
        <row r="2067">
          <cell r="G2067">
            <v>1900000</v>
          </cell>
        </row>
        <row r="2068">
          <cell r="G2068">
            <v>50000</v>
          </cell>
        </row>
        <row r="2069">
          <cell r="G2069">
            <v>150000</v>
          </cell>
        </row>
        <row r="2073">
          <cell r="G2073">
            <v>130000</v>
          </cell>
        </row>
        <row r="2074">
          <cell r="G2074">
            <v>250000</v>
          </cell>
        </row>
        <row r="2075">
          <cell r="G2075">
            <v>65000</v>
          </cell>
        </row>
        <row r="2076">
          <cell r="G2076">
            <v>330000</v>
          </cell>
        </row>
        <row r="2077">
          <cell r="G2077">
            <v>30000</v>
          </cell>
        </row>
        <row r="2078">
          <cell r="G2078">
            <v>396000</v>
          </cell>
        </row>
        <row r="2079">
          <cell r="G2079">
            <v>1200000</v>
          </cell>
        </row>
        <row r="2080">
          <cell r="G2080">
            <v>350000</v>
          </cell>
        </row>
        <row r="2081">
          <cell r="G2081">
            <v>30000</v>
          </cell>
        </row>
        <row r="2082">
          <cell r="G2082">
            <v>1100000</v>
          </cell>
        </row>
        <row r="2083">
          <cell r="G2083">
            <v>1000000</v>
          </cell>
        </row>
        <row r="2084">
          <cell r="G2084">
            <v>526364</v>
          </cell>
        </row>
        <row r="2085">
          <cell r="G2085">
            <v>70000</v>
          </cell>
        </row>
        <row r="2086">
          <cell r="G2086">
            <v>35000</v>
          </cell>
        </row>
        <row r="2090">
          <cell r="D2090" t="str">
            <v>반품</v>
          </cell>
          <cell r="G2090">
            <v>1500000</v>
          </cell>
        </row>
        <row r="2091">
          <cell r="G2091">
            <v>50000</v>
          </cell>
        </row>
        <row r="2092">
          <cell r="G2092">
            <v>1900000</v>
          </cell>
        </row>
        <row r="2093">
          <cell r="G2093">
            <v>150000</v>
          </cell>
        </row>
        <row r="2094">
          <cell r="G2094">
            <v>1100000</v>
          </cell>
        </row>
        <row r="2095">
          <cell r="G2095">
            <v>360000</v>
          </cell>
        </row>
        <row r="2096">
          <cell r="G2096">
            <v>400000</v>
          </cell>
        </row>
        <row r="2097">
          <cell r="G2097">
            <v>1000000</v>
          </cell>
        </row>
        <row r="2098">
          <cell r="G2098">
            <v>20000</v>
          </cell>
        </row>
        <row r="2099">
          <cell r="G2099">
            <v>450000</v>
          </cell>
        </row>
        <row r="2100">
          <cell r="G2100">
            <v>20000</v>
          </cell>
        </row>
        <row r="2101">
          <cell r="G2101">
            <v>1000000</v>
          </cell>
        </row>
        <row r="2102">
          <cell r="G2102">
            <v>1200000</v>
          </cell>
        </row>
        <row r="2103">
          <cell r="G2103">
            <v>20000</v>
          </cell>
        </row>
        <row r="2104">
          <cell r="G2104">
            <v>1000000</v>
          </cell>
        </row>
        <row r="2105">
          <cell r="G2105">
            <v>800000</v>
          </cell>
        </row>
        <row r="2106">
          <cell r="G2106">
            <v>1200000</v>
          </cell>
        </row>
        <row r="2107">
          <cell r="G2107">
            <v>350000</v>
          </cell>
        </row>
        <row r="2108">
          <cell r="G2108">
            <v>70000</v>
          </cell>
        </row>
        <row r="2109">
          <cell r="G2109">
            <v>130000</v>
          </cell>
        </row>
        <row r="2110">
          <cell r="G2110">
            <v>35000</v>
          </cell>
        </row>
        <row r="2121">
          <cell r="D2121" t="str">
            <v>반품</v>
          </cell>
          <cell r="G2121">
            <v>1500000</v>
          </cell>
        </row>
        <row r="2122">
          <cell r="G2122">
            <v>700000</v>
          </cell>
        </row>
        <row r="2123">
          <cell r="G2123">
            <v>2300000</v>
          </cell>
        </row>
        <row r="2124">
          <cell r="G2124">
            <v>1550000</v>
          </cell>
        </row>
        <row r="2125">
          <cell r="G2125">
            <v>650000</v>
          </cell>
        </row>
        <row r="2126">
          <cell r="G2126">
            <v>450000</v>
          </cell>
        </row>
        <row r="2127">
          <cell r="G2127">
            <v>50000</v>
          </cell>
        </row>
        <row r="2128">
          <cell r="D2128" t="str">
            <v>반품</v>
          </cell>
          <cell r="G2128">
            <v>200000</v>
          </cell>
        </row>
        <row r="2139">
          <cell r="G2139">
            <v>1200000</v>
          </cell>
        </row>
        <row r="2140">
          <cell r="D2140" t="str">
            <v>반품</v>
          </cell>
          <cell r="G2140">
            <v>250000</v>
          </cell>
        </row>
        <row r="2141">
          <cell r="G2141">
            <v>70000</v>
          </cell>
        </row>
        <row r="2142">
          <cell r="G2142">
            <v>80000</v>
          </cell>
        </row>
        <row r="2143">
          <cell r="G2143">
            <v>450000</v>
          </cell>
        </row>
        <row r="2144">
          <cell r="G2144">
            <v>50000</v>
          </cell>
        </row>
        <row r="2145">
          <cell r="G2145">
            <v>1600000</v>
          </cell>
        </row>
        <row r="2146">
          <cell r="G2146">
            <v>1600000</v>
          </cell>
        </row>
        <row r="2147">
          <cell r="G2147">
            <v>1900000</v>
          </cell>
        </row>
        <row r="2148">
          <cell r="G2148">
            <v>1200000</v>
          </cell>
        </row>
        <row r="2153">
          <cell r="D2153" t="str">
            <v>클론</v>
          </cell>
          <cell r="G2153">
            <v>0</v>
          </cell>
        </row>
        <row r="2154">
          <cell r="G2154">
            <v>200000</v>
          </cell>
        </row>
        <row r="2155">
          <cell r="G2155">
            <v>1400000</v>
          </cell>
        </row>
        <row r="2156">
          <cell r="G2156">
            <v>129000</v>
          </cell>
        </row>
        <row r="2157">
          <cell r="G2157">
            <v>1200000</v>
          </cell>
        </row>
        <row r="2158">
          <cell r="G2158">
            <v>1100000</v>
          </cell>
        </row>
        <row r="2159">
          <cell r="G2159">
            <v>1100000</v>
          </cell>
        </row>
        <row r="2161">
          <cell r="G2161">
            <v>1600000</v>
          </cell>
        </row>
        <row r="2165">
          <cell r="G2165">
            <v>1500000</v>
          </cell>
        </row>
        <row r="2166">
          <cell r="G2166">
            <v>1500000</v>
          </cell>
        </row>
        <row r="2167">
          <cell r="D2167" t="str">
            <v>삭제</v>
          </cell>
          <cell r="G2167">
            <v>50000</v>
          </cell>
        </row>
        <row r="2168">
          <cell r="G2168">
            <v>850000</v>
          </cell>
        </row>
        <row r="2169">
          <cell r="G2169">
            <v>850000</v>
          </cell>
        </row>
        <row r="2170">
          <cell r="G2170">
            <v>1200000</v>
          </cell>
        </row>
        <row r="2171">
          <cell r="G2171">
            <v>1950000</v>
          </cell>
        </row>
        <row r="2172">
          <cell r="G2172">
            <v>150000</v>
          </cell>
        </row>
        <row r="2173">
          <cell r="G2173">
            <v>60000</v>
          </cell>
        </row>
        <row r="2174">
          <cell r="G2174">
            <v>1500000</v>
          </cell>
        </row>
        <row r="2180">
          <cell r="G2180">
            <v>1600000</v>
          </cell>
        </row>
        <row r="2181">
          <cell r="G2181">
            <v>1200000</v>
          </cell>
        </row>
        <row r="2182">
          <cell r="G2182">
            <v>450000</v>
          </cell>
        </row>
        <row r="2183">
          <cell r="G2183">
            <v>1100000</v>
          </cell>
        </row>
        <row r="2184">
          <cell r="G2184">
            <v>150000</v>
          </cell>
        </row>
        <row r="2186">
          <cell r="G2186">
            <v>430000</v>
          </cell>
        </row>
        <row r="2187">
          <cell r="G2187">
            <v>130000</v>
          </cell>
        </row>
        <row r="2188">
          <cell r="G2188">
            <v>70000</v>
          </cell>
        </row>
        <row r="2189">
          <cell r="G2189">
            <v>10000</v>
          </cell>
        </row>
        <row r="2192">
          <cell r="G2192">
            <v>150000</v>
          </cell>
        </row>
        <row r="2193">
          <cell r="G2193">
            <v>1750000</v>
          </cell>
        </row>
        <row r="2197">
          <cell r="G2197">
            <v>1200000</v>
          </cell>
        </row>
        <row r="2198">
          <cell r="G2198">
            <v>50000</v>
          </cell>
        </row>
        <row r="2199">
          <cell r="G2199">
            <v>1500000</v>
          </cell>
        </row>
        <row r="2202">
          <cell r="G2202">
            <v>1200000</v>
          </cell>
        </row>
        <row r="2203">
          <cell r="G2203">
            <v>2500000</v>
          </cell>
        </row>
        <row r="2204">
          <cell r="G2204">
            <v>1600000</v>
          </cell>
        </row>
        <row r="2205">
          <cell r="G2205">
            <v>374000</v>
          </cell>
        </row>
        <row r="2206">
          <cell r="G2206">
            <v>520000</v>
          </cell>
        </row>
        <row r="2207">
          <cell r="G2207">
            <v>70000</v>
          </cell>
        </row>
        <row r="2208">
          <cell r="G2208">
            <v>50000</v>
          </cell>
        </row>
        <row r="2209">
          <cell r="G2209">
            <v>1000000</v>
          </cell>
        </row>
        <row r="2210">
          <cell r="G2210">
            <v>200000</v>
          </cell>
        </row>
        <row r="2212">
          <cell r="G2212">
            <v>734000</v>
          </cell>
        </row>
        <row r="2214">
          <cell r="G2214">
            <v>650000</v>
          </cell>
        </row>
        <row r="2217">
          <cell r="G2217">
            <v>1700000</v>
          </cell>
        </row>
        <row r="2218">
          <cell r="G2218">
            <v>1200000</v>
          </cell>
        </row>
        <row r="2219">
          <cell r="G2219">
            <v>330000</v>
          </cell>
        </row>
        <row r="2220">
          <cell r="G2220">
            <v>1250000</v>
          </cell>
        </row>
        <row r="2224">
          <cell r="G2224">
            <v>400000</v>
          </cell>
        </row>
        <row r="2225">
          <cell r="G2225">
            <v>50000</v>
          </cell>
        </row>
        <row r="2226">
          <cell r="G2226">
            <v>1500000</v>
          </cell>
        </row>
        <row r="2227">
          <cell r="G2227">
            <v>1500000</v>
          </cell>
        </row>
        <row r="2228">
          <cell r="G2228">
            <v>300000</v>
          </cell>
        </row>
        <row r="2229">
          <cell r="G2229">
            <v>50000</v>
          </cell>
        </row>
        <row r="2230">
          <cell r="G2230">
            <v>650000</v>
          </cell>
        </row>
        <row r="2231">
          <cell r="G2231">
            <v>1600000</v>
          </cell>
        </row>
        <row r="2238">
          <cell r="G2238">
            <v>1600000</v>
          </cell>
        </row>
        <row r="2239">
          <cell r="G2239">
            <v>500000</v>
          </cell>
        </row>
        <row r="2240">
          <cell r="G2240">
            <v>530000</v>
          </cell>
        </row>
        <row r="2241">
          <cell r="G2241">
            <v>130000</v>
          </cell>
        </row>
        <row r="2242">
          <cell r="G2242">
            <v>10000</v>
          </cell>
        </row>
        <row r="2243">
          <cell r="G2243">
            <v>35000</v>
          </cell>
        </row>
        <row r="2244">
          <cell r="G2244">
            <v>70000</v>
          </cell>
        </row>
        <row r="2245">
          <cell r="G2245">
            <v>1300000</v>
          </cell>
        </row>
        <row r="2246">
          <cell r="G2246">
            <v>700000</v>
          </cell>
        </row>
        <row r="2247">
          <cell r="G2247">
            <v>1090910</v>
          </cell>
        </row>
        <row r="2248">
          <cell r="G2248">
            <v>-1</v>
          </cell>
        </row>
        <row r="2249">
          <cell r="G2249">
            <v>1900000</v>
          </cell>
        </row>
        <row r="2257">
          <cell r="G2257">
            <v>150000</v>
          </cell>
        </row>
        <row r="2258">
          <cell r="G2258">
            <v>50000</v>
          </cell>
        </row>
        <row r="2259">
          <cell r="G2259">
            <v>1500000</v>
          </cell>
        </row>
        <row r="2260">
          <cell r="G2260">
            <v>550000</v>
          </cell>
        </row>
        <row r="2261">
          <cell r="G2261">
            <v>75000</v>
          </cell>
        </row>
        <row r="2262">
          <cell r="G2262">
            <v>35000</v>
          </cell>
        </row>
        <row r="2263">
          <cell r="G2263">
            <v>200000</v>
          </cell>
        </row>
        <row r="2264">
          <cell r="G2264">
            <v>200000</v>
          </cell>
        </row>
        <row r="2265">
          <cell r="G2265">
            <v>374000</v>
          </cell>
        </row>
        <row r="2266">
          <cell r="G2266">
            <v>550000</v>
          </cell>
        </row>
        <row r="2267">
          <cell r="G2267">
            <v>400000</v>
          </cell>
        </row>
        <row r="2268">
          <cell r="G2268">
            <v>400000</v>
          </cell>
        </row>
        <row r="2269">
          <cell r="G2269">
            <v>70000</v>
          </cell>
        </row>
        <row r="2270">
          <cell r="G2270">
            <v>1000000</v>
          </cell>
        </row>
        <row r="2276">
          <cell r="G2276">
            <v>540000</v>
          </cell>
        </row>
        <row r="2277">
          <cell r="G2277">
            <v>130000</v>
          </cell>
        </row>
        <row r="2278">
          <cell r="G2278">
            <v>35000</v>
          </cell>
        </row>
        <row r="2279">
          <cell r="G2279">
            <v>1000000</v>
          </cell>
        </row>
        <row r="2280">
          <cell r="G2280">
            <v>10000</v>
          </cell>
        </row>
        <row r="2281">
          <cell r="G2281">
            <v>535455</v>
          </cell>
        </row>
        <row r="2282">
          <cell r="G2282">
            <v>-1</v>
          </cell>
        </row>
        <row r="2283">
          <cell r="G2283">
            <v>1200000</v>
          </cell>
        </row>
        <row r="2284">
          <cell r="G2284">
            <v>150000</v>
          </cell>
        </row>
        <row r="2285">
          <cell r="G2285">
            <v>200000</v>
          </cell>
        </row>
        <row r="2286">
          <cell r="G2286">
            <v>1100000</v>
          </cell>
        </row>
        <row r="2287">
          <cell r="G2287">
            <v>150000</v>
          </cell>
        </row>
        <row r="2291">
          <cell r="G2291">
            <v>800000</v>
          </cell>
        </row>
        <row r="2292">
          <cell r="G2292">
            <v>1700000</v>
          </cell>
        </row>
        <row r="2293">
          <cell r="G2293">
            <v>1000000</v>
          </cell>
        </row>
        <row r="2294">
          <cell r="G2294">
            <v>1700000</v>
          </cell>
        </row>
        <row r="2295">
          <cell r="G2295">
            <v>1200000</v>
          </cell>
        </row>
        <row r="2296">
          <cell r="G2296">
            <v>200000</v>
          </cell>
        </row>
        <row r="2297">
          <cell r="G2297">
            <v>1200000</v>
          </cell>
        </row>
        <row r="2298">
          <cell r="G2298">
            <v>20000</v>
          </cell>
        </row>
        <row r="2299">
          <cell r="G2299">
            <v>1300000</v>
          </cell>
        </row>
        <row r="2304">
          <cell r="G2304">
            <v>1600000</v>
          </cell>
        </row>
        <row r="2305">
          <cell r="G2305">
            <v>130000</v>
          </cell>
        </row>
        <row r="2306">
          <cell r="G2306">
            <v>10000</v>
          </cell>
        </row>
        <row r="2307">
          <cell r="G2307">
            <v>550000</v>
          </cell>
        </row>
        <row r="2308">
          <cell r="G2308">
            <v>1200000</v>
          </cell>
        </row>
        <row r="2309">
          <cell r="G2309">
            <v>350000</v>
          </cell>
        </row>
        <row r="2310">
          <cell r="G2310">
            <v>1200000</v>
          </cell>
        </row>
        <row r="2313">
          <cell r="G2313">
            <v>1300000</v>
          </cell>
        </row>
        <row r="2317">
          <cell r="G2317">
            <v>500000</v>
          </cell>
        </row>
        <row r="2318">
          <cell r="G2318">
            <v>200000</v>
          </cell>
        </row>
        <row r="2319">
          <cell r="G2319">
            <v>1200000</v>
          </cell>
        </row>
        <row r="2320">
          <cell r="G2320">
            <v>1700000</v>
          </cell>
        </row>
        <row r="2323">
          <cell r="G2323">
            <v>550000</v>
          </cell>
        </row>
        <row r="2324">
          <cell r="G2324">
            <v>270000</v>
          </cell>
        </row>
        <row r="2325">
          <cell r="G2325">
            <v>550000</v>
          </cell>
        </row>
        <row r="2326">
          <cell r="G2326">
            <v>70000</v>
          </cell>
        </row>
        <row r="2327">
          <cell r="G2327">
            <v>55000</v>
          </cell>
        </row>
        <row r="2328">
          <cell r="G2328">
            <v>10000</v>
          </cell>
        </row>
        <row r="2329">
          <cell r="G2329">
            <v>130000</v>
          </cell>
        </row>
        <row r="2330">
          <cell r="G2330">
            <v>150000</v>
          </cell>
        </row>
        <row r="2331">
          <cell r="G2331">
            <v>450000</v>
          </cell>
        </row>
        <row r="2338">
          <cell r="G2338">
            <v>650000</v>
          </cell>
        </row>
        <row r="2339">
          <cell r="G2339">
            <v>535455</v>
          </cell>
        </row>
        <row r="2340">
          <cell r="G2340">
            <v>550000</v>
          </cell>
        </row>
        <row r="2341">
          <cell r="G2341">
            <v>1700000</v>
          </cell>
        </row>
        <row r="2342">
          <cell r="G2342">
            <v>350000</v>
          </cell>
        </row>
        <row r="2343">
          <cell r="G2343">
            <v>350000</v>
          </cell>
        </row>
        <row r="2344">
          <cell r="G2344">
            <v>1200000</v>
          </cell>
        </row>
        <row r="2345">
          <cell r="G2345">
            <v>1200000</v>
          </cell>
        </row>
        <row r="2346">
          <cell r="G2346">
            <v>700000</v>
          </cell>
        </row>
        <row r="2347">
          <cell r="G2347">
            <v>1200000</v>
          </cell>
        </row>
        <row r="2348">
          <cell r="G2348">
            <v>3500000</v>
          </cell>
        </row>
        <row r="2349">
          <cell r="G2349">
            <v>25000</v>
          </cell>
        </row>
        <row r="2350">
          <cell r="G2350">
            <v>65000</v>
          </cell>
        </row>
        <row r="2355">
          <cell r="G2355">
            <v>150000</v>
          </cell>
        </row>
        <row r="2359">
          <cell r="G2359">
            <v>3500000</v>
          </cell>
        </row>
        <row r="2360">
          <cell r="G2360">
            <v>90000</v>
          </cell>
        </row>
        <row r="2361">
          <cell r="G2361">
            <v>1200000</v>
          </cell>
        </row>
        <row r="2362">
          <cell r="G2362">
            <v>1300000</v>
          </cell>
        </row>
        <row r="2367">
          <cell r="G2367">
            <v>2500000</v>
          </cell>
        </row>
        <row r="2368">
          <cell r="G2368">
            <v>1200000</v>
          </cell>
        </row>
        <row r="2369">
          <cell r="G2369">
            <v>200000</v>
          </cell>
        </row>
        <row r="2370">
          <cell r="G2370">
            <v>650000</v>
          </cell>
        </row>
        <row r="2371">
          <cell r="G2371">
            <v>650000</v>
          </cell>
        </row>
        <row r="2372">
          <cell r="G2372">
            <v>130000</v>
          </cell>
        </row>
        <row r="2373">
          <cell r="G2373">
            <v>750000</v>
          </cell>
        </row>
        <row r="2377">
          <cell r="G2377">
            <v>350000</v>
          </cell>
        </row>
        <row r="2378">
          <cell r="G2378">
            <v>1100000</v>
          </cell>
        </row>
        <row r="2379">
          <cell r="G2379">
            <v>80000</v>
          </cell>
        </row>
        <row r="2380">
          <cell r="G2380">
            <v>50000</v>
          </cell>
        </row>
        <row r="2381">
          <cell r="G2381">
            <v>1200000</v>
          </cell>
        </row>
        <row r="2382">
          <cell r="G2382">
            <v>350000</v>
          </cell>
        </row>
        <row r="2383">
          <cell r="G2383">
            <v>650000</v>
          </cell>
        </row>
        <row r="2384">
          <cell r="G2384">
            <v>50000</v>
          </cell>
        </row>
        <row r="2385">
          <cell r="G2385">
            <v>350000</v>
          </cell>
        </row>
        <row r="2386">
          <cell r="G2386">
            <v>20000</v>
          </cell>
        </row>
        <row r="2387">
          <cell r="G2387">
            <v>1700000</v>
          </cell>
        </row>
        <row r="2388">
          <cell r="G2388">
            <v>1300000</v>
          </cell>
        </row>
        <row r="2389">
          <cell r="G2389">
            <v>350000</v>
          </cell>
        </row>
        <row r="2392">
          <cell r="G2392">
            <v>650000</v>
          </cell>
        </row>
        <row r="2393">
          <cell r="G2393">
            <v>1200000</v>
          </cell>
        </row>
        <row r="2394">
          <cell r="G2394">
            <v>350000</v>
          </cell>
        </row>
        <row r="2395">
          <cell r="G2395">
            <v>10000</v>
          </cell>
        </row>
        <row r="2396">
          <cell r="G2396">
            <v>535455</v>
          </cell>
        </row>
        <row r="2397">
          <cell r="G2397">
            <v>70000</v>
          </cell>
        </row>
        <row r="2398">
          <cell r="G2398">
            <v>10000</v>
          </cell>
        </row>
        <row r="2399">
          <cell r="G2399">
            <v>10000</v>
          </cell>
        </row>
        <row r="2400">
          <cell r="G2400">
            <v>35000</v>
          </cell>
        </row>
        <row r="2401">
          <cell r="G2401">
            <v>-1</v>
          </cell>
        </row>
        <row r="2402">
          <cell r="G2402">
            <v>1000000</v>
          </cell>
        </row>
        <row r="2403">
          <cell r="G2403">
            <v>1100000</v>
          </cell>
        </row>
        <row r="2404">
          <cell r="G2404">
            <v>50000</v>
          </cell>
        </row>
        <row r="2409">
          <cell r="G2409">
            <v>1000000</v>
          </cell>
        </row>
        <row r="2413">
          <cell r="G2413">
            <v>75000</v>
          </cell>
        </row>
        <row r="2414">
          <cell r="G2414">
            <v>35000</v>
          </cell>
        </row>
        <row r="2415">
          <cell r="G2415">
            <v>10000</v>
          </cell>
        </row>
        <row r="2416">
          <cell r="G2416">
            <v>1200000</v>
          </cell>
        </row>
        <row r="2417">
          <cell r="G2417">
            <v>1200000</v>
          </cell>
        </row>
        <row r="2418">
          <cell r="G2418">
            <v>350000</v>
          </cell>
        </row>
        <row r="2419">
          <cell r="G2419">
            <v>50000</v>
          </cell>
        </row>
        <row r="2425">
          <cell r="G2425">
            <v>500000</v>
          </cell>
        </row>
        <row r="2426">
          <cell r="G2426">
            <v>400000</v>
          </cell>
        </row>
        <row r="2427">
          <cell r="G2427">
            <v>1000000</v>
          </cell>
        </row>
        <row r="2430">
          <cell r="G2430">
            <v>1200000</v>
          </cell>
        </row>
        <row r="2431">
          <cell r="G2431">
            <v>350000</v>
          </cell>
        </row>
        <row r="2432">
          <cell r="G2432">
            <v>1200000</v>
          </cell>
        </row>
        <row r="2433">
          <cell r="G2433">
            <v>1000000</v>
          </cell>
        </row>
        <row r="2434">
          <cell r="G2434">
            <v>450000</v>
          </cell>
        </row>
        <row r="2435">
          <cell r="G2435">
            <v>50000</v>
          </cell>
        </row>
        <row r="2436">
          <cell r="G2436">
            <v>1900000</v>
          </cell>
        </row>
        <row r="2437">
          <cell r="G2437">
            <v>200000</v>
          </cell>
        </row>
        <row r="2438">
          <cell r="D2438" t="str">
            <v>반품</v>
          </cell>
          <cell r="G2438">
            <v>0</v>
          </cell>
        </row>
        <row r="2439">
          <cell r="G2439">
            <v>1200000</v>
          </cell>
        </row>
        <row r="2440">
          <cell r="G2440">
            <v>350000</v>
          </cell>
        </row>
        <row r="2441">
          <cell r="G2441">
            <v>650000</v>
          </cell>
        </row>
        <row r="2445">
          <cell r="G2445">
            <v>50000</v>
          </cell>
        </row>
        <row r="2446">
          <cell r="G2446">
            <v>1200000</v>
          </cell>
        </row>
        <row r="2447">
          <cell r="G2447">
            <v>130000</v>
          </cell>
        </row>
        <row r="2448">
          <cell r="G2448">
            <v>1100000</v>
          </cell>
        </row>
        <row r="2452">
          <cell r="G2452">
            <v>600000</v>
          </cell>
        </row>
        <row r="2453">
          <cell r="G2453">
            <v>900000</v>
          </cell>
        </row>
        <row r="2454">
          <cell r="G2454">
            <v>2500000</v>
          </cell>
        </row>
        <row r="2457">
          <cell r="G2457">
            <v>560000</v>
          </cell>
        </row>
        <row r="2458">
          <cell r="G2458">
            <v>1400000</v>
          </cell>
        </row>
        <row r="2459">
          <cell r="G2459">
            <v>900000</v>
          </cell>
        </row>
        <row r="2460">
          <cell r="G2460">
            <v>650000</v>
          </cell>
        </row>
        <row r="2461">
          <cell r="G2461">
            <v>650000</v>
          </cell>
        </row>
        <row r="2462">
          <cell r="G2462">
            <v>50000</v>
          </cell>
        </row>
        <row r="2463">
          <cell r="G2463">
            <v>1500000</v>
          </cell>
        </row>
        <row r="2464">
          <cell r="G2464">
            <v>25000</v>
          </cell>
        </row>
        <row r="2469">
          <cell r="G2469">
            <v>1300000</v>
          </cell>
        </row>
        <row r="2470">
          <cell r="G2470">
            <v>560000</v>
          </cell>
        </row>
        <row r="2471">
          <cell r="G2471">
            <v>70000</v>
          </cell>
        </row>
        <row r="2472">
          <cell r="G2472">
            <v>35000</v>
          </cell>
        </row>
        <row r="2473">
          <cell r="G2473">
            <v>1700000</v>
          </cell>
        </row>
        <row r="2474">
          <cell r="G2474">
            <v>3500000</v>
          </cell>
        </row>
        <row r="2475">
          <cell r="G2475">
            <v>1200000</v>
          </cell>
        </row>
        <row r="2476">
          <cell r="G2476">
            <v>1200000</v>
          </cell>
        </row>
        <row r="2477">
          <cell r="G2477">
            <v>150000</v>
          </cell>
        </row>
        <row r="2478">
          <cell r="G2478">
            <v>20000</v>
          </cell>
        </row>
        <row r="2479">
          <cell r="G2479">
            <v>50000</v>
          </cell>
        </row>
        <row r="2480">
          <cell r="G2480">
            <v>1900000</v>
          </cell>
        </row>
        <row r="2481">
          <cell r="G2481">
            <v>200000</v>
          </cell>
        </row>
        <row r="2491">
          <cell r="G2491">
            <v>50000</v>
          </cell>
        </row>
        <row r="2492">
          <cell r="G2492">
            <v>560000</v>
          </cell>
        </row>
        <row r="2493">
          <cell r="G2493">
            <v>70000</v>
          </cell>
        </row>
        <row r="2494">
          <cell r="G2494">
            <v>30000</v>
          </cell>
        </row>
        <row r="2495">
          <cell r="G2495">
            <v>150000</v>
          </cell>
        </row>
        <row r="2496">
          <cell r="G2496">
            <v>1700000</v>
          </cell>
        </row>
        <row r="2497">
          <cell r="G2497">
            <v>990000</v>
          </cell>
        </row>
        <row r="2498">
          <cell r="G2498">
            <v>2500000</v>
          </cell>
        </row>
        <row r="2499">
          <cell r="G2499">
            <v>850000</v>
          </cell>
        </row>
        <row r="2500">
          <cell r="G2500">
            <v>1600000</v>
          </cell>
        </row>
        <row r="2501">
          <cell r="G2501">
            <v>1600000</v>
          </cell>
        </row>
        <row r="2504">
          <cell r="G2504">
            <v>1600000</v>
          </cell>
        </row>
        <row r="2508">
          <cell r="G2508">
            <v>2200000</v>
          </cell>
        </row>
        <row r="2509">
          <cell r="G2509">
            <v>300000</v>
          </cell>
        </row>
        <row r="2510">
          <cell r="G2510">
            <v>650000</v>
          </cell>
        </row>
        <row r="2511">
          <cell r="G2511">
            <v>1200000</v>
          </cell>
        </row>
        <row r="2512">
          <cell r="G2512">
            <v>300000</v>
          </cell>
        </row>
        <row r="2513">
          <cell r="G2513">
            <v>200000</v>
          </cell>
        </row>
        <row r="2514">
          <cell r="G2514">
            <v>1600000</v>
          </cell>
        </row>
        <row r="2518">
          <cell r="G2518">
            <v>750000</v>
          </cell>
        </row>
        <row r="2519">
          <cell r="G2519">
            <v>1100000</v>
          </cell>
        </row>
        <row r="2520">
          <cell r="G2520">
            <v>650000</v>
          </cell>
        </row>
        <row r="2521">
          <cell r="G2521">
            <v>850000</v>
          </cell>
        </row>
        <row r="2524">
          <cell r="G2524">
            <v>250000</v>
          </cell>
        </row>
        <row r="2525">
          <cell r="G2525">
            <v>1500000</v>
          </cell>
        </row>
        <row r="2526">
          <cell r="G2526">
            <v>1650000</v>
          </cell>
        </row>
        <row r="2527">
          <cell r="G2527">
            <v>560000</v>
          </cell>
        </row>
        <row r="2528">
          <cell r="G2528">
            <v>120000</v>
          </cell>
        </row>
        <row r="2529">
          <cell r="G2529">
            <v>1200000</v>
          </cell>
        </row>
        <row r="2530">
          <cell r="G2530">
            <v>130000</v>
          </cell>
        </row>
        <row r="2531">
          <cell r="G2531">
            <v>80000</v>
          </cell>
        </row>
        <row r="2532">
          <cell r="G2532">
            <v>1200000</v>
          </cell>
        </row>
        <row r="2533">
          <cell r="G2533">
            <v>350000</v>
          </cell>
        </row>
        <row r="2534">
          <cell r="G2534">
            <v>600000</v>
          </cell>
        </row>
        <row r="2535">
          <cell r="G2535">
            <v>560000</v>
          </cell>
        </row>
        <row r="2536">
          <cell r="G2536">
            <v>70000</v>
          </cell>
        </row>
        <row r="2537">
          <cell r="G2537">
            <v>650000</v>
          </cell>
        </row>
        <row r="2538">
          <cell r="G2538">
            <v>350000</v>
          </cell>
        </row>
        <row r="2539">
          <cell r="G2539">
            <v>7728</v>
          </cell>
        </row>
        <row r="2540">
          <cell r="G2540">
            <v>1600000</v>
          </cell>
        </row>
        <row r="2545">
          <cell r="G2545">
            <v>3500000</v>
          </cell>
        </row>
        <row r="2546">
          <cell r="G2546">
            <v>110000</v>
          </cell>
        </row>
        <row r="2547">
          <cell r="G2547">
            <v>450000</v>
          </cell>
        </row>
        <row r="2548">
          <cell r="G2548">
            <v>357000</v>
          </cell>
        </row>
        <row r="2549">
          <cell r="G2549">
            <v>8500</v>
          </cell>
        </row>
        <row r="2550">
          <cell r="G2550">
            <v>150000</v>
          </cell>
        </row>
        <row r="2551">
          <cell r="G2551">
            <v>450000</v>
          </cell>
        </row>
        <row r="2552">
          <cell r="G2552">
            <v>1100000</v>
          </cell>
        </row>
        <row r="2553">
          <cell r="D2553" t="str">
            <v>반품</v>
          </cell>
        </row>
        <row r="2554">
          <cell r="G2554">
            <v>550000</v>
          </cell>
        </row>
        <row r="2555">
          <cell r="G2555">
            <v>70000</v>
          </cell>
        </row>
        <row r="2556">
          <cell r="G2556">
            <v>10000</v>
          </cell>
        </row>
        <row r="2557">
          <cell r="G2557">
            <v>10000</v>
          </cell>
        </row>
        <row r="2558">
          <cell r="G2558">
            <v>40000</v>
          </cell>
        </row>
        <row r="2559">
          <cell r="G2559">
            <v>1400000</v>
          </cell>
        </row>
        <row r="2562">
          <cell r="G2562">
            <v>1200000</v>
          </cell>
        </row>
        <row r="2563">
          <cell r="G2563">
            <v>650000</v>
          </cell>
        </row>
        <row r="2564">
          <cell r="G2564">
            <v>1100000</v>
          </cell>
        </row>
        <row r="2565">
          <cell r="G2565">
            <v>1600000</v>
          </cell>
        </row>
        <row r="2566">
          <cell r="G2566">
            <v>1600000</v>
          </cell>
        </row>
        <row r="2567">
          <cell r="G2567">
            <v>250000</v>
          </cell>
        </row>
        <row r="2568">
          <cell r="G2568">
            <v>20000</v>
          </cell>
        </row>
        <row r="2572">
          <cell r="G2572">
            <v>1200000</v>
          </cell>
        </row>
        <row r="2573">
          <cell r="G2573">
            <v>350000</v>
          </cell>
        </row>
        <row r="2574">
          <cell r="G2574">
            <v>750000</v>
          </cell>
        </row>
        <row r="2575">
          <cell r="G2575">
            <v>1000000</v>
          </cell>
        </row>
        <row r="2576">
          <cell r="G2576">
            <v>130000</v>
          </cell>
        </row>
        <row r="2577">
          <cell r="G2577">
            <v>1700000</v>
          </cell>
        </row>
        <row r="2578">
          <cell r="G2578">
            <v>1100000</v>
          </cell>
        </row>
        <row r="2585">
          <cell r="G2585">
            <v>1200000</v>
          </cell>
        </row>
        <row r="2586">
          <cell r="G2586">
            <v>350000</v>
          </cell>
        </row>
        <row r="2587">
          <cell r="G2587">
            <v>340000</v>
          </cell>
        </row>
        <row r="2588">
          <cell r="G2588">
            <v>22000</v>
          </cell>
        </row>
        <row r="2589">
          <cell r="G2589">
            <v>580000</v>
          </cell>
        </row>
        <row r="2590">
          <cell r="G2590">
            <v>130000</v>
          </cell>
        </row>
        <row r="2591">
          <cell r="G2591">
            <v>70000</v>
          </cell>
        </row>
        <row r="2592">
          <cell r="G2592">
            <v>10000</v>
          </cell>
        </row>
        <row r="2593">
          <cell r="G2593">
            <v>150000</v>
          </cell>
        </row>
        <row r="2594">
          <cell r="G2594">
            <v>1500000</v>
          </cell>
        </row>
        <row r="2595">
          <cell r="G2595">
            <v>50000</v>
          </cell>
        </row>
        <row r="2596">
          <cell r="G2596">
            <v>500000</v>
          </cell>
        </row>
        <row r="2597">
          <cell r="G2597">
            <v>2500000</v>
          </cell>
        </row>
        <row r="2600">
          <cell r="G2600">
            <v>75000</v>
          </cell>
        </row>
        <row r="2601">
          <cell r="G2601">
            <v>130000</v>
          </cell>
        </row>
        <row r="2602">
          <cell r="G2602">
            <v>15000</v>
          </cell>
        </row>
        <row r="2603">
          <cell r="G2603">
            <v>1200000</v>
          </cell>
        </row>
        <row r="2604">
          <cell r="G2604">
            <v>150000</v>
          </cell>
        </row>
        <row r="2605">
          <cell r="G2605">
            <v>1100000</v>
          </cell>
        </row>
        <row r="2606">
          <cell r="G2606">
            <v>1550000</v>
          </cell>
        </row>
        <row r="2607">
          <cell r="G2607">
            <v>600000</v>
          </cell>
        </row>
        <row r="2608">
          <cell r="G2608">
            <v>250000</v>
          </cell>
        </row>
        <row r="2609">
          <cell r="G2609">
            <v>200000</v>
          </cell>
        </row>
        <row r="2610">
          <cell r="G2610">
            <v>60000</v>
          </cell>
        </row>
        <row r="2611">
          <cell r="G2611">
            <v>450000</v>
          </cell>
        </row>
        <row r="2617">
          <cell r="G2617">
            <v>1200000</v>
          </cell>
        </row>
        <row r="2618">
          <cell r="G2618">
            <v>750000</v>
          </cell>
        </row>
        <row r="2619">
          <cell r="G2619">
            <v>500000</v>
          </cell>
        </row>
        <row r="2620">
          <cell r="G2620">
            <v>1650000</v>
          </cell>
        </row>
        <row r="2627">
          <cell r="G2627">
            <v>750000</v>
          </cell>
        </row>
        <row r="2628">
          <cell r="G2628">
            <v>200000</v>
          </cell>
        </row>
        <row r="2629">
          <cell r="G2629">
            <v>1100000</v>
          </cell>
        </row>
        <row r="2631">
          <cell r="G2631">
            <v>1000000</v>
          </cell>
        </row>
        <row r="2632">
          <cell r="G2632">
            <v>1100000</v>
          </cell>
        </row>
        <row r="2634">
          <cell r="G2634">
            <v>1500000</v>
          </cell>
        </row>
        <row r="2635">
          <cell r="G2635">
            <v>50000</v>
          </cell>
        </row>
        <row r="2636">
          <cell r="G2636">
            <v>1100000</v>
          </cell>
        </row>
        <row r="2637">
          <cell r="G2637">
            <v>1100000</v>
          </cell>
        </row>
        <row r="2638">
          <cell r="G2638">
            <v>50000</v>
          </cell>
        </row>
        <row r="2639">
          <cell r="G2639">
            <v>1050000</v>
          </cell>
        </row>
        <row r="2640">
          <cell r="G2640">
            <v>1100000</v>
          </cell>
        </row>
        <row r="2641">
          <cell r="G2641">
            <v>1100000</v>
          </cell>
        </row>
        <row r="2642">
          <cell r="G2642">
            <v>150000</v>
          </cell>
        </row>
        <row r="2645">
          <cell r="G2645">
            <v>570000</v>
          </cell>
        </row>
        <row r="2646">
          <cell r="G2646">
            <v>1200000</v>
          </cell>
        </row>
        <row r="2647">
          <cell r="G2647">
            <v>450000</v>
          </cell>
        </row>
        <row r="2649">
          <cell r="G2649">
            <v>450000</v>
          </cell>
        </row>
        <row r="2650">
          <cell r="G2650">
            <v>280000</v>
          </cell>
        </row>
        <row r="2657">
          <cell r="G2657">
            <v>1100000</v>
          </cell>
        </row>
        <row r="2668">
          <cell r="G2668">
            <v>1500000</v>
          </cell>
        </row>
        <row r="2669">
          <cell r="G2669">
            <v>1200000</v>
          </cell>
        </row>
        <row r="2670">
          <cell r="G2670">
            <v>300000</v>
          </cell>
        </row>
        <row r="2671">
          <cell r="G2671">
            <v>450000</v>
          </cell>
        </row>
        <row r="2672">
          <cell r="G2672">
            <v>75000</v>
          </cell>
        </row>
        <row r="2673">
          <cell r="G2673">
            <v>55000</v>
          </cell>
        </row>
        <row r="2674">
          <cell r="G2674">
            <v>10000</v>
          </cell>
        </row>
        <row r="2675">
          <cell r="G2675">
            <v>200000</v>
          </cell>
        </row>
        <row r="2676">
          <cell r="G2676">
            <v>950000</v>
          </cell>
        </row>
        <row r="2677">
          <cell r="G2677">
            <v>75000</v>
          </cell>
        </row>
        <row r="2678">
          <cell r="G2678">
            <v>130000</v>
          </cell>
        </row>
        <row r="2679">
          <cell r="G2679">
            <v>110000</v>
          </cell>
        </row>
        <row r="2680">
          <cell r="G2680">
            <v>20000</v>
          </cell>
        </row>
        <row r="2683">
          <cell r="G2683">
            <v>150000</v>
          </cell>
        </row>
        <row r="2685">
          <cell r="G2685">
            <v>1200000</v>
          </cell>
        </row>
        <row r="2686">
          <cell r="G2686">
            <v>1000000</v>
          </cell>
        </row>
        <row r="2687">
          <cell r="G2687">
            <v>350000</v>
          </cell>
        </row>
        <row r="2688">
          <cell r="G2688">
            <v>450000</v>
          </cell>
        </row>
        <row r="2689">
          <cell r="G2689">
            <v>100000</v>
          </cell>
        </row>
        <row r="2690">
          <cell r="G2690">
            <v>150000</v>
          </cell>
        </row>
        <row r="2691">
          <cell r="G2691">
            <v>150000</v>
          </cell>
        </row>
        <row r="2692">
          <cell r="G2692">
            <v>20000</v>
          </cell>
        </row>
        <row r="2698">
          <cell r="G2698">
            <v>1272728</v>
          </cell>
        </row>
        <row r="2699">
          <cell r="G2699">
            <v>-1</v>
          </cell>
        </row>
        <row r="2700">
          <cell r="G2700">
            <v>50000</v>
          </cell>
        </row>
        <row r="2701">
          <cell r="G2701">
            <v>250000</v>
          </cell>
        </row>
        <row r="2702">
          <cell r="G2702">
            <v>450000</v>
          </cell>
        </row>
        <row r="2703">
          <cell r="G2703">
            <v>600000</v>
          </cell>
        </row>
        <row r="2704">
          <cell r="G2704">
            <v>1400000</v>
          </cell>
        </row>
        <row r="2705">
          <cell r="G2705">
            <v>650000</v>
          </cell>
        </row>
        <row r="2706">
          <cell r="G2706">
            <v>20000</v>
          </cell>
        </row>
        <row r="2710">
          <cell r="G2710">
            <v>1600000</v>
          </cell>
        </row>
        <row r="2711">
          <cell r="G2711">
            <v>-1200000</v>
          </cell>
        </row>
        <row r="2712">
          <cell r="G2712">
            <v>10000</v>
          </cell>
        </row>
        <row r="2713">
          <cell r="G2713">
            <v>590910</v>
          </cell>
        </row>
        <row r="2714">
          <cell r="G2714">
            <v>-1</v>
          </cell>
        </row>
        <row r="2715">
          <cell r="G2715">
            <v>75000</v>
          </cell>
        </row>
        <row r="2716">
          <cell r="G2716">
            <v>10000</v>
          </cell>
        </row>
        <row r="2717">
          <cell r="G2717">
            <v>1550000</v>
          </cell>
        </row>
        <row r="2721">
          <cell r="G2721">
            <v>1500000</v>
          </cell>
        </row>
        <row r="2722">
          <cell r="G2722">
            <v>80000</v>
          </cell>
        </row>
        <row r="2723">
          <cell r="G2723">
            <v>2500000</v>
          </cell>
        </row>
        <row r="2724">
          <cell r="G2724">
            <v>70000</v>
          </cell>
        </row>
        <row r="2725">
          <cell r="G2725">
            <v>1600000</v>
          </cell>
        </row>
        <row r="2726">
          <cell r="G2726">
            <v>400000</v>
          </cell>
        </row>
        <row r="2727">
          <cell r="G2727">
            <v>130000</v>
          </cell>
        </row>
        <row r="2728">
          <cell r="G2728">
            <v>30000</v>
          </cell>
        </row>
        <row r="2729">
          <cell r="G2729">
            <v>10000</v>
          </cell>
        </row>
        <row r="2730">
          <cell r="G2730">
            <v>10000</v>
          </cell>
        </row>
        <row r="2731">
          <cell r="G2731">
            <v>450000</v>
          </cell>
        </row>
        <row r="2737">
          <cell r="G2737">
            <v>1200000</v>
          </cell>
        </row>
        <row r="2738">
          <cell r="G2738">
            <v>1000000</v>
          </cell>
        </row>
        <row r="2739">
          <cell r="G2739">
            <v>560000</v>
          </cell>
        </row>
        <row r="2740">
          <cell r="G2740">
            <v>70000</v>
          </cell>
        </row>
        <row r="2741">
          <cell r="G2741">
            <v>50000</v>
          </cell>
        </row>
        <row r="2742">
          <cell r="D2742" t="str">
            <v>반품</v>
          </cell>
        </row>
        <row r="2743">
          <cell r="G2743">
            <v>1200000</v>
          </cell>
        </row>
        <row r="2744">
          <cell r="G2744">
            <v>50000</v>
          </cell>
        </row>
        <row r="2745">
          <cell r="G2745">
            <v>50000</v>
          </cell>
        </row>
        <row r="2746">
          <cell r="G2746">
            <v>50000</v>
          </cell>
        </row>
        <row r="2747">
          <cell r="G2747">
            <v>450000</v>
          </cell>
        </row>
        <row r="2748">
          <cell r="G2748">
            <v>20000</v>
          </cell>
        </row>
        <row r="2749">
          <cell r="G2749">
            <v>80000</v>
          </cell>
        </row>
        <row r="2752">
          <cell r="D2752" t="str">
            <v>교환</v>
          </cell>
          <cell r="G2752">
            <v>0</v>
          </cell>
        </row>
        <row r="2753">
          <cell r="G2753">
            <v>1200000</v>
          </cell>
        </row>
        <row r="2754">
          <cell r="G2754">
            <v>580000</v>
          </cell>
        </row>
        <row r="2755">
          <cell r="G2755">
            <v>35000</v>
          </cell>
        </row>
        <row r="2756">
          <cell r="G2756">
            <v>360000</v>
          </cell>
        </row>
        <row r="2757">
          <cell r="G2757">
            <v>8500</v>
          </cell>
        </row>
        <row r="2758">
          <cell r="G2758">
            <v>1600000</v>
          </cell>
        </row>
        <row r="2759">
          <cell r="G2759">
            <v>1100000</v>
          </cell>
        </row>
        <row r="2760">
          <cell r="G2760">
            <v>1050000</v>
          </cell>
        </row>
        <row r="2761">
          <cell r="G2761">
            <v>200000</v>
          </cell>
        </row>
        <row r="2762">
          <cell r="G2762">
            <v>600000</v>
          </cell>
        </row>
        <row r="2763">
          <cell r="G2763">
            <v>350000</v>
          </cell>
        </row>
        <row r="2764">
          <cell r="G2764">
            <v>50000</v>
          </cell>
        </row>
        <row r="2765">
          <cell r="G2765">
            <v>1600000</v>
          </cell>
        </row>
        <row r="2766">
          <cell r="G2766">
            <v>1000000</v>
          </cell>
        </row>
        <row r="2767">
          <cell r="G2767">
            <v>1200000</v>
          </cell>
        </row>
        <row r="2768">
          <cell r="G2768">
            <v>350000</v>
          </cell>
        </row>
        <row r="2770">
          <cell r="G2770">
            <v>900000</v>
          </cell>
        </row>
        <row r="2771">
          <cell r="G2771">
            <v>2500000</v>
          </cell>
        </row>
        <row r="2772">
          <cell r="G2772">
            <v>220000</v>
          </cell>
        </row>
        <row r="2775">
          <cell r="G2775">
            <v>1200000</v>
          </cell>
        </row>
        <row r="2779">
          <cell r="G2779">
            <v>396000</v>
          </cell>
        </row>
        <row r="2780">
          <cell r="G2780">
            <v>250000</v>
          </cell>
        </row>
        <row r="2781">
          <cell r="G2781">
            <v>1600000</v>
          </cell>
        </row>
        <row r="2786">
          <cell r="G2786">
            <v>110000</v>
          </cell>
        </row>
        <row r="2787">
          <cell r="G2787">
            <v>75000</v>
          </cell>
        </row>
        <row r="2788">
          <cell r="G2788">
            <v>130000</v>
          </cell>
        </row>
        <row r="2789">
          <cell r="G2789">
            <v>1900000</v>
          </cell>
        </row>
        <row r="2790">
          <cell r="G2790">
            <v>50000</v>
          </cell>
        </row>
        <row r="2791">
          <cell r="G2791">
            <v>200000</v>
          </cell>
        </row>
        <row r="2792">
          <cell r="G2792">
            <v>150000</v>
          </cell>
        </row>
        <row r="2794">
          <cell r="G2794">
            <v>50000</v>
          </cell>
        </row>
        <row r="2795">
          <cell r="G2795">
            <v>200000</v>
          </cell>
        </row>
        <row r="2796">
          <cell r="D2796" t="str">
            <v>반품</v>
          </cell>
        </row>
        <row r="2797">
          <cell r="G2797">
            <v>500000</v>
          </cell>
        </row>
        <row r="2798">
          <cell r="G2798">
            <v>250000</v>
          </cell>
        </row>
        <row r="2799">
          <cell r="G2799">
            <v>80000</v>
          </cell>
        </row>
        <row r="2800">
          <cell r="G2800">
            <v>1000000</v>
          </cell>
        </row>
        <row r="2802">
          <cell r="G2802">
            <v>1000000</v>
          </cell>
        </row>
        <row r="2804">
          <cell r="G2804">
            <v>50000</v>
          </cell>
        </row>
        <row r="2805">
          <cell r="G2805">
            <v>1700000</v>
          </cell>
        </row>
        <row r="2806">
          <cell r="G2806">
            <v>1200000</v>
          </cell>
        </row>
        <row r="2810">
          <cell r="G2810">
            <v>130000</v>
          </cell>
        </row>
        <row r="2811">
          <cell r="G2811">
            <v>50000</v>
          </cell>
        </row>
        <row r="2812">
          <cell r="G2812">
            <v>1200000</v>
          </cell>
        </row>
        <row r="2813">
          <cell r="G2813">
            <v>350000</v>
          </cell>
        </row>
        <row r="2814">
          <cell r="G2814">
            <v>1100000</v>
          </cell>
        </row>
        <row r="2815">
          <cell r="G2815">
            <v>1700000</v>
          </cell>
        </row>
        <row r="2816">
          <cell r="G2816">
            <v>650000</v>
          </cell>
        </row>
        <row r="2818">
          <cell r="G2818">
            <v>150000</v>
          </cell>
        </row>
        <row r="2820">
          <cell r="G2820">
            <v>850000</v>
          </cell>
        </row>
        <row r="2821">
          <cell r="G2821">
            <v>1200000</v>
          </cell>
        </row>
        <row r="2822">
          <cell r="G2822">
            <v>2500000</v>
          </cell>
        </row>
        <row r="2823">
          <cell r="G2823">
            <v>450000</v>
          </cell>
        </row>
        <row r="2824">
          <cell r="G2824">
            <v>400000</v>
          </cell>
        </row>
        <row r="2825">
          <cell r="G2825">
            <v>900000</v>
          </cell>
        </row>
        <row r="2826">
          <cell r="G2826">
            <v>20000</v>
          </cell>
        </row>
        <row r="2827">
          <cell r="G2827">
            <v>1100000</v>
          </cell>
        </row>
        <row r="2828">
          <cell r="G2828">
            <v>600000</v>
          </cell>
        </row>
        <row r="2829">
          <cell r="G2829">
            <v>75000</v>
          </cell>
        </row>
        <row r="2830">
          <cell r="G2830">
            <v>40000</v>
          </cell>
        </row>
        <row r="2831">
          <cell r="G2831">
            <v>130000</v>
          </cell>
        </row>
        <row r="2832">
          <cell r="G2832">
            <v>20000</v>
          </cell>
        </row>
        <row r="2833">
          <cell r="G2833">
            <v>350000</v>
          </cell>
        </row>
        <row r="2834">
          <cell r="G2834">
            <v>1200000</v>
          </cell>
        </row>
        <row r="2835">
          <cell r="G2835">
            <v>50000</v>
          </cell>
        </row>
        <row r="2836">
          <cell r="G2836">
            <v>600000</v>
          </cell>
        </row>
        <row r="2837">
          <cell r="G2837">
            <v>1650000</v>
          </cell>
        </row>
        <row r="2838">
          <cell r="G2838">
            <v>650000</v>
          </cell>
        </row>
        <row r="2839">
          <cell r="G2839">
            <v>1200000</v>
          </cell>
        </row>
        <row r="2840">
          <cell r="G2840">
            <v>350000</v>
          </cell>
        </row>
        <row r="2841">
          <cell r="G2841">
            <v>50000</v>
          </cell>
        </row>
        <row r="2842">
          <cell r="G2842">
            <v>300000</v>
          </cell>
        </row>
        <row r="2852">
          <cell r="G2852">
            <v>150000</v>
          </cell>
        </row>
        <row r="2853">
          <cell r="G2853">
            <v>150000</v>
          </cell>
        </row>
        <row r="2857">
          <cell r="G2857">
            <v>450000</v>
          </cell>
        </row>
        <row r="2858">
          <cell r="G2858">
            <v>1200000</v>
          </cell>
        </row>
        <row r="2859">
          <cell r="G2859">
            <v>350000</v>
          </cell>
        </row>
        <row r="2860">
          <cell r="G2860">
            <v>130000</v>
          </cell>
        </row>
        <row r="2861">
          <cell r="G2861">
            <v>1200000</v>
          </cell>
        </row>
        <row r="2862">
          <cell r="G2862">
            <v>50000</v>
          </cell>
        </row>
        <row r="2863">
          <cell r="G2863">
            <v>1200000</v>
          </cell>
        </row>
        <row r="2864">
          <cell r="G2864">
            <v>350000</v>
          </cell>
        </row>
        <row r="2865">
          <cell r="G2865">
            <v>1700000</v>
          </cell>
        </row>
        <row r="2866">
          <cell r="G2866">
            <v>1300000</v>
          </cell>
        </row>
        <row r="2872">
          <cell r="G2872">
            <v>1500000</v>
          </cell>
        </row>
        <row r="2873">
          <cell r="G2873">
            <v>100000</v>
          </cell>
        </row>
        <row r="2874">
          <cell r="G2874">
            <v>250000</v>
          </cell>
        </row>
        <row r="2875">
          <cell r="G2875">
            <v>1400000</v>
          </cell>
        </row>
        <row r="2876">
          <cell r="G2876">
            <v>300000</v>
          </cell>
        </row>
        <row r="2877">
          <cell r="G2877">
            <v>-100000</v>
          </cell>
        </row>
        <row r="2878">
          <cell r="G2878">
            <v>50000</v>
          </cell>
        </row>
        <row r="2879">
          <cell r="G2879">
            <v>600000</v>
          </cell>
        </row>
        <row r="2880">
          <cell r="G2880">
            <v>70000</v>
          </cell>
        </row>
        <row r="2881">
          <cell r="G2881">
            <v>70000</v>
          </cell>
        </row>
        <row r="2882">
          <cell r="G2882">
            <v>1500000</v>
          </cell>
        </row>
        <row r="2887">
          <cell r="G2887">
            <v>1600000</v>
          </cell>
        </row>
        <row r="2888">
          <cell r="G2888">
            <v>450000</v>
          </cell>
        </row>
        <row r="2889">
          <cell r="G2889">
            <v>130000</v>
          </cell>
        </row>
        <row r="2890">
          <cell r="G2890">
            <v>300000</v>
          </cell>
        </row>
        <row r="2891">
          <cell r="G2891">
            <v>3500000</v>
          </cell>
        </row>
        <row r="2892">
          <cell r="G2892">
            <v>100000</v>
          </cell>
        </row>
        <row r="2893">
          <cell r="G2893">
            <v>1200000</v>
          </cell>
        </row>
        <row r="2894">
          <cell r="G2894">
            <v>350000</v>
          </cell>
        </row>
        <row r="2899">
          <cell r="G2899">
            <v>1100000</v>
          </cell>
        </row>
        <row r="2900">
          <cell r="G2900">
            <v>1500000</v>
          </cell>
        </row>
        <row r="2901">
          <cell r="G2901">
            <v>1400000</v>
          </cell>
        </row>
        <row r="2902">
          <cell r="G2902">
            <v>500000</v>
          </cell>
        </row>
        <row r="2903">
          <cell r="G2903">
            <v>1000000</v>
          </cell>
        </row>
        <row r="2904">
          <cell r="G2904">
            <v>600000</v>
          </cell>
        </row>
        <row r="2905">
          <cell r="G2905">
            <v>20000</v>
          </cell>
        </row>
        <row r="2906">
          <cell r="G2906">
            <v>12000</v>
          </cell>
        </row>
        <row r="2907">
          <cell r="G2907">
            <v>400000</v>
          </cell>
        </row>
        <row r="2908">
          <cell r="G2908">
            <v>400000</v>
          </cell>
        </row>
        <row r="2910">
          <cell r="G2910">
            <v>250000</v>
          </cell>
        </row>
        <row r="2916">
          <cell r="G2916">
            <v>250000</v>
          </cell>
        </row>
        <row r="2923">
          <cell r="G2923">
            <v>450000</v>
          </cell>
        </row>
        <row r="2924">
          <cell r="G2924">
            <v>10000</v>
          </cell>
        </row>
        <row r="2925">
          <cell r="G2925">
            <v>500000</v>
          </cell>
        </row>
        <row r="2926">
          <cell r="G2926">
            <v>1200000</v>
          </cell>
        </row>
        <row r="2927">
          <cell r="G2927">
            <v>350000</v>
          </cell>
        </row>
        <row r="2928">
          <cell r="G2928">
            <v>130000</v>
          </cell>
        </row>
        <row r="2929">
          <cell r="G2929">
            <v>150000</v>
          </cell>
        </row>
        <row r="2930">
          <cell r="G2930">
            <v>250000</v>
          </cell>
        </row>
        <row r="2931">
          <cell r="G2931">
            <v>2100000</v>
          </cell>
        </row>
        <row r="2932">
          <cell r="G2932">
            <v>1200000</v>
          </cell>
        </row>
        <row r="2940">
          <cell r="G2940">
            <v>1300000</v>
          </cell>
        </row>
        <row r="2941">
          <cell r="G2941">
            <v>200000</v>
          </cell>
        </row>
        <row r="2942">
          <cell r="G2942">
            <v>200000</v>
          </cell>
        </row>
        <row r="2943">
          <cell r="G2943">
            <v>50000</v>
          </cell>
        </row>
        <row r="2944">
          <cell r="G2944">
            <v>1300000</v>
          </cell>
        </row>
        <row r="2945">
          <cell r="G2945">
            <v>50000</v>
          </cell>
        </row>
        <row r="2949">
          <cell r="G2949">
            <v>50000</v>
          </cell>
        </row>
        <row r="2950">
          <cell r="G2950">
            <v>1600000</v>
          </cell>
        </row>
        <row r="2951">
          <cell r="G2951">
            <v>1000000</v>
          </cell>
        </row>
        <row r="2952">
          <cell r="G2952">
            <v>1000000</v>
          </cell>
        </row>
        <row r="2953">
          <cell r="G2953">
            <v>600000</v>
          </cell>
        </row>
        <row r="2954">
          <cell r="G2954">
            <v>70000</v>
          </cell>
        </row>
        <row r="2955">
          <cell r="G2955">
            <v>40000</v>
          </cell>
        </row>
        <row r="2959">
          <cell r="G2959">
            <v>450000</v>
          </cell>
        </row>
        <row r="2960">
          <cell r="G2960">
            <v>650000</v>
          </cell>
        </row>
        <row r="2961">
          <cell r="G2961">
            <v>2400000</v>
          </cell>
        </row>
        <row r="2962">
          <cell r="G2962">
            <v>1000000</v>
          </cell>
        </row>
        <row r="2964">
          <cell r="G2964">
            <v>150000</v>
          </cell>
        </row>
        <row r="2965">
          <cell r="G2965">
            <v>2100000</v>
          </cell>
        </row>
        <row r="2968">
          <cell r="G2968">
            <v>300000</v>
          </cell>
        </row>
        <row r="2969">
          <cell r="G2969">
            <v>600000</v>
          </cell>
        </row>
        <row r="2970">
          <cell r="G2970">
            <v>65000</v>
          </cell>
        </row>
        <row r="2971">
          <cell r="G2971">
            <v>30000</v>
          </cell>
        </row>
        <row r="2972">
          <cell r="G2972">
            <v>300000</v>
          </cell>
        </row>
        <row r="2973">
          <cell r="G2973">
            <v>594000</v>
          </cell>
        </row>
        <row r="2974">
          <cell r="G2974">
            <v>600000</v>
          </cell>
        </row>
        <row r="2975">
          <cell r="G2975">
            <v>75000</v>
          </cell>
        </row>
        <row r="2976">
          <cell r="G2976">
            <v>130000</v>
          </cell>
        </row>
        <row r="2977">
          <cell r="G2977">
            <v>10000</v>
          </cell>
        </row>
        <row r="2978">
          <cell r="G2978">
            <v>40000</v>
          </cell>
        </row>
        <row r="2979">
          <cell r="G2979">
            <v>75000</v>
          </cell>
        </row>
        <row r="2980">
          <cell r="G2980">
            <v>110000</v>
          </cell>
        </row>
        <row r="2981">
          <cell r="G2981">
            <v>40000</v>
          </cell>
        </row>
        <row r="2982">
          <cell r="G2982">
            <v>50000</v>
          </cell>
        </row>
        <row r="2983">
          <cell r="G2983">
            <v>1950000</v>
          </cell>
        </row>
        <row r="2984">
          <cell r="G2984">
            <v>300000</v>
          </cell>
        </row>
        <row r="2985">
          <cell r="G2985">
            <v>500000</v>
          </cell>
        </row>
        <row r="2986">
          <cell r="G2986">
            <v>1600000</v>
          </cell>
        </row>
        <row r="2987">
          <cell r="G2987">
            <v>650000</v>
          </cell>
        </row>
        <row r="2988">
          <cell r="G2988">
            <v>10000</v>
          </cell>
        </row>
        <row r="2989">
          <cell r="G2989">
            <v>1250000</v>
          </cell>
        </row>
        <row r="2990">
          <cell r="G2990">
            <v>1550000</v>
          </cell>
        </row>
        <row r="2991">
          <cell r="G2991">
            <v>1100000</v>
          </cell>
        </row>
        <row r="2992">
          <cell r="G2992">
            <v>1000000</v>
          </cell>
        </row>
        <row r="2993">
          <cell r="G2993">
            <v>1000000</v>
          </cell>
        </row>
        <row r="2994">
          <cell r="G2994">
            <v>500000</v>
          </cell>
        </row>
        <row r="2995">
          <cell r="G2995">
            <v>1600000</v>
          </cell>
        </row>
        <row r="2996">
          <cell r="G2996">
            <v>600000</v>
          </cell>
        </row>
        <row r="2997">
          <cell r="G2997">
            <v>130000</v>
          </cell>
        </row>
        <row r="2998">
          <cell r="G2998">
            <v>40000</v>
          </cell>
        </row>
        <row r="2999">
          <cell r="G2999">
            <v>50000</v>
          </cell>
        </row>
        <row r="3008">
          <cell r="G3008">
            <v>600000</v>
          </cell>
        </row>
        <row r="3009">
          <cell r="G3009">
            <v>75000</v>
          </cell>
        </row>
        <row r="3010">
          <cell r="G3010">
            <v>130000</v>
          </cell>
        </row>
        <row r="3011">
          <cell r="G3011">
            <v>10000</v>
          </cell>
        </row>
        <row r="3012">
          <cell r="G3012">
            <v>40000</v>
          </cell>
        </row>
        <row r="3013">
          <cell r="G3013">
            <v>1000000</v>
          </cell>
        </row>
        <row r="3014">
          <cell r="G3014">
            <v>1100000</v>
          </cell>
        </row>
        <row r="3015">
          <cell r="G3015">
            <v>1200000</v>
          </cell>
        </row>
        <row r="3016">
          <cell r="G3016">
            <v>350000</v>
          </cell>
        </row>
        <row r="3017">
          <cell r="D3017" t="str">
            <v>반품</v>
          </cell>
        </row>
        <row r="3019">
          <cell r="G3019">
            <v>1200000</v>
          </cell>
        </row>
        <row r="3020">
          <cell r="G3020">
            <v>100000</v>
          </cell>
        </row>
        <row r="3021">
          <cell r="G3021">
            <v>130000</v>
          </cell>
        </row>
        <row r="3022">
          <cell r="G3022">
            <v>50000</v>
          </cell>
        </row>
        <row r="3023">
          <cell r="G3023">
            <v>10000</v>
          </cell>
        </row>
        <row r="3024">
          <cell r="G3024">
            <v>80000</v>
          </cell>
        </row>
        <row r="3025">
          <cell r="G3025">
            <v>1150000</v>
          </cell>
        </row>
        <row r="3026">
          <cell r="G3026">
            <v>80000</v>
          </cell>
        </row>
        <row r="3027">
          <cell r="G3027">
            <v>1200000</v>
          </cell>
        </row>
        <row r="3028">
          <cell r="G3028">
            <v>50000</v>
          </cell>
        </row>
        <row r="3029">
          <cell r="G3029">
            <v>1200000</v>
          </cell>
        </row>
        <row r="3030">
          <cell r="G3030">
            <v>50000</v>
          </cell>
        </row>
        <row r="3036">
          <cell r="G3036">
            <v>1550000</v>
          </cell>
        </row>
        <row r="3037">
          <cell r="G3037">
            <v>50000</v>
          </cell>
        </row>
        <row r="3038">
          <cell r="G3038">
            <v>1100000</v>
          </cell>
        </row>
        <row r="3039">
          <cell r="G3039">
            <v>1200000</v>
          </cell>
        </row>
        <row r="3040">
          <cell r="G3040">
            <v>350000</v>
          </cell>
        </row>
        <row r="3051">
          <cell r="G3051">
            <v>1200000</v>
          </cell>
        </row>
        <row r="3052">
          <cell r="G3052">
            <v>130000</v>
          </cell>
        </row>
        <row r="3054">
          <cell r="G3054">
            <v>1550000</v>
          </cell>
        </row>
        <row r="3055">
          <cell r="G3055">
            <v>50000</v>
          </cell>
        </row>
        <row r="3056">
          <cell r="G3056">
            <v>350000</v>
          </cell>
        </row>
        <row r="3057">
          <cell r="G3057">
            <v>1550000</v>
          </cell>
        </row>
        <row r="3058">
          <cell r="G3058">
            <v>150000</v>
          </cell>
        </row>
        <row r="3059">
          <cell r="G3059">
            <v>1550000</v>
          </cell>
        </row>
        <row r="3060">
          <cell r="G3060">
            <v>50000</v>
          </cell>
        </row>
        <row r="3061">
          <cell r="G3061">
            <v>1000000</v>
          </cell>
        </row>
        <row r="3063">
          <cell r="G3063">
            <v>620000</v>
          </cell>
        </row>
        <row r="3064">
          <cell r="G3064">
            <v>650000</v>
          </cell>
        </row>
        <row r="3065">
          <cell r="G3065">
            <v>10000</v>
          </cell>
        </row>
        <row r="3066">
          <cell r="G3066">
            <v>170000</v>
          </cell>
        </row>
        <row r="3067">
          <cell r="G3067">
            <v>620000</v>
          </cell>
        </row>
        <row r="3068">
          <cell r="G3068">
            <v>1850000</v>
          </cell>
        </row>
        <row r="3069">
          <cell r="G3069">
            <v>350000</v>
          </cell>
        </row>
        <row r="3070">
          <cell r="G3070">
            <v>130000</v>
          </cell>
        </row>
        <row r="3071">
          <cell r="G3071">
            <v>150000</v>
          </cell>
        </row>
        <row r="3072">
          <cell r="G3072">
            <v>1100000</v>
          </cell>
        </row>
        <row r="3073">
          <cell r="G3073">
            <v>30000</v>
          </cell>
        </row>
        <row r="3074">
          <cell r="G3074">
            <v>1000000</v>
          </cell>
        </row>
        <row r="3077">
          <cell r="G3077">
            <v>1000000</v>
          </cell>
        </row>
        <row r="3078">
          <cell r="G3078">
            <v>1900000</v>
          </cell>
        </row>
        <row r="3079">
          <cell r="G3079">
            <v>620000</v>
          </cell>
        </row>
        <row r="3081">
          <cell r="G3081">
            <v>350000</v>
          </cell>
        </row>
        <row r="3082">
          <cell r="G3082">
            <v>1200000</v>
          </cell>
        </row>
        <row r="3083">
          <cell r="G3083">
            <v>350000</v>
          </cell>
        </row>
        <row r="3084">
          <cell r="G3084">
            <v>650000</v>
          </cell>
        </row>
        <row r="3085">
          <cell r="G3085">
            <v>620000</v>
          </cell>
        </row>
        <row r="3086">
          <cell r="G3086">
            <v>1500000</v>
          </cell>
        </row>
        <row r="3087">
          <cell r="G3087">
            <v>350000</v>
          </cell>
        </row>
        <row r="3088">
          <cell r="G3088">
            <v>1100000</v>
          </cell>
        </row>
        <row r="3089">
          <cell r="G3089">
            <v>650000</v>
          </cell>
        </row>
        <row r="3090">
          <cell r="G3090">
            <v>30000</v>
          </cell>
        </row>
        <row r="3091">
          <cell r="G3091">
            <v>584000</v>
          </cell>
        </row>
        <row r="3092">
          <cell r="G3092">
            <v>10000</v>
          </cell>
        </row>
        <row r="3093">
          <cell r="G3093">
            <v>1200000</v>
          </cell>
        </row>
        <row r="3096">
          <cell r="G3096">
            <v>300000</v>
          </cell>
        </row>
        <row r="3097">
          <cell r="G3097">
            <v>2600000</v>
          </cell>
        </row>
        <row r="3098">
          <cell r="G3098">
            <v>1200000</v>
          </cell>
        </row>
        <row r="3099">
          <cell r="G3099">
            <v>1200000</v>
          </cell>
        </row>
        <row r="3100">
          <cell r="G3100">
            <v>350000</v>
          </cell>
        </row>
        <row r="3101">
          <cell r="G3101">
            <v>1000000</v>
          </cell>
        </row>
        <row r="3102">
          <cell r="G3102">
            <v>1100000</v>
          </cell>
        </row>
        <row r="3109">
          <cell r="G3109">
            <v>1100000</v>
          </cell>
        </row>
        <row r="3110">
          <cell r="G3110">
            <v>350000</v>
          </cell>
        </row>
        <row r="3111">
          <cell r="G3111">
            <v>1200000</v>
          </cell>
        </row>
        <row r="3112">
          <cell r="G3112">
            <v>750000</v>
          </cell>
        </row>
        <row r="3113">
          <cell r="G3113">
            <v>650000</v>
          </cell>
        </row>
        <row r="3114">
          <cell r="G3114">
            <v>650000</v>
          </cell>
        </row>
        <row r="3115">
          <cell r="G3115">
            <v>1300000</v>
          </cell>
        </row>
        <row r="3122">
          <cell r="G3122">
            <v>1200000</v>
          </cell>
        </row>
        <row r="3123">
          <cell r="G3123">
            <v>1600000</v>
          </cell>
        </row>
        <row r="3124">
          <cell r="G3124">
            <v>620000</v>
          </cell>
        </row>
        <row r="3125">
          <cell r="G3125">
            <v>150000</v>
          </cell>
        </row>
        <row r="3126">
          <cell r="G3126">
            <v>1000000</v>
          </cell>
        </row>
        <row r="3127">
          <cell r="G3127">
            <v>-350000</v>
          </cell>
        </row>
        <row r="3128">
          <cell r="G3128">
            <v>-300000</v>
          </cell>
        </row>
        <row r="3129">
          <cell r="G3129">
            <v>550000</v>
          </cell>
        </row>
        <row r="3130">
          <cell r="G3130">
            <v>1250000</v>
          </cell>
        </row>
        <row r="3131">
          <cell r="G3131">
            <v>681818</v>
          </cell>
        </row>
        <row r="3132">
          <cell r="G3132">
            <v>1500000</v>
          </cell>
        </row>
        <row r="3133">
          <cell r="G3133">
            <v>100000</v>
          </cell>
        </row>
        <row r="3136">
          <cell r="G3136">
            <v>1200000</v>
          </cell>
        </row>
        <row r="3137">
          <cell r="G3137">
            <v>3200000</v>
          </cell>
        </row>
        <row r="3138">
          <cell r="G3138">
            <v>100000</v>
          </cell>
        </row>
        <row r="3139">
          <cell r="G3139">
            <v>10000</v>
          </cell>
        </row>
        <row r="3140">
          <cell r="G3140">
            <v>650000</v>
          </cell>
        </row>
        <row r="3141">
          <cell r="G3141">
            <v>2600000</v>
          </cell>
        </row>
        <row r="3142">
          <cell r="G3142">
            <v>700000</v>
          </cell>
        </row>
        <row r="3143">
          <cell r="G3143">
            <v>40000</v>
          </cell>
        </row>
        <row r="3144">
          <cell r="G3144">
            <v>10000</v>
          </cell>
        </row>
        <row r="3145">
          <cell r="D3145" t="str">
            <v>반품</v>
          </cell>
        </row>
        <row r="3146">
          <cell r="G3146">
            <v>1600000</v>
          </cell>
        </row>
        <row r="3155">
          <cell r="G3155">
            <v>1200000</v>
          </cell>
        </row>
        <row r="3156">
          <cell r="G3156">
            <v>500000</v>
          </cell>
        </row>
        <row r="3157">
          <cell r="G3157">
            <v>1600000</v>
          </cell>
        </row>
        <row r="3158">
          <cell r="G3158">
            <v>50000</v>
          </cell>
        </row>
        <row r="3161">
          <cell r="G3161">
            <v>1000000</v>
          </cell>
        </row>
        <row r="3167">
          <cell r="G3167">
            <v>50000</v>
          </cell>
        </row>
        <row r="3168">
          <cell r="G3168">
            <v>2500000</v>
          </cell>
        </row>
        <row r="3171">
          <cell r="G3171">
            <v>150000</v>
          </cell>
        </row>
        <row r="3172">
          <cell r="G3172">
            <v>1100000</v>
          </cell>
        </row>
        <row r="3173">
          <cell r="G3173">
            <v>30000</v>
          </cell>
        </row>
        <row r="3174">
          <cell r="G3174">
            <v>10000</v>
          </cell>
        </row>
        <row r="3175">
          <cell r="G3175">
            <v>1600000</v>
          </cell>
        </row>
        <row r="3176">
          <cell r="G3176">
            <v>1500000</v>
          </cell>
        </row>
        <row r="3177">
          <cell r="G3177">
            <v>100000</v>
          </cell>
        </row>
        <row r="3179">
          <cell r="G3179">
            <v>1100000</v>
          </cell>
        </row>
        <row r="3180">
          <cell r="G3180">
            <v>180000</v>
          </cell>
        </row>
        <row r="3181">
          <cell r="G3181">
            <v>1600000</v>
          </cell>
        </row>
        <row r="3182">
          <cell r="G3182">
            <v>1500000</v>
          </cell>
        </row>
        <row r="3183">
          <cell r="G3183">
            <v>150000</v>
          </cell>
        </row>
        <row r="3184">
          <cell r="G3184">
            <v>150000</v>
          </cell>
        </row>
        <row r="3185">
          <cell r="G3185">
            <v>1500000</v>
          </cell>
        </row>
        <row r="3186">
          <cell r="G3186">
            <v>1600000</v>
          </cell>
        </row>
        <row r="3187">
          <cell r="G3187">
            <v>1300000</v>
          </cell>
        </row>
        <row r="3188">
          <cell r="G3188">
            <v>1100000</v>
          </cell>
        </row>
        <row r="3189">
          <cell r="G3189">
            <v>1200000</v>
          </cell>
        </row>
        <row r="3190">
          <cell r="G3190">
            <v>50000</v>
          </cell>
        </row>
        <row r="3204">
          <cell r="G3204">
            <v>1300000</v>
          </cell>
        </row>
        <row r="3205">
          <cell r="G3205">
            <v>1700000</v>
          </cell>
        </row>
        <row r="3206">
          <cell r="G3206">
            <v>1550000</v>
          </cell>
        </row>
        <row r="3207">
          <cell r="G3207">
            <v>1500000</v>
          </cell>
        </row>
        <row r="3208">
          <cell r="G3208">
            <v>100000</v>
          </cell>
        </row>
        <row r="3209">
          <cell r="G3209">
            <v>70000</v>
          </cell>
        </row>
        <row r="3210">
          <cell r="G3210">
            <v>1600000</v>
          </cell>
        </row>
        <row r="3211">
          <cell r="G3211">
            <v>1800000</v>
          </cell>
        </row>
        <row r="3212">
          <cell r="G3212">
            <v>1000000</v>
          </cell>
        </row>
        <row r="3217">
          <cell r="G3217">
            <v>1500000</v>
          </cell>
        </row>
        <row r="3218">
          <cell r="G3218">
            <v>50000</v>
          </cell>
        </row>
        <row r="3219">
          <cell r="G3219">
            <v>1950000</v>
          </cell>
        </row>
        <row r="3220">
          <cell r="G3220">
            <v>50000</v>
          </cell>
        </row>
        <row r="3221">
          <cell r="G3221">
            <v>300000</v>
          </cell>
        </row>
        <row r="3222">
          <cell r="G3222">
            <v>150000</v>
          </cell>
        </row>
        <row r="3223">
          <cell r="G3223">
            <v>2600000</v>
          </cell>
        </row>
        <row r="3224">
          <cell r="G3224">
            <v>700000</v>
          </cell>
        </row>
        <row r="3225">
          <cell r="G3225">
            <v>1100000</v>
          </cell>
        </row>
        <row r="3226">
          <cell r="G3226">
            <v>1000000</v>
          </cell>
        </row>
        <row r="3229">
          <cell r="G3229">
            <v>1650000</v>
          </cell>
        </row>
        <row r="3234">
          <cell r="G3234">
            <v>130000</v>
          </cell>
        </row>
        <row r="3236">
          <cell r="G3236">
            <v>1100000</v>
          </cell>
        </row>
        <row r="3237">
          <cell r="G3237">
            <v>450000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2">
          <cell r="C2">
            <v>28120504</v>
          </cell>
        </row>
        <row r="5">
          <cell r="C5" t="str">
            <v>CV6Z-7G391-A</v>
          </cell>
        </row>
        <row r="9">
          <cell r="C9" t="str">
            <v>6058008163</v>
          </cell>
        </row>
        <row r="16">
          <cell r="C16">
            <v>2830506</v>
          </cell>
        </row>
        <row r="17">
          <cell r="C17">
            <v>2820403</v>
          </cell>
        </row>
        <row r="23">
          <cell r="C23" t="str">
            <v>927769DK</v>
          </cell>
        </row>
        <row r="24">
          <cell r="C24" t="str">
            <v>927769E</v>
          </cell>
        </row>
        <row r="25">
          <cell r="C25" t="str">
            <v>927156K</v>
          </cell>
        </row>
        <row r="26">
          <cell r="C26" t="str">
            <v>927156AA</v>
          </cell>
        </row>
        <row r="27">
          <cell r="C27" t="str">
            <v>0CJ927156</v>
          </cell>
        </row>
        <row r="28">
          <cell r="C28" t="str">
            <v>A7252709011</v>
          </cell>
        </row>
        <row r="29">
          <cell r="C29" t="str">
            <v>A0002702600</v>
          </cell>
        </row>
        <row r="30">
          <cell r="C30" t="str">
            <v>A0009013200</v>
          </cell>
        </row>
        <row r="32">
          <cell r="C32" t="str">
            <v>A0002703500</v>
          </cell>
        </row>
        <row r="33">
          <cell r="C33" t="str">
            <v>02E927770AL</v>
          </cell>
        </row>
        <row r="34">
          <cell r="C34" t="str">
            <v>02E927770AQ</v>
          </cell>
        </row>
        <row r="35">
          <cell r="C35" t="str">
            <v>02E927770AQN</v>
          </cell>
        </row>
        <row r="36">
          <cell r="C36" t="str">
            <v>0BH927711C</v>
          </cell>
        </row>
        <row r="37">
          <cell r="C37" t="str">
            <v>A0054463710</v>
          </cell>
        </row>
        <row r="38">
          <cell r="C38" t="str">
            <v>A0002701852</v>
          </cell>
        </row>
        <row r="39">
          <cell r="C39" t="str">
            <v>34265KIT</v>
          </cell>
        </row>
        <row r="40">
          <cell r="C40" t="str">
            <v>B24117624192</v>
          </cell>
        </row>
        <row r="47">
          <cell r="C47" t="str">
            <v>A7259820003</v>
          </cell>
        </row>
        <row r="54">
          <cell r="C54">
            <v>24152333903</v>
          </cell>
        </row>
        <row r="56">
          <cell r="C56" t="str">
            <v>0HK927156B</v>
          </cell>
        </row>
        <row r="57">
          <cell r="C57" t="str">
            <v>A0002703500</v>
          </cell>
        </row>
        <row r="58">
          <cell r="C58" t="str">
            <v>0AW927156K</v>
          </cell>
        </row>
        <row r="59">
          <cell r="C59" t="str">
            <v>A0054463310</v>
          </cell>
        </row>
        <row r="60">
          <cell r="C60" t="str">
            <v>A2302707000</v>
          </cell>
        </row>
        <row r="61">
          <cell r="C61">
            <v>2820403</v>
          </cell>
        </row>
        <row r="62">
          <cell r="C62">
            <v>415090409</v>
          </cell>
        </row>
        <row r="63">
          <cell r="C63" t="str">
            <v>ODN321371B</v>
          </cell>
        </row>
        <row r="66">
          <cell r="C66">
            <v>50228</v>
          </cell>
        </row>
        <row r="67">
          <cell r="C67">
            <v>50229</v>
          </cell>
        </row>
        <row r="72">
          <cell r="C72" t="str">
            <v>02E927770AS</v>
          </cell>
        </row>
        <row r="73">
          <cell r="C73" t="str">
            <v>0AM311665A</v>
          </cell>
        </row>
        <row r="74">
          <cell r="C74">
            <v>28111601</v>
          </cell>
        </row>
        <row r="77">
          <cell r="C77" t="str">
            <v>01035174B</v>
          </cell>
        </row>
        <row r="79">
          <cell r="C79">
            <v>1087298441</v>
          </cell>
        </row>
        <row r="83">
          <cell r="C83">
            <v>24137542885</v>
          </cell>
        </row>
        <row r="84">
          <cell r="C84">
            <v>24137519344</v>
          </cell>
        </row>
        <row r="86">
          <cell r="C86" t="str">
            <v>B7252703707</v>
          </cell>
        </row>
        <row r="87">
          <cell r="C87" t="str">
            <v>B2222772000</v>
          </cell>
        </row>
        <row r="91">
          <cell r="C91" t="str">
            <v>0CK927413E</v>
          </cell>
        </row>
        <row r="94">
          <cell r="C94" t="str">
            <v>19037052B</v>
          </cell>
        </row>
        <row r="95">
          <cell r="C95" t="str">
            <v>0B5323525B</v>
          </cell>
        </row>
        <row r="96">
          <cell r="C96" t="str">
            <v>1988216B-06</v>
          </cell>
        </row>
        <row r="99">
          <cell r="C99">
            <v>2830701</v>
          </cell>
        </row>
        <row r="100">
          <cell r="C100">
            <v>2801701</v>
          </cell>
        </row>
        <row r="101">
          <cell r="C101">
            <v>2801702</v>
          </cell>
        </row>
        <row r="102">
          <cell r="C102" t="str">
            <v>0DN325421</v>
          </cell>
        </row>
        <row r="103">
          <cell r="C103">
            <v>2830501</v>
          </cell>
        </row>
        <row r="104">
          <cell r="C104" t="str">
            <v>A7252709011-1</v>
          </cell>
        </row>
        <row r="105">
          <cell r="C105">
            <v>24347544930</v>
          </cell>
        </row>
        <row r="107">
          <cell r="C107" t="str">
            <v>9G232136100</v>
          </cell>
        </row>
        <row r="108">
          <cell r="C108" t="str">
            <v>9P1301125</v>
          </cell>
        </row>
        <row r="109">
          <cell r="C109" t="str">
            <v>A0054463710-1</v>
          </cell>
        </row>
        <row r="110">
          <cell r="C110">
            <v>1068298046</v>
          </cell>
        </row>
        <row r="111">
          <cell r="C111">
            <v>1087298388</v>
          </cell>
        </row>
        <row r="112">
          <cell r="C112">
            <v>1068298044</v>
          </cell>
        </row>
        <row r="113">
          <cell r="C113">
            <v>24152333907</v>
          </cell>
        </row>
        <row r="114">
          <cell r="C114">
            <v>6058008122</v>
          </cell>
        </row>
        <row r="115">
          <cell r="C115" t="str">
            <v>A7252703114</v>
          </cell>
        </row>
        <row r="116">
          <cell r="C116">
            <v>415062109</v>
          </cell>
        </row>
        <row r="117">
          <cell r="C117">
            <v>501218962</v>
          </cell>
        </row>
        <row r="118">
          <cell r="C118" t="str">
            <v>01035174B-1</v>
          </cell>
        </row>
        <row r="122">
          <cell r="C122" t="str">
            <v>0GC927711H</v>
          </cell>
        </row>
        <row r="124">
          <cell r="C124" t="str">
            <v>A0034462410</v>
          </cell>
        </row>
        <row r="125">
          <cell r="C125" t="str">
            <v>0C8325039A</v>
          </cell>
        </row>
        <row r="126">
          <cell r="C126" t="str">
            <v>0C8300036C</v>
          </cell>
        </row>
        <row r="127">
          <cell r="C127">
            <v>415072909</v>
          </cell>
        </row>
        <row r="128">
          <cell r="C128" t="str">
            <v>0CK321281N</v>
          </cell>
        </row>
        <row r="132">
          <cell r="C132">
            <v>7583332</v>
          </cell>
        </row>
        <row r="134">
          <cell r="C134" t="str">
            <v>A0002703300</v>
          </cell>
        </row>
        <row r="136">
          <cell r="C136" t="str">
            <v>68214115AA</v>
          </cell>
        </row>
        <row r="139">
          <cell r="C139" t="str">
            <v>B193</v>
          </cell>
        </row>
        <row r="140">
          <cell r="C140" t="str">
            <v>6058008114_236</v>
          </cell>
        </row>
        <row r="142">
          <cell r="C142" t="str">
            <v>6HP26/28</v>
          </cell>
        </row>
        <row r="143">
          <cell r="C143">
            <v>24347588724</v>
          </cell>
        </row>
        <row r="144">
          <cell r="C144">
            <v>501220522</v>
          </cell>
        </row>
        <row r="146">
          <cell r="C146">
            <v>36050661</v>
          </cell>
        </row>
        <row r="147">
          <cell r="C147" t="str">
            <v>04752889AA</v>
          </cell>
        </row>
        <row r="151">
          <cell r="C151">
            <v>2830502</v>
          </cell>
        </row>
        <row r="152">
          <cell r="C152" t="str">
            <v>6058008114_237</v>
          </cell>
        </row>
        <row r="156">
          <cell r="C156">
            <v>2295001282</v>
          </cell>
        </row>
        <row r="163">
          <cell r="C163">
            <v>1087327175</v>
          </cell>
        </row>
        <row r="164">
          <cell r="C164" t="str">
            <v>VW0CK335076D</v>
          </cell>
        </row>
        <row r="165">
          <cell r="C165" t="str">
            <v>225740A-QX</v>
          </cell>
        </row>
        <row r="166">
          <cell r="C166">
            <v>4150862090</v>
          </cell>
        </row>
        <row r="170">
          <cell r="C170">
            <v>415089709</v>
          </cell>
        </row>
        <row r="171">
          <cell r="C171" t="str">
            <v>A221250030180</v>
          </cell>
        </row>
        <row r="172">
          <cell r="C172">
            <v>28120411</v>
          </cell>
        </row>
        <row r="173">
          <cell r="C173">
            <v>1087298437</v>
          </cell>
        </row>
        <row r="175">
          <cell r="C175">
            <v>24046895</v>
          </cell>
        </row>
        <row r="176">
          <cell r="C176" t="str">
            <v>0B5927321L</v>
          </cell>
        </row>
        <row r="178">
          <cell r="C178" t="str">
            <v>A1763503100</v>
          </cell>
        </row>
        <row r="180">
          <cell r="C180" t="str">
            <v>A0002701852-1</v>
          </cell>
        </row>
        <row r="181">
          <cell r="C181" t="str">
            <v>4G0317021AF</v>
          </cell>
        </row>
        <row r="182">
          <cell r="C182" t="str">
            <v>4H0121671B</v>
          </cell>
        </row>
        <row r="185">
          <cell r="C185">
            <v>2463772400</v>
          </cell>
        </row>
        <row r="186">
          <cell r="C186">
            <v>2462500901</v>
          </cell>
        </row>
        <row r="187">
          <cell r="C187" t="str">
            <v>01J927156JG</v>
          </cell>
        </row>
        <row r="188">
          <cell r="C188" t="str">
            <v>0501.218.962</v>
          </cell>
        </row>
        <row r="189">
          <cell r="C189" t="str">
            <v>0501.218.962</v>
          </cell>
        </row>
        <row r="192">
          <cell r="C192" t="str">
            <v>1087298388-1</v>
          </cell>
        </row>
        <row r="193">
          <cell r="C193" t="str">
            <v>A0002703252</v>
          </cell>
        </row>
        <row r="195">
          <cell r="C195">
            <v>7252703114</v>
          </cell>
        </row>
        <row r="196">
          <cell r="C196">
            <v>1094302044</v>
          </cell>
        </row>
        <row r="197">
          <cell r="C197" t="str">
            <v>A2463700700</v>
          </cell>
        </row>
        <row r="198">
          <cell r="C198">
            <v>501220639</v>
          </cell>
        </row>
        <row r="199">
          <cell r="C199" t="str">
            <v>02E301205C</v>
          </cell>
        </row>
        <row r="200">
          <cell r="C200" t="str">
            <v>EG218HD320</v>
          </cell>
        </row>
        <row r="202">
          <cell r="C202">
            <v>709013001</v>
          </cell>
        </row>
        <row r="207">
          <cell r="C207" t="str">
            <v>0BH025065G</v>
          </cell>
        </row>
        <row r="208">
          <cell r="C208">
            <v>33108841535</v>
          </cell>
        </row>
        <row r="209">
          <cell r="C209" t="str">
            <v>A2469060018</v>
          </cell>
        </row>
        <row r="211">
          <cell r="C211">
            <v>2212500301</v>
          </cell>
        </row>
        <row r="212">
          <cell r="C212">
            <v>6058008122</v>
          </cell>
        </row>
        <row r="213">
          <cell r="C213">
            <v>6058008068</v>
          </cell>
        </row>
        <row r="215">
          <cell r="C215" t="str">
            <v>A0002704452</v>
          </cell>
        </row>
        <row r="217">
          <cell r="C217">
            <v>1112427047</v>
          </cell>
        </row>
        <row r="218">
          <cell r="C218" t="str">
            <v>0501223434</v>
          </cell>
        </row>
        <row r="219">
          <cell r="C219" t="str">
            <v>0501327105</v>
          </cell>
        </row>
        <row r="220">
          <cell r="C220" t="str">
            <v>0GC325025C</v>
          </cell>
        </row>
        <row r="221">
          <cell r="C221" t="str">
            <v>6058008114</v>
          </cell>
        </row>
        <row r="222">
          <cell r="C222" t="str">
            <v>A7252709917</v>
          </cell>
        </row>
        <row r="223">
          <cell r="C223" t="str">
            <v>A7252803900</v>
          </cell>
        </row>
        <row r="225">
          <cell r="C225" t="str">
            <v>2202701006</v>
          </cell>
        </row>
        <row r="226">
          <cell r="C226" t="str">
            <v>0AM927769E</v>
          </cell>
        </row>
        <row r="227">
          <cell r="C227" t="str">
            <v>6058011023</v>
          </cell>
        </row>
        <row r="229">
          <cell r="C229" t="str">
            <v>9A7.906.206A</v>
          </cell>
        </row>
        <row r="231">
          <cell r="C231" t="str">
            <v>24055324</v>
          </cell>
        </row>
        <row r="232">
          <cell r="C232" t="str">
            <v>0BH927321A</v>
          </cell>
        </row>
        <row r="233">
          <cell r="C233" t="str">
            <v>8R2927156F</v>
          </cell>
        </row>
        <row r="234">
          <cell r="C234" t="str">
            <v>0CK325110</v>
          </cell>
        </row>
        <row r="235">
          <cell r="C235" t="str">
            <v>04752814AA</v>
          </cell>
        </row>
        <row r="236">
          <cell r="C236" t="str">
            <v>DVQ1C</v>
          </cell>
        </row>
        <row r="237">
          <cell r="C237" t="str">
            <v>AUDI_8HP_EGS</v>
          </cell>
        </row>
        <row r="239">
          <cell r="C239" t="str">
            <v>9009381061816</v>
          </cell>
        </row>
        <row r="240">
          <cell r="C240" t="str">
            <v>0AU409053T</v>
          </cell>
        </row>
        <row r="243">
          <cell r="C243" t="str">
            <v>0B5398048D</v>
          </cell>
        </row>
        <row r="245">
          <cell r="C245" t="str">
            <v>JL1Z7A100A</v>
          </cell>
        </row>
        <row r="246">
          <cell r="C246" t="str">
            <v>415074409</v>
          </cell>
        </row>
        <row r="247">
          <cell r="C247" t="str">
            <v>9A7906206A</v>
          </cell>
        </row>
        <row r="248">
          <cell r="C248" t="str">
            <v>0CK927263N</v>
          </cell>
        </row>
        <row r="249">
          <cell r="C249" t="str">
            <v>3541050130</v>
          </cell>
        </row>
        <row r="250">
          <cell r="C250" t="str">
            <v>CV6Z-7G391-A</v>
          </cell>
        </row>
        <row r="251">
          <cell r="C251" t="str">
            <v>415074009</v>
          </cell>
        </row>
        <row r="252">
          <cell r="C252" t="str">
            <v>24267576</v>
          </cell>
        </row>
        <row r="253">
          <cell r="C253" t="str">
            <v>A0002703352</v>
          </cell>
        </row>
        <row r="254">
          <cell r="C254" t="str">
            <v>6058008060</v>
          </cell>
        </row>
        <row r="255">
          <cell r="C255" t="str">
            <v>60200700</v>
          </cell>
        </row>
        <row r="256">
          <cell r="C256" t="str">
            <v>A0009018008</v>
          </cell>
        </row>
        <row r="258">
          <cell r="C258" t="str">
            <v>AL3Z-7G276-D</v>
          </cell>
        </row>
        <row r="259">
          <cell r="C259" t="str">
            <v>0HL325065</v>
          </cell>
        </row>
        <row r="260">
          <cell r="C260" t="str">
            <v>A0002704300</v>
          </cell>
        </row>
        <row r="261">
          <cell r="C261" t="str">
            <v>24049465</v>
          </cell>
        </row>
        <row r="263">
          <cell r="C263" t="str">
            <v>68369691AD</v>
          </cell>
        </row>
        <row r="264">
          <cell r="C264" t="str">
            <v>5170877AA</v>
          </cell>
        </row>
        <row r="265">
          <cell r="C265" t="str">
            <v>24042372</v>
          </cell>
        </row>
        <row r="267">
          <cell r="C267" t="str">
            <v>2295000324</v>
          </cell>
        </row>
        <row r="268">
          <cell r="C268" t="str">
            <v>410013910</v>
          </cell>
        </row>
        <row r="270">
          <cell r="C270" t="str">
            <v>1068237210</v>
          </cell>
        </row>
        <row r="271">
          <cell r="C271" t="str">
            <v>06B1053130</v>
          </cell>
        </row>
        <row r="272">
          <cell r="C272" t="str">
            <v>DWG6775-0033</v>
          </cell>
        </row>
        <row r="273">
          <cell r="C273" t="str">
            <v>A7252703304</v>
          </cell>
        </row>
        <row r="274">
          <cell r="C274" t="str">
            <v>A0002703500</v>
          </cell>
        </row>
        <row r="275">
          <cell r="C275" t="str">
            <v>A0002703900</v>
          </cell>
        </row>
        <row r="276">
          <cell r="C276" t="str">
            <v>02E927770AT</v>
          </cell>
        </row>
        <row r="277">
          <cell r="C277" t="str">
            <v>A1402701161</v>
          </cell>
        </row>
        <row r="279">
          <cell r="C279" t="str">
            <v>9A732510100</v>
          </cell>
        </row>
        <row r="280">
          <cell r="C280" t="str">
            <v>8HP50-0028-U1</v>
          </cell>
        </row>
        <row r="281">
          <cell r="C281" t="str">
            <v>97031708500</v>
          </cell>
        </row>
        <row r="282">
          <cell r="C282" t="str">
            <v>68408601AE</v>
          </cell>
        </row>
        <row r="283">
          <cell r="C283" t="str">
            <v>A1763503100</v>
          </cell>
        </row>
        <row r="284">
          <cell r="C284" t="str">
            <v>0GC927711H</v>
          </cell>
        </row>
        <row r="285">
          <cell r="C285" t="str">
            <v>6058011022</v>
          </cell>
        </row>
        <row r="286">
          <cell r="C286" t="str">
            <v>0261S08785</v>
          </cell>
        </row>
        <row r="287">
          <cell r="C287" t="str">
            <v>EDC17CP14</v>
          </cell>
        </row>
        <row r="288">
          <cell r="C288" t="str">
            <v>68408601AE-001</v>
          </cell>
        </row>
        <row r="289">
          <cell r="C289" t="str">
            <v>A7252703707</v>
          </cell>
        </row>
        <row r="292">
          <cell r="C292" t="str">
            <v>0AM301212A</v>
          </cell>
        </row>
        <row r="293">
          <cell r="C293" t="str">
            <v>0CK 321 359 N</v>
          </cell>
        </row>
        <row r="294">
          <cell r="C294" t="str">
            <v>68408601AG-001</v>
          </cell>
        </row>
        <row r="295">
          <cell r="C295" t="str">
            <v>ES11-1060</v>
          </cell>
        </row>
      </sheetData>
      <sheetData sheetId="17">
        <row r="1">
          <cell r="C1" t="str">
            <v>구분</v>
          </cell>
          <cell r="E1" t="str">
            <v>Part No</v>
          </cell>
        </row>
        <row r="2">
          <cell r="C2"/>
          <cell r="E2">
            <v>28120504</v>
          </cell>
        </row>
        <row r="3">
          <cell r="C3"/>
        </row>
        <row r="4">
          <cell r="C4"/>
        </row>
        <row r="5">
          <cell r="E5" t="str">
            <v>CV6Z-7G391-A</v>
          </cell>
        </row>
        <row r="6">
          <cell r="C6"/>
        </row>
        <row r="7">
          <cell r="C7"/>
        </row>
        <row r="8">
          <cell r="C8"/>
        </row>
        <row r="10">
          <cell r="E10">
            <v>602000700</v>
          </cell>
        </row>
        <row r="14">
          <cell r="E14">
            <v>415054509</v>
          </cell>
        </row>
        <row r="15">
          <cell r="E15">
            <v>2830402</v>
          </cell>
        </row>
        <row r="16">
          <cell r="E16">
            <v>2830506</v>
          </cell>
        </row>
        <row r="17">
          <cell r="E17">
            <v>2820403</v>
          </cell>
        </row>
        <row r="23">
          <cell r="E23" t="str">
            <v>927769DK</v>
          </cell>
        </row>
        <row r="24">
          <cell r="E24" t="str">
            <v>927769E</v>
          </cell>
        </row>
        <row r="25">
          <cell r="E25" t="str">
            <v>927156K</v>
          </cell>
        </row>
        <row r="26">
          <cell r="E26" t="str">
            <v>927156AA</v>
          </cell>
        </row>
        <row r="27">
          <cell r="E27" t="str">
            <v>0CJ927156</v>
          </cell>
        </row>
        <row r="28">
          <cell r="C28"/>
          <cell r="E28" t="str">
            <v>A7252709011</v>
          </cell>
        </row>
        <row r="29">
          <cell r="E29" t="str">
            <v>A0002702600</v>
          </cell>
        </row>
        <row r="30">
          <cell r="E30" t="str">
            <v>A0009013200</v>
          </cell>
        </row>
        <row r="31">
          <cell r="E31" t="str">
            <v>0B5398048D</v>
          </cell>
        </row>
        <row r="32">
          <cell r="C32"/>
          <cell r="E32" t="str">
            <v>A0002703500</v>
          </cell>
        </row>
        <row r="33">
          <cell r="E33" t="str">
            <v>02E927770AL</v>
          </cell>
        </row>
        <row r="34">
          <cell r="E34" t="str">
            <v>02E927770AQ</v>
          </cell>
        </row>
        <row r="35">
          <cell r="E35" t="str">
            <v>02E927770AQN</v>
          </cell>
        </row>
        <row r="36">
          <cell r="E36" t="str">
            <v>0BH927711C</v>
          </cell>
        </row>
        <row r="37">
          <cell r="C37"/>
          <cell r="E37" t="str">
            <v>A0054463710</v>
          </cell>
        </row>
        <row r="38">
          <cell r="C38"/>
          <cell r="E38" t="str">
            <v>A0002701852</v>
          </cell>
        </row>
        <row r="39">
          <cell r="E39" t="str">
            <v>34265KIT</v>
          </cell>
        </row>
        <row r="40">
          <cell r="E40" t="str">
            <v>B24117624192</v>
          </cell>
        </row>
        <row r="47">
          <cell r="E47" t="str">
            <v>A7259820003</v>
          </cell>
        </row>
        <row r="55">
          <cell r="E55">
            <v>24152333903</v>
          </cell>
        </row>
        <row r="57">
          <cell r="E57" t="str">
            <v>0HK927156B</v>
          </cell>
        </row>
        <row r="58">
          <cell r="E58" t="str">
            <v>A0002703500</v>
          </cell>
        </row>
        <row r="59">
          <cell r="E59" t="str">
            <v>0AW927156K</v>
          </cell>
        </row>
        <row r="60">
          <cell r="E60" t="str">
            <v>A0054463310</v>
          </cell>
        </row>
        <row r="61">
          <cell r="E61" t="str">
            <v>A2302707000</v>
          </cell>
        </row>
        <row r="62">
          <cell r="E62">
            <v>2820403</v>
          </cell>
        </row>
        <row r="63">
          <cell r="E63">
            <v>415090409</v>
          </cell>
        </row>
        <row r="64">
          <cell r="E64" t="str">
            <v>ODN321371B</v>
          </cell>
        </row>
        <row r="67">
          <cell r="E67">
            <v>50228</v>
          </cell>
        </row>
        <row r="68">
          <cell r="E68">
            <v>50229</v>
          </cell>
        </row>
        <row r="73">
          <cell r="E73" t="str">
            <v>02E927770AS</v>
          </cell>
        </row>
        <row r="74">
          <cell r="E74" t="str">
            <v>0AM311665A</v>
          </cell>
        </row>
        <row r="75">
          <cell r="E75">
            <v>28111601</v>
          </cell>
        </row>
        <row r="78">
          <cell r="E78" t="str">
            <v>01035174B</v>
          </cell>
        </row>
        <row r="80">
          <cell r="E80">
            <v>1087298441</v>
          </cell>
        </row>
        <row r="84">
          <cell r="E84">
            <v>24137542885</v>
          </cell>
        </row>
        <row r="85">
          <cell r="E85">
            <v>24137519344</v>
          </cell>
        </row>
        <row r="86">
          <cell r="E86" t="str">
            <v>7252703114-1</v>
          </cell>
        </row>
        <row r="87">
          <cell r="E87" t="str">
            <v>B7252703707</v>
          </cell>
        </row>
        <row r="88">
          <cell r="E88" t="str">
            <v>B2222772000</v>
          </cell>
        </row>
        <row r="89">
          <cell r="E89">
            <v>2800802</v>
          </cell>
        </row>
        <row r="90">
          <cell r="E90">
            <v>2800801</v>
          </cell>
        </row>
        <row r="91">
          <cell r="E91" t="str">
            <v>0CK927263E</v>
          </cell>
        </row>
        <row r="92">
          <cell r="E92" t="str">
            <v>0CK927413E</v>
          </cell>
        </row>
        <row r="94">
          <cell r="E94" t="str">
            <v>0B5325330A</v>
          </cell>
        </row>
        <row r="95">
          <cell r="E95" t="str">
            <v>19037052B</v>
          </cell>
        </row>
        <row r="96">
          <cell r="E96" t="str">
            <v>0B5323525B</v>
          </cell>
        </row>
        <row r="97">
          <cell r="E97" t="str">
            <v>1988216B-06</v>
          </cell>
        </row>
        <row r="98">
          <cell r="E98">
            <v>2850701</v>
          </cell>
        </row>
        <row r="99">
          <cell r="E99" t="str">
            <v>‎224741A-QX</v>
          </cell>
        </row>
        <row r="100">
          <cell r="E100">
            <v>2830701</v>
          </cell>
        </row>
        <row r="101">
          <cell r="E101">
            <v>2830701</v>
          </cell>
        </row>
        <row r="102">
          <cell r="E102">
            <v>2801701</v>
          </cell>
        </row>
        <row r="103">
          <cell r="E103">
            <v>2801702</v>
          </cell>
        </row>
        <row r="104">
          <cell r="E104" t="str">
            <v>0DN325421</v>
          </cell>
        </row>
        <row r="105">
          <cell r="E105">
            <v>2830501</v>
          </cell>
        </row>
        <row r="106">
          <cell r="E106" t="str">
            <v>A7252709011-1</v>
          </cell>
        </row>
        <row r="107">
          <cell r="E107">
            <v>24347544930</v>
          </cell>
        </row>
        <row r="108">
          <cell r="E108">
            <v>501220641</v>
          </cell>
        </row>
        <row r="109">
          <cell r="E109" t="str">
            <v>9G232136100</v>
          </cell>
        </row>
        <row r="110">
          <cell r="E110" t="str">
            <v>9P1301125</v>
          </cell>
        </row>
        <row r="111">
          <cell r="E111" t="str">
            <v>A0054463710-1</v>
          </cell>
        </row>
        <row r="112">
          <cell r="E112">
            <v>1068298046</v>
          </cell>
        </row>
        <row r="113">
          <cell r="E113">
            <v>1087298388</v>
          </cell>
        </row>
        <row r="114">
          <cell r="E114">
            <v>1068298044</v>
          </cell>
        </row>
        <row r="115">
          <cell r="E115">
            <v>24152333907</v>
          </cell>
        </row>
        <row r="116">
          <cell r="E116">
            <v>6058008122</v>
          </cell>
        </row>
        <row r="117">
          <cell r="E117" t="str">
            <v>A7252703114</v>
          </cell>
        </row>
        <row r="118">
          <cell r="E118">
            <v>415062109</v>
          </cell>
        </row>
        <row r="119">
          <cell r="E119">
            <v>501218962</v>
          </cell>
        </row>
        <row r="120">
          <cell r="E120" t="str">
            <v>01035174B-1</v>
          </cell>
        </row>
        <row r="122">
          <cell r="E122">
            <v>501215718</v>
          </cell>
        </row>
        <row r="123">
          <cell r="E123">
            <v>501215783</v>
          </cell>
        </row>
        <row r="124">
          <cell r="E124" t="str">
            <v>0GC927711H</v>
          </cell>
        </row>
        <row r="126">
          <cell r="E126" t="str">
            <v>A0034462410</v>
          </cell>
        </row>
        <row r="128">
          <cell r="E128" t="str">
            <v>0C8325039A</v>
          </cell>
        </row>
        <row r="129">
          <cell r="E129" t="str">
            <v>0C8300036C</v>
          </cell>
        </row>
        <row r="130">
          <cell r="E130">
            <v>415072909</v>
          </cell>
        </row>
        <row r="131">
          <cell r="E131" t="str">
            <v>0CK321281N</v>
          </cell>
        </row>
        <row r="135">
          <cell r="E135">
            <v>7583332</v>
          </cell>
        </row>
        <row r="137">
          <cell r="E137" t="str">
            <v>A0002703300</v>
          </cell>
        </row>
        <row r="139">
          <cell r="E139" t="str">
            <v>68214115AA</v>
          </cell>
        </row>
        <row r="142">
          <cell r="E142">
            <v>2830406</v>
          </cell>
        </row>
        <row r="143">
          <cell r="E143">
            <v>2830301</v>
          </cell>
        </row>
        <row r="145">
          <cell r="E145" t="str">
            <v>6HP26/28</v>
          </cell>
        </row>
        <row r="146">
          <cell r="E146">
            <v>24347588724</v>
          </cell>
        </row>
        <row r="147">
          <cell r="E147">
            <v>501220522</v>
          </cell>
        </row>
        <row r="148">
          <cell r="E148">
            <v>2830401</v>
          </cell>
        </row>
        <row r="149">
          <cell r="E149">
            <v>36050661</v>
          </cell>
        </row>
        <row r="150">
          <cell r="E150" t="str">
            <v>04752889AA</v>
          </cell>
        </row>
        <row r="151">
          <cell r="E151">
            <v>6058008211</v>
          </cell>
        </row>
        <row r="154">
          <cell r="E154">
            <v>2830502</v>
          </cell>
        </row>
        <row r="155">
          <cell r="E155">
            <v>28120505</v>
          </cell>
        </row>
        <row r="159">
          <cell r="E159">
            <v>2295001282</v>
          </cell>
        </row>
        <row r="165">
          <cell r="E165">
            <v>1068327224</v>
          </cell>
        </row>
        <row r="166">
          <cell r="E166">
            <v>1087327175</v>
          </cell>
        </row>
        <row r="167">
          <cell r="E167" t="str">
            <v>VW0CK335076D</v>
          </cell>
        </row>
        <row r="168">
          <cell r="E168" t="str">
            <v>225740A-QX</v>
          </cell>
        </row>
        <row r="169">
          <cell r="E169">
            <v>4150862090</v>
          </cell>
        </row>
        <row r="173">
          <cell r="E173">
            <v>415089709</v>
          </cell>
        </row>
        <row r="174">
          <cell r="E174" t="str">
            <v>A221250030180</v>
          </cell>
        </row>
        <row r="175">
          <cell r="E175">
            <v>28120411</v>
          </cell>
        </row>
        <row r="176">
          <cell r="E176">
            <v>1087298437</v>
          </cell>
        </row>
        <row r="178">
          <cell r="E178">
            <v>24046895</v>
          </cell>
        </row>
        <row r="179">
          <cell r="E179" t="str">
            <v>0B5927321L</v>
          </cell>
        </row>
        <row r="181">
          <cell r="E181" t="str">
            <v>A1763503100</v>
          </cell>
        </row>
        <row r="183">
          <cell r="E183" t="str">
            <v>A0002701852-1</v>
          </cell>
        </row>
        <row r="184">
          <cell r="E184" t="str">
            <v>4G0317021AF</v>
          </cell>
        </row>
        <row r="185">
          <cell r="E185" t="str">
            <v>4H0121671B</v>
          </cell>
        </row>
        <row r="188">
          <cell r="E188">
            <v>2463772400</v>
          </cell>
        </row>
        <row r="189">
          <cell r="E189">
            <v>2462500901</v>
          </cell>
        </row>
        <row r="190">
          <cell r="E190" t="str">
            <v>01J927156JG</v>
          </cell>
        </row>
        <row r="191">
          <cell r="E191" t="str">
            <v>0501.218.962</v>
          </cell>
        </row>
        <row r="192">
          <cell r="E192" t="str">
            <v>0501.218.962</v>
          </cell>
        </row>
        <row r="195">
          <cell r="E195" t="str">
            <v>1087298388-1</v>
          </cell>
        </row>
        <row r="196">
          <cell r="E196" t="str">
            <v>A0002703252</v>
          </cell>
        </row>
        <row r="198">
          <cell r="E198">
            <v>7252703114</v>
          </cell>
        </row>
        <row r="199">
          <cell r="E199">
            <v>1094302044</v>
          </cell>
        </row>
        <row r="200">
          <cell r="E200" t="str">
            <v>A2463700700</v>
          </cell>
        </row>
        <row r="201">
          <cell r="E201">
            <v>501220639</v>
          </cell>
        </row>
        <row r="202">
          <cell r="E202" t="str">
            <v>02E301205C</v>
          </cell>
        </row>
        <row r="203">
          <cell r="E203" t="str">
            <v>EG218HD320</v>
          </cell>
        </row>
        <row r="204">
          <cell r="E204" t="str">
            <v>AL3Z7G276D</v>
          </cell>
        </row>
        <row r="205">
          <cell r="E205">
            <v>709013001</v>
          </cell>
        </row>
        <row r="208">
          <cell r="E208">
            <v>6058008117</v>
          </cell>
        </row>
        <row r="210">
          <cell r="E210" t="str">
            <v>0BH025065G</v>
          </cell>
        </row>
        <row r="211">
          <cell r="E211">
            <v>33108841535</v>
          </cell>
        </row>
        <row r="212">
          <cell r="E212" t="str">
            <v>A2469060018</v>
          </cell>
        </row>
        <row r="214">
          <cell r="E214">
            <v>2212500301</v>
          </cell>
        </row>
        <row r="215">
          <cell r="E215">
            <v>6058008122</v>
          </cell>
        </row>
        <row r="216">
          <cell r="E216">
            <v>6058008068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D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2321</v>
      </c>
    </row>
    <row r="4" spans="14:17">
      <c r="Q4" s="95" t="s">
        <v>3026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2321</v>
      </c>
      <c r="Q21" s="225"/>
    </row>
    <row r="22" spans="3:19">
      <c r="C22" s="95" t="s">
        <v>3518</v>
      </c>
    </row>
    <row r="23" spans="3:19"/>
    <row r="24" spans="3:19"/>
    <row r="25" spans="3:19"/>
    <row r="26" spans="3:19"/>
    <row r="27" spans="3:19"/>
    <row r="28" spans="3:19">
      <c r="S28" s="95" t="s">
        <v>2321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1969</v>
      </c>
      <c r="D2" t="s">
        <v>1963</v>
      </c>
      <c r="E2" s="224">
        <v>21000</v>
      </c>
    </row>
    <row r="3" spans="1:7">
      <c r="A3">
        <v>2</v>
      </c>
      <c r="B3" s="13">
        <v>45747</v>
      </c>
      <c r="C3" t="s">
        <v>1970</v>
      </c>
      <c r="D3" t="s">
        <v>1967</v>
      </c>
      <c r="E3" s="224">
        <v>48210</v>
      </c>
    </row>
    <row r="4" spans="1:7">
      <c r="A4">
        <v>3</v>
      </c>
      <c r="B4" s="13">
        <v>45749</v>
      </c>
      <c r="C4" t="s">
        <v>1966</v>
      </c>
      <c r="D4" t="s">
        <v>1966</v>
      </c>
      <c r="E4" s="224">
        <v>16600</v>
      </c>
      <c r="F4" t="s">
        <v>1971</v>
      </c>
    </row>
    <row r="5" spans="1:7">
      <c r="A5">
        <v>4</v>
      </c>
      <c r="B5" s="13">
        <v>45749</v>
      </c>
      <c r="C5" t="s">
        <v>1608</v>
      </c>
      <c r="D5" t="s">
        <v>1964</v>
      </c>
      <c r="E5">
        <v>19500</v>
      </c>
    </row>
    <row r="6" spans="1:7">
      <c r="A6">
        <v>5</v>
      </c>
      <c r="B6" s="13">
        <v>45749</v>
      </c>
      <c r="C6" t="s">
        <v>1966</v>
      </c>
      <c r="D6" t="s">
        <v>1605</v>
      </c>
      <c r="E6">
        <v>8000</v>
      </c>
      <c r="F6" t="s">
        <v>1972</v>
      </c>
    </row>
    <row r="7" spans="1:7">
      <c r="A7">
        <v>6</v>
      </c>
      <c r="B7" s="13">
        <v>45750</v>
      </c>
      <c r="C7" t="s">
        <v>1608</v>
      </c>
      <c r="D7" t="s">
        <v>1964</v>
      </c>
      <c r="E7">
        <v>22000</v>
      </c>
    </row>
    <row r="8" spans="1:7">
      <c r="A8">
        <v>7</v>
      </c>
      <c r="B8" s="13">
        <v>45751</v>
      </c>
      <c r="C8" t="s">
        <v>1661</v>
      </c>
      <c r="D8" t="s">
        <v>1964</v>
      </c>
      <c r="E8">
        <v>7900</v>
      </c>
    </row>
    <row r="9" spans="1:7">
      <c r="A9">
        <v>8</v>
      </c>
      <c r="B9" s="13">
        <v>45751</v>
      </c>
      <c r="C9" t="s">
        <v>1677</v>
      </c>
      <c r="D9" t="s">
        <v>1964</v>
      </c>
      <c r="E9">
        <v>5400</v>
      </c>
      <c r="F9" t="s">
        <v>1678</v>
      </c>
    </row>
    <row r="10" spans="1:7">
      <c r="A10">
        <v>9</v>
      </c>
      <c r="B10" s="13">
        <v>45754</v>
      </c>
      <c r="C10" t="s">
        <v>1494</v>
      </c>
      <c r="D10" t="s">
        <v>1966</v>
      </c>
      <c r="E10">
        <v>8000</v>
      </c>
      <c r="F10" t="s">
        <v>1718</v>
      </c>
    </row>
    <row r="11" spans="1:7">
      <c r="A11">
        <v>10</v>
      </c>
      <c r="B11" s="13">
        <v>45754</v>
      </c>
      <c r="C11" t="s">
        <v>1608</v>
      </c>
      <c r="D11" t="s">
        <v>1964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1968</v>
      </c>
      <c r="E12">
        <v>47970</v>
      </c>
    </row>
    <row r="13" spans="1:7">
      <c r="A13">
        <v>12</v>
      </c>
      <c r="B13" s="13">
        <v>45755</v>
      </c>
      <c r="C13" t="s">
        <v>1677</v>
      </c>
      <c r="D13" t="s">
        <v>1964</v>
      </c>
      <c r="E13">
        <v>5400</v>
      </c>
      <c r="F13" t="s">
        <v>1767</v>
      </c>
    </row>
    <row r="14" spans="1:7">
      <c r="A14">
        <v>13</v>
      </c>
      <c r="B14" s="13">
        <v>45756</v>
      </c>
      <c r="C14" t="s">
        <v>1791</v>
      </c>
      <c r="D14" t="s">
        <v>1965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1964</v>
      </c>
      <c r="E15">
        <v>11000</v>
      </c>
    </row>
    <row r="16" spans="1:7">
      <c r="A16">
        <v>15</v>
      </c>
      <c r="B16" s="13">
        <v>45758</v>
      </c>
      <c r="C16" t="s">
        <v>1661</v>
      </c>
      <c r="D16" t="s">
        <v>1964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1968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1968</v>
      </c>
      <c r="E18">
        <v>5000</v>
      </c>
      <c r="F18" t="s">
        <v>1846</v>
      </c>
    </row>
    <row r="19" spans="1:6">
      <c r="A19">
        <v>18</v>
      </c>
      <c r="B19" s="13">
        <v>45762</v>
      </c>
      <c r="C19" t="s">
        <v>1847</v>
      </c>
      <c r="D19" t="s">
        <v>1964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1968</v>
      </c>
      <c r="E20">
        <v>47550</v>
      </c>
    </row>
    <row r="21" spans="1:6">
      <c r="A21">
        <v>20</v>
      </c>
      <c r="B21" s="13">
        <v>45771</v>
      </c>
      <c r="C21" t="s">
        <v>1934</v>
      </c>
      <c r="D21" t="s">
        <v>1968</v>
      </c>
      <c r="E21">
        <v>5000</v>
      </c>
      <c r="F21" t="s">
        <v>1846</v>
      </c>
    </row>
    <row r="22" spans="1:6">
      <c r="A22">
        <v>21</v>
      </c>
      <c r="B22" s="13">
        <v>45772</v>
      </c>
      <c r="C22" t="s">
        <v>1494</v>
      </c>
      <c r="D22" t="s">
        <v>1966</v>
      </c>
      <c r="E22">
        <v>7000</v>
      </c>
      <c r="F22" t="s">
        <v>1951</v>
      </c>
    </row>
    <row r="23" spans="1:6">
      <c r="A23">
        <v>22</v>
      </c>
      <c r="B23" s="13">
        <v>45775</v>
      </c>
      <c r="C23" t="s">
        <v>1959</v>
      </c>
      <c r="D23" t="s">
        <v>1964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1966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2019</v>
      </c>
      <c r="D25" t="s">
        <v>1750</v>
      </c>
      <c r="E25">
        <v>2000</v>
      </c>
      <c r="F25" t="s">
        <v>2020</v>
      </c>
    </row>
    <row r="26" spans="1:6">
      <c r="A26">
        <v>25</v>
      </c>
      <c r="B26" s="13">
        <v>45778</v>
      </c>
      <c r="C26" t="s">
        <v>2019</v>
      </c>
      <c r="D26" t="s">
        <v>1750</v>
      </c>
      <c r="E26">
        <v>2000</v>
      </c>
      <c r="F26" t="s">
        <v>2020</v>
      </c>
    </row>
    <row r="27" spans="1:6">
      <c r="A27">
        <v>26</v>
      </c>
      <c r="B27" s="13">
        <v>45777</v>
      </c>
      <c r="C27" t="s">
        <v>2021</v>
      </c>
      <c r="D27" t="s">
        <v>1963</v>
      </c>
      <c r="E27">
        <v>32000</v>
      </c>
    </row>
    <row r="28" spans="1:6">
      <c r="A28">
        <v>27</v>
      </c>
      <c r="B28" s="13">
        <v>45778</v>
      </c>
      <c r="C28" t="s">
        <v>1959</v>
      </c>
      <c r="D28" t="s">
        <v>1963</v>
      </c>
      <c r="E28" s="224">
        <v>8000</v>
      </c>
    </row>
    <row r="29" spans="1:6">
      <c r="A29">
        <v>28</v>
      </c>
      <c r="B29" s="13">
        <v>45779</v>
      </c>
      <c r="C29" t="s">
        <v>2019</v>
      </c>
      <c r="D29" t="s">
        <v>1750</v>
      </c>
      <c r="E29">
        <v>6000</v>
      </c>
      <c r="F29" t="s">
        <v>2024</v>
      </c>
    </row>
    <row r="30" spans="1:6">
      <c r="A30">
        <v>29</v>
      </c>
      <c r="B30" s="13">
        <v>45779</v>
      </c>
      <c r="C30" t="s">
        <v>2034</v>
      </c>
      <c r="D30" t="s">
        <v>1962</v>
      </c>
      <c r="E30">
        <v>74100</v>
      </c>
      <c r="F30" t="s">
        <v>2035</v>
      </c>
    </row>
    <row r="31" spans="1:6">
      <c r="A31">
        <v>30</v>
      </c>
      <c r="B31" s="13">
        <v>45780</v>
      </c>
      <c r="C31" t="s">
        <v>2032</v>
      </c>
      <c r="D31" t="s">
        <v>1962</v>
      </c>
      <c r="E31">
        <v>7000</v>
      </c>
      <c r="F31" t="s">
        <v>2033</v>
      </c>
    </row>
    <row r="32" spans="1:6">
      <c r="A32">
        <v>31</v>
      </c>
      <c r="B32" s="13">
        <v>45780</v>
      </c>
      <c r="C32" t="s">
        <v>2019</v>
      </c>
      <c r="D32" t="s">
        <v>1750</v>
      </c>
      <c r="E32">
        <v>7000</v>
      </c>
      <c r="F32" t="s">
        <v>1854</v>
      </c>
    </row>
    <row r="33" spans="1:6">
      <c r="A33">
        <v>32</v>
      </c>
      <c r="B33" s="13">
        <v>45784</v>
      </c>
      <c r="C33" t="s">
        <v>1608</v>
      </c>
      <c r="D33" t="s">
        <v>1963</v>
      </c>
      <c r="E33">
        <v>9500</v>
      </c>
    </row>
    <row r="34" spans="1:6">
      <c r="A34">
        <v>33</v>
      </c>
      <c r="B34" s="13">
        <v>45785</v>
      </c>
      <c r="C34" t="s">
        <v>2077</v>
      </c>
      <c r="D34" t="s">
        <v>1963</v>
      </c>
      <c r="E34">
        <v>14000</v>
      </c>
    </row>
    <row r="35" spans="1:6">
      <c r="A35">
        <v>34</v>
      </c>
      <c r="B35" s="13">
        <v>45786</v>
      </c>
      <c r="C35" t="s">
        <v>2077</v>
      </c>
      <c r="D35" t="s">
        <v>1963</v>
      </c>
      <c r="E35">
        <v>14000</v>
      </c>
    </row>
    <row r="36" spans="1:6">
      <c r="A36">
        <v>35</v>
      </c>
      <c r="B36" s="13">
        <v>45789</v>
      </c>
      <c r="C36" t="s">
        <v>2019</v>
      </c>
      <c r="D36" t="s">
        <v>1750</v>
      </c>
      <c r="E36">
        <v>2000</v>
      </c>
      <c r="F36" t="s">
        <v>2079</v>
      </c>
    </row>
    <row r="37" spans="1:6">
      <c r="A37">
        <v>36</v>
      </c>
      <c r="B37" s="13">
        <v>45789</v>
      </c>
      <c r="C37" t="s">
        <v>2019</v>
      </c>
      <c r="D37" t="s">
        <v>1750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2077</v>
      </c>
      <c r="D39" t="s">
        <v>1963</v>
      </c>
      <c r="E39">
        <v>14000</v>
      </c>
    </row>
    <row r="40" spans="1:6">
      <c r="A40">
        <v>39</v>
      </c>
      <c r="B40" s="13">
        <v>45790</v>
      </c>
      <c r="C40" t="s">
        <v>1677</v>
      </c>
      <c r="D40" t="s">
        <v>1963</v>
      </c>
      <c r="E40">
        <v>9600</v>
      </c>
    </row>
    <row r="41" spans="1:6">
      <c r="A41">
        <v>40</v>
      </c>
      <c r="B41" s="13">
        <v>45790</v>
      </c>
      <c r="C41" t="s">
        <v>2129</v>
      </c>
      <c r="D41" t="s">
        <v>1966</v>
      </c>
      <c r="E41">
        <v>7000</v>
      </c>
      <c r="F41" t="s">
        <v>2130</v>
      </c>
    </row>
    <row r="42" spans="1:6">
      <c r="A42">
        <v>41</v>
      </c>
      <c r="B42" s="13">
        <v>45790</v>
      </c>
      <c r="C42" t="s">
        <v>2127</v>
      </c>
      <c r="D42" t="s">
        <v>1750</v>
      </c>
      <c r="E42">
        <v>14000</v>
      </c>
      <c r="F42" t="s">
        <v>2128</v>
      </c>
    </row>
    <row r="43" spans="1:6">
      <c r="A43">
        <v>42</v>
      </c>
      <c r="B43" s="13">
        <v>45791</v>
      </c>
      <c r="C43" t="s">
        <v>2019</v>
      </c>
      <c r="D43" t="s">
        <v>1750</v>
      </c>
      <c r="E43">
        <v>6000</v>
      </c>
      <c r="F43" t="s">
        <v>2131</v>
      </c>
    </row>
    <row r="44" spans="1:6">
      <c r="A44">
        <v>43</v>
      </c>
      <c r="B44" s="13">
        <v>45791</v>
      </c>
      <c r="C44" t="s">
        <v>2019</v>
      </c>
      <c r="D44" t="s">
        <v>1750</v>
      </c>
      <c r="E44">
        <v>6000</v>
      </c>
      <c r="F44" t="s">
        <v>2132</v>
      </c>
    </row>
    <row r="45" spans="1:6">
      <c r="A45">
        <v>44</v>
      </c>
      <c r="B45" s="13">
        <v>45791</v>
      </c>
      <c r="C45" t="s">
        <v>2135</v>
      </c>
      <c r="D45" t="s">
        <v>1967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2126</v>
      </c>
    </row>
    <row r="47" spans="1:6">
      <c r="A47">
        <v>46</v>
      </c>
      <c r="B47" s="13">
        <v>45791</v>
      </c>
      <c r="C47" t="s">
        <v>2019</v>
      </c>
      <c r="D47" t="s">
        <v>1750</v>
      </c>
      <c r="E47">
        <v>4100</v>
      </c>
      <c r="F47" t="s">
        <v>2131</v>
      </c>
    </row>
    <row r="48" spans="1:6">
      <c r="A48">
        <v>47</v>
      </c>
      <c r="B48" s="13">
        <v>45792</v>
      </c>
      <c r="C48" t="s">
        <v>2019</v>
      </c>
      <c r="D48" t="s">
        <v>1750</v>
      </c>
      <c r="E48">
        <v>6000</v>
      </c>
      <c r="F48" t="s">
        <v>2167</v>
      </c>
    </row>
    <row r="49" spans="1:6">
      <c r="A49">
        <v>48</v>
      </c>
      <c r="B49" s="13">
        <v>45793</v>
      </c>
      <c r="C49" t="s">
        <v>1677</v>
      </c>
      <c r="D49" t="s">
        <v>1963</v>
      </c>
      <c r="E49">
        <v>5400</v>
      </c>
    </row>
    <row r="50" spans="1:6">
      <c r="A50">
        <v>49</v>
      </c>
      <c r="B50" s="13">
        <v>45794</v>
      </c>
      <c r="C50" t="s">
        <v>2191</v>
      </c>
      <c r="D50" t="s">
        <v>1750</v>
      </c>
      <c r="E50">
        <v>8000</v>
      </c>
      <c r="F50" t="s">
        <v>2192</v>
      </c>
    </row>
    <row r="51" spans="1:6">
      <c r="A51">
        <v>50</v>
      </c>
      <c r="B51" s="13">
        <v>45796</v>
      </c>
      <c r="C51" t="s">
        <v>1959</v>
      </c>
      <c r="D51" t="s">
        <v>1963</v>
      </c>
      <c r="E51">
        <v>8000</v>
      </c>
    </row>
    <row r="52" spans="1:6">
      <c r="A52">
        <v>51</v>
      </c>
      <c r="B52" s="13">
        <v>45796</v>
      </c>
      <c r="C52" t="s">
        <v>2135</v>
      </c>
      <c r="D52" t="s">
        <v>1967</v>
      </c>
      <c r="E52">
        <v>46300</v>
      </c>
    </row>
    <row r="53" spans="1:6">
      <c r="A53">
        <v>52</v>
      </c>
      <c r="B53" s="13">
        <v>45796</v>
      </c>
      <c r="C53" t="s">
        <v>2205</v>
      </c>
      <c r="D53" t="s">
        <v>1963</v>
      </c>
      <c r="E53">
        <v>1800</v>
      </c>
    </row>
    <row r="54" spans="1:6">
      <c r="A54">
        <v>53</v>
      </c>
      <c r="B54" s="13">
        <v>45797</v>
      </c>
      <c r="C54" t="s">
        <v>1959</v>
      </c>
      <c r="D54" t="s">
        <v>1963</v>
      </c>
      <c r="E54" s="224">
        <v>8000</v>
      </c>
    </row>
    <row r="55" spans="1:6">
      <c r="A55">
        <v>54</v>
      </c>
      <c r="B55" s="13">
        <v>45798</v>
      </c>
      <c r="C55" t="s">
        <v>1959</v>
      </c>
      <c r="D55" t="s">
        <v>1963</v>
      </c>
      <c r="E55">
        <v>8000</v>
      </c>
    </row>
    <row r="56" spans="1:6">
      <c r="A56">
        <v>55</v>
      </c>
      <c r="B56" s="13">
        <v>45798</v>
      </c>
      <c r="C56" t="s">
        <v>2019</v>
      </c>
      <c r="D56" t="s">
        <v>1750</v>
      </c>
      <c r="E56">
        <v>6500</v>
      </c>
    </row>
    <row r="57" spans="1:6">
      <c r="A57">
        <v>56</v>
      </c>
      <c r="B57" s="13">
        <v>45799</v>
      </c>
      <c r="C57" t="s">
        <v>2258</v>
      </c>
      <c r="D57" t="s">
        <v>1964</v>
      </c>
      <c r="E57">
        <v>9500</v>
      </c>
    </row>
    <row r="58" spans="1:6">
      <c r="A58">
        <v>57</v>
      </c>
      <c r="B58" s="13">
        <v>45800</v>
      </c>
      <c r="C58" t="s">
        <v>1959</v>
      </c>
      <c r="D58" t="s">
        <v>1963</v>
      </c>
      <c r="E58">
        <v>8000</v>
      </c>
    </row>
    <row r="59" spans="1:6">
      <c r="A59">
        <v>58</v>
      </c>
      <c r="B59" s="13">
        <v>45803</v>
      </c>
      <c r="C59" t="s">
        <v>2259</v>
      </c>
      <c r="D59" t="s">
        <v>1963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1963</v>
      </c>
      <c r="E60">
        <v>10000</v>
      </c>
    </row>
    <row r="61" spans="1:6">
      <c r="A61">
        <v>60</v>
      </c>
      <c r="B61" s="13">
        <v>45805</v>
      </c>
      <c r="C61" t="s">
        <v>1959</v>
      </c>
      <c r="D61" t="s">
        <v>1963</v>
      </c>
      <c r="E61">
        <v>8000</v>
      </c>
    </row>
    <row r="62" spans="1:6">
      <c r="A62">
        <v>61</v>
      </c>
      <c r="B62" s="13">
        <v>45806</v>
      </c>
      <c r="C62" t="s">
        <v>2019</v>
      </c>
      <c r="D62" t="s">
        <v>1750</v>
      </c>
      <c r="E62">
        <v>11000</v>
      </c>
    </row>
    <row r="63" spans="1:6">
      <c r="A63">
        <v>62</v>
      </c>
      <c r="B63" s="13">
        <v>45806</v>
      </c>
      <c r="C63" t="s">
        <v>1959</v>
      </c>
      <c r="D63" t="s">
        <v>1963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1967</v>
      </c>
      <c r="E64">
        <v>46950</v>
      </c>
    </row>
    <row r="65" spans="1:6">
      <c r="A65">
        <v>64</v>
      </c>
      <c r="B65" s="13">
        <v>45807</v>
      </c>
      <c r="C65" t="s">
        <v>2285</v>
      </c>
      <c r="D65" t="s">
        <v>1750</v>
      </c>
      <c r="E65">
        <v>6000</v>
      </c>
      <c r="F65" t="s">
        <v>2132</v>
      </c>
    </row>
    <row r="66" spans="1:6">
      <c r="A66">
        <v>65</v>
      </c>
      <c r="B66" s="13">
        <v>45807</v>
      </c>
      <c r="C66" t="s">
        <v>2019</v>
      </c>
      <c r="D66" t="s">
        <v>1750</v>
      </c>
      <c r="E66">
        <v>6000</v>
      </c>
      <c r="F66" t="s">
        <v>1918</v>
      </c>
    </row>
    <row r="67" spans="1:6">
      <c r="A67">
        <v>66</v>
      </c>
      <c r="B67" s="13">
        <v>45812</v>
      </c>
      <c r="C67" t="s">
        <v>2019</v>
      </c>
      <c r="D67" t="s">
        <v>1750</v>
      </c>
      <c r="E67">
        <v>6000</v>
      </c>
    </row>
    <row r="68" spans="1:6">
      <c r="A68">
        <v>67</v>
      </c>
      <c r="B68" s="13">
        <v>45811</v>
      </c>
      <c r="C68" t="s">
        <v>1959</v>
      </c>
      <c r="D68" t="s">
        <v>1963</v>
      </c>
      <c r="E68">
        <v>8000</v>
      </c>
    </row>
    <row r="69" spans="1:6">
      <c r="A69">
        <v>68</v>
      </c>
      <c r="B69" s="13">
        <v>45817</v>
      </c>
      <c r="C69" t="s">
        <v>2019</v>
      </c>
      <c r="D69" t="s">
        <v>1750</v>
      </c>
      <c r="E69">
        <v>6000</v>
      </c>
      <c r="F69" t="s">
        <v>2359</v>
      </c>
    </row>
    <row r="70" spans="1:6">
      <c r="A70">
        <v>69</v>
      </c>
      <c r="B70" s="13">
        <v>45815</v>
      </c>
      <c r="C70" t="s">
        <v>2019</v>
      </c>
      <c r="D70" t="s">
        <v>1750</v>
      </c>
      <c r="E70">
        <v>6000</v>
      </c>
      <c r="F70" t="s">
        <v>2359</v>
      </c>
    </row>
    <row r="71" spans="1:6">
      <c r="A71">
        <v>70</v>
      </c>
      <c r="B71" s="13">
        <v>45813</v>
      </c>
      <c r="C71" t="s">
        <v>2019</v>
      </c>
      <c r="D71" t="s">
        <v>1750</v>
      </c>
      <c r="E71">
        <v>4000</v>
      </c>
      <c r="F71" t="s">
        <v>2132</v>
      </c>
    </row>
    <row r="72" spans="1:6">
      <c r="A72">
        <v>71</v>
      </c>
      <c r="B72" s="13">
        <v>45817</v>
      </c>
      <c r="C72" t="s">
        <v>2019</v>
      </c>
      <c r="D72" t="s">
        <v>1750</v>
      </c>
      <c r="E72">
        <v>4600</v>
      </c>
      <c r="F72" t="s">
        <v>2394</v>
      </c>
    </row>
    <row r="73" spans="1:6">
      <c r="A73">
        <v>72</v>
      </c>
      <c r="B73" s="13">
        <v>45817</v>
      </c>
      <c r="C73" t="s">
        <v>2019</v>
      </c>
      <c r="D73" t="s">
        <v>1750</v>
      </c>
      <c r="E73">
        <v>9600</v>
      </c>
      <c r="F73" t="s">
        <v>2395</v>
      </c>
    </row>
    <row r="74" spans="1:6">
      <c r="A74">
        <v>73</v>
      </c>
      <c r="B74" s="13">
        <v>45818</v>
      </c>
      <c r="C74" t="s">
        <v>2019</v>
      </c>
      <c r="D74" t="s">
        <v>1750</v>
      </c>
      <c r="E74">
        <v>6000</v>
      </c>
      <c r="F74" t="s">
        <v>2396</v>
      </c>
    </row>
    <row r="75" spans="1:6">
      <c r="A75">
        <v>74</v>
      </c>
      <c r="B75" s="13">
        <v>45818</v>
      </c>
      <c r="C75" t="s">
        <v>2205</v>
      </c>
      <c r="D75" t="s">
        <v>1963</v>
      </c>
      <c r="E75">
        <v>2200</v>
      </c>
    </row>
    <row r="76" spans="1:6">
      <c r="A76">
        <v>75</v>
      </c>
      <c r="B76" s="13">
        <v>45818</v>
      </c>
      <c r="C76" t="s">
        <v>2191</v>
      </c>
      <c r="D76" t="s">
        <v>1605</v>
      </c>
      <c r="E76">
        <v>10000</v>
      </c>
      <c r="F76" t="s">
        <v>2397</v>
      </c>
    </row>
    <row r="77" spans="1:6">
      <c r="A77">
        <v>76</v>
      </c>
      <c r="B77" s="13">
        <v>45818</v>
      </c>
      <c r="C77" t="s">
        <v>2019</v>
      </c>
      <c r="D77" t="s">
        <v>1750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2127</v>
      </c>
      <c r="D78" t="s">
        <v>1750</v>
      </c>
      <c r="E78">
        <v>6000</v>
      </c>
      <c r="F78" t="s">
        <v>2425</v>
      </c>
    </row>
    <row r="79" spans="1:6">
      <c r="A79">
        <v>78</v>
      </c>
      <c r="B79" s="13">
        <v>45820</v>
      </c>
      <c r="C79" t="s">
        <v>2019</v>
      </c>
      <c r="D79" t="s">
        <v>1750</v>
      </c>
      <c r="E79" s="224">
        <v>6000</v>
      </c>
      <c r="F79" t="s">
        <v>1787</v>
      </c>
    </row>
    <row r="80" spans="1:6">
      <c r="A80">
        <v>79</v>
      </c>
      <c r="B80" s="13">
        <v>45820</v>
      </c>
      <c r="C80" t="s">
        <v>2019</v>
      </c>
      <c r="D80" t="s">
        <v>1750</v>
      </c>
      <c r="E80">
        <v>7600</v>
      </c>
      <c r="F80" t="s">
        <v>2360</v>
      </c>
    </row>
    <row r="81" spans="1:6">
      <c r="A81">
        <v>80</v>
      </c>
      <c r="B81" s="13">
        <v>45824</v>
      </c>
      <c r="C81" t="s">
        <v>2135</v>
      </c>
      <c r="D81" t="s">
        <v>1967</v>
      </c>
      <c r="E81">
        <v>47970</v>
      </c>
    </row>
    <row r="82" spans="1:6">
      <c r="A82">
        <v>81</v>
      </c>
      <c r="B82" s="13">
        <v>45824</v>
      </c>
      <c r="C82" t="s">
        <v>1959</v>
      </c>
      <c r="D82" t="s">
        <v>1963</v>
      </c>
      <c r="E82">
        <v>8000</v>
      </c>
    </row>
    <row r="83" spans="1:6">
      <c r="A83">
        <v>82</v>
      </c>
      <c r="B83" s="13">
        <v>45824</v>
      </c>
      <c r="C83" t="s">
        <v>2019</v>
      </c>
      <c r="D83" t="s">
        <v>1750</v>
      </c>
      <c r="E83">
        <v>4600</v>
      </c>
      <c r="F83" t="s">
        <v>2457</v>
      </c>
    </row>
    <row r="84" spans="1:6">
      <c r="A84">
        <v>83</v>
      </c>
      <c r="B84" s="13">
        <v>45825</v>
      </c>
      <c r="C84" t="s">
        <v>1353</v>
      </c>
      <c r="D84" t="s">
        <v>1750</v>
      </c>
      <c r="E84">
        <v>7000</v>
      </c>
      <c r="F84" t="s">
        <v>2464</v>
      </c>
    </row>
    <row r="85" spans="1:6">
      <c r="A85">
        <v>84</v>
      </c>
      <c r="B85" s="13">
        <v>45825</v>
      </c>
      <c r="C85" t="s">
        <v>2191</v>
      </c>
      <c r="D85" t="s">
        <v>1605</v>
      </c>
      <c r="E85">
        <v>9000</v>
      </c>
      <c r="F85" t="s">
        <v>2464</v>
      </c>
    </row>
    <row r="86" spans="1:6">
      <c r="A86">
        <v>85</v>
      </c>
      <c r="B86" s="13">
        <v>45825</v>
      </c>
      <c r="C86" t="s">
        <v>1661</v>
      </c>
      <c r="D86" t="s">
        <v>1963</v>
      </c>
      <c r="E86">
        <v>7000</v>
      </c>
    </row>
    <row r="87" spans="1:6">
      <c r="A87">
        <v>86</v>
      </c>
      <c r="B87" s="13">
        <v>45826</v>
      </c>
      <c r="C87" t="s">
        <v>2019</v>
      </c>
      <c r="D87" t="s">
        <v>1750</v>
      </c>
      <c r="E87">
        <v>2000</v>
      </c>
      <c r="F87" t="s">
        <v>2360</v>
      </c>
    </row>
    <row r="88" spans="1:6">
      <c r="A88">
        <v>87</v>
      </c>
      <c r="B88" s="13">
        <v>45826</v>
      </c>
      <c r="C88" t="s">
        <v>2019</v>
      </c>
      <c r="D88" t="s">
        <v>1750</v>
      </c>
      <c r="E88">
        <v>2000</v>
      </c>
      <c r="F88" t="s">
        <v>2360</v>
      </c>
    </row>
    <row r="89" spans="1:6">
      <c r="A89">
        <v>88</v>
      </c>
      <c r="B89" s="13">
        <v>45826</v>
      </c>
      <c r="C89" t="s">
        <v>2019</v>
      </c>
      <c r="D89" t="s">
        <v>1750</v>
      </c>
      <c r="E89">
        <v>7500</v>
      </c>
      <c r="F89" t="s">
        <v>2510</v>
      </c>
    </row>
    <row r="90" spans="1:6">
      <c r="A90">
        <v>89</v>
      </c>
      <c r="B90" s="13">
        <v>45826</v>
      </c>
      <c r="C90" t="s">
        <v>1608</v>
      </c>
      <c r="D90" t="s">
        <v>1963</v>
      </c>
      <c r="E90">
        <v>9500</v>
      </c>
    </row>
    <row r="91" spans="1:6">
      <c r="A91">
        <v>90</v>
      </c>
      <c r="B91" s="13">
        <v>45827</v>
      </c>
      <c r="C91" t="s">
        <v>2019</v>
      </c>
      <c r="D91" t="s">
        <v>1750</v>
      </c>
      <c r="E91">
        <v>6000</v>
      </c>
      <c r="F91" t="s">
        <v>2396</v>
      </c>
    </row>
    <row r="92" spans="1:6">
      <c r="A92">
        <v>91</v>
      </c>
      <c r="B92" s="13">
        <v>45827</v>
      </c>
      <c r="C92" t="s">
        <v>2019</v>
      </c>
      <c r="D92" t="s">
        <v>1750</v>
      </c>
      <c r="E92">
        <v>2000</v>
      </c>
      <c r="F92" t="s">
        <v>2520</v>
      </c>
    </row>
    <row r="93" spans="1:6">
      <c r="A93">
        <v>92</v>
      </c>
      <c r="B93" s="13">
        <v>45827</v>
      </c>
      <c r="C93" t="s">
        <v>2019</v>
      </c>
      <c r="D93" t="s">
        <v>1750</v>
      </c>
      <c r="E93">
        <v>4600</v>
      </c>
      <c r="F93" t="s">
        <v>2538</v>
      </c>
    </row>
    <row r="94" spans="1:6">
      <c r="A94">
        <v>93</v>
      </c>
      <c r="B94" s="13">
        <v>45828</v>
      </c>
      <c r="C94" t="s">
        <v>2019</v>
      </c>
      <c r="D94" t="s">
        <v>1750</v>
      </c>
      <c r="E94">
        <v>4500</v>
      </c>
      <c r="F94" t="s">
        <v>2555</v>
      </c>
    </row>
    <row r="95" spans="1:6">
      <c r="A95">
        <v>94</v>
      </c>
      <c r="B95" s="13">
        <v>45829</v>
      </c>
      <c r="C95" t="s">
        <v>2135</v>
      </c>
      <c r="D95" t="s">
        <v>1967</v>
      </c>
      <c r="E95">
        <v>48750</v>
      </c>
    </row>
    <row r="96" spans="1:6">
      <c r="A96">
        <v>95</v>
      </c>
      <c r="B96" s="13">
        <v>45829</v>
      </c>
      <c r="C96" t="s">
        <v>2019</v>
      </c>
      <c r="D96" t="s">
        <v>1750</v>
      </c>
      <c r="E96">
        <v>7600</v>
      </c>
      <c r="F96" t="s">
        <v>2449</v>
      </c>
    </row>
    <row r="97" spans="1:6">
      <c r="A97">
        <v>96</v>
      </c>
      <c r="B97" s="13">
        <v>45829</v>
      </c>
      <c r="C97" t="s">
        <v>2019</v>
      </c>
      <c r="D97" t="s">
        <v>1750</v>
      </c>
      <c r="E97">
        <v>6100</v>
      </c>
      <c r="F97" t="s">
        <v>2449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2032</v>
      </c>
      <c r="D99" t="s">
        <v>1962</v>
      </c>
      <c r="E99">
        <v>2200</v>
      </c>
      <c r="F99" t="s">
        <v>2574</v>
      </c>
    </row>
    <row r="100" spans="1:6">
      <c r="A100">
        <v>99</v>
      </c>
      <c r="B100" s="13">
        <v>45832</v>
      </c>
      <c r="C100" t="s">
        <v>2019</v>
      </c>
      <c r="D100" t="s">
        <v>1750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2019</v>
      </c>
      <c r="D101" t="s">
        <v>1750</v>
      </c>
      <c r="E101">
        <v>6600</v>
      </c>
      <c r="F101" t="s">
        <v>1787</v>
      </c>
    </row>
    <row r="102" spans="1:6">
      <c r="A102">
        <v>101</v>
      </c>
      <c r="B102" s="13">
        <v>45833</v>
      </c>
      <c r="C102" t="s">
        <v>2019</v>
      </c>
      <c r="D102" t="s">
        <v>1750</v>
      </c>
      <c r="E102">
        <v>2200</v>
      </c>
      <c r="F102" t="s">
        <v>2589</v>
      </c>
    </row>
    <row r="103" spans="1:6">
      <c r="A103">
        <v>102</v>
      </c>
      <c r="B103" s="13">
        <v>45833</v>
      </c>
      <c r="C103" t="s">
        <v>2019</v>
      </c>
      <c r="D103" t="s">
        <v>1750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2019</v>
      </c>
      <c r="D104" t="s">
        <v>1750</v>
      </c>
      <c r="E104">
        <v>4400</v>
      </c>
      <c r="F104" t="s">
        <v>2593</v>
      </c>
    </row>
    <row r="105" spans="1:6">
      <c r="A105">
        <v>104</v>
      </c>
      <c r="B105" s="13">
        <v>45833</v>
      </c>
      <c r="C105" t="s">
        <v>2019</v>
      </c>
      <c r="D105" t="s">
        <v>1750</v>
      </c>
      <c r="E105">
        <v>4400</v>
      </c>
      <c r="F105" t="s">
        <v>2593</v>
      </c>
    </row>
    <row r="106" spans="1:6">
      <c r="A106">
        <v>105</v>
      </c>
      <c r="B106" s="13">
        <v>45833</v>
      </c>
      <c r="C106" t="s">
        <v>2604</v>
      </c>
      <c r="D106" t="s">
        <v>2605</v>
      </c>
      <c r="E106">
        <v>24800</v>
      </c>
      <c r="F106" t="s">
        <v>2606</v>
      </c>
    </row>
    <row r="107" spans="1:6">
      <c r="A107">
        <v>106</v>
      </c>
      <c r="B107" s="13">
        <v>45833</v>
      </c>
      <c r="C107" t="s">
        <v>1608</v>
      </c>
      <c r="D107" t="s">
        <v>1963</v>
      </c>
      <c r="E107">
        <v>10000</v>
      </c>
    </row>
    <row r="108" spans="1:6">
      <c r="A108">
        <v>107</v>
      </c>
      <c r="B108" s="13">
        <v>45835</v>
      </c>
      <c r="C108" t="s">
        <v>2637</v>
      </c>
      <c r="D108" t="s">
        <v>1963</v>
      </c>
      <c r="E108">
        <v>22000</v>
      </c>
    </row>
    <row r="109" spans="1:6">
      <c r="A109">
        <v>108</v>
      </c>
      <c r="B109" s="13">
        <v>45839</v>
      </c>
      <c r="C109" t="s">
        <v>2019</v>
      </c>
      <c r="D109" t="s">
        <v>1750</v>
      </c>
      <c r="E109">
        <v>2200</v>
      </c>
      <c r="F109" t="s">
        <v>2673</v>
      </c>
    </row>
    <row r="110" spans="1:6">
      <c r="A110">
        <v>109</v>
      </c>
      <c r="B110" s="13">
        <v>45840</v>
      </c>
      <c r="C110" t="s">
        <v>2019</v>
      </c>
      <c r="D110" t="s">
        <v>1750</v>
      </c>
      <c r="E110">
        <v>6600</v>
      </c>
      <c r="F110" t="s">
        <v>2683</v>
      </c>
    </row>
    <row r="111" spans="1:6">
      <c r="A111">
        <v>110</v>
      </c>
      <c r="B111" s="13">
        <v>45840</v>
      </c>
      <c r="C111" t="s">
        <v>2019</v>
      </c>
      <c r="D111" t="s">
        <v>1750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2019</v>
      </c>
      <c r="D112" t="s">
        <v>1750</v>
      </c>
      <c r="E112">
        <v>7150</v>
      </c>
      <c r="F112" t="s">
        <v>2684</v>
      </c>
    </row>
    <row r="113" spans="1:6">
      <c r="A113">
        <v>112</v>
      </c>
      <c r="B113" s="13">
        <v>45840</v>
      </c>
      <c r="C113" t="s">
        <v>2019</v>
      </c>
      <c r="D113" t="s">
        <v>1750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2077</v>
      </c>
      <c r="D114" t="s">
        <v>1963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1967</v>
      </c>
      <c r="E115">
        <v>47800</v>
      </c>
    </row>
    <row r="116" spans="1:6">
      <c r="A116">
        <v>115</v>
      </c>
      <c r="B116" s="13">
        <v>45846</v>
      </c>
      <c r="C116" t="s">
        <v>2019</v>
      </c>
      <c r="D116" t="s">
        <v>1750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2019</v>
      </c>
      <c r="D117" t="s">
        <v>1750</v>
      </c>
      <c r="E117">
        <v>6500</v>
      </c>
      <c r="F117" t="s">
        <v>1787</v>
      </c>
    </row>
    <row r="118" spans="1:6">
      <c r="A118">
        <v>117</v>
      </c>
      <c r="B118" s="13">
        <v>45846</v>
      </c>
      <c r="C118" t="s">
        <v>2019</v>
      </c>
      <c r="D118" t="s">
        <v>1750</v>
      </c>
      <c r="E118">
        <v>6000</v>
      </c>
      <c r="F118" t="s">
        <v>2396</v>
      </c>
    </row>
    <row r="119" spans="1:6">
      <c r="A119">
        <v>118</v>
      </c>
      <c r="B119" s="13">
        <v>45846</v>
      </c>
      <c r="C119" t="s">
        <v>2019</v>
      </c>
      <c r="D119" t="s">
        <v>1750</v>
      </c>
      <c r="E119">
        <v>2000</v>
      </c>
      <c r="F119" t="s">
        <v>2745</v>
      </c>
    </row>
    <row r="120" spans="1:6">
      <c r="A120">
        <v>119</v>
      </c>
      <c r="B120" s="13">
        <v>45847</v>
      </c>
      <c r="C120" t="s">
        <v>2019</v>
      </c>
      <c r="D120" t="s">
        <v>1750</v>
      </c>
      <c r="E120">
        <v>2000</v>
      </c>
      <c r="F120" t="s">
        <v>1714</v>
      </c>
    </row>
    <row r="121" spans="1:6">
      <c r="A121">
        <v>120</v>
      </c>
      <c r="B121" s="13">
        <v>45847</v>
      </c>
      <c r="C121" t="s">
        <v>2019</v>
      </c>
      <c r="D121" t="s">
        <v>1750</v>
      </c>
      <c r="E121">
        <v>6000</v>
      </c>
      <c r="F121" t="s">
        <v>2763</v>
      </c>
    </row>
    <row r="122" spans="1:6">
      <c r="A122">
        <v>121</v>
      </c>
      <c r="B122" s="13">
        <v>45847</v>
      </c>
      <c r="C122" t="s">
        <v>1494</v>
      </c>
      <c r="D122" t="s">
        <v>1750</v>
      </c>
      <c r="E122">
        <v>8000</v>
      </c>
      <c r="F122" t="s">
        <v>1714</v>
      </c>
    </row>
    <row r="123" spans="1:6">
      <c r="A123">
        <v>122</v>
      </c>
      <c r="B123" s="13">
        <v>45849</v>
      </c>
      <c r="C123" t="s">
        <v>2019</v>
      </c>
      <c r="D123" t="s">
        <v>1750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1750</v>
      </c>
      <c r="E124">
        <v>12000</v>
      </c>
      <c r="F124" t="s">
        <v>2811</v>
      </c>
    </row>
    <row r="125" spans="1:6">
      <c r="A125">
        <v>124</v>
      </c>
      <c r="B125" s="13">
        <v>45852</v>
      </c>
      <c r="C125" t="s">
        <v>1661</v>
      </c>
      <c r="D125" t="s">
        <v>1963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3" t="s">
        <v>48</v>
      </c>
      <c r="C4" s="324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1938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2270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2267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2268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5" t="s">
        <v>86</v>
      </c>
      <c r="C28" s="326"/>
      <c r="D28" s="326"/>
      <c r="E28" s="327"/>
      <c r="F28" s="326"/>
      <c r="G28" s="32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1" t="s">
        <v>1533</v>
      </c>
      <c r="F6" s="331"/>
      <c r="G6" s="331"/>
      <c r="H6" s="331"/>
      <c r="I6" s="331"/>
      <c r="J6" s="331"/>
      <c r="K6" s="331"/>
    </row>
    <row r="7" spans="5:11"/>
    <row r="8" spans="5:11"/>
    <row r="9" spans="5:11">
      <c r="G9" s="328"/>
      <c r="H9" s="328"/>
      <c r="I9" s="328"/>
      <c r="J9" s="328"/>
    </row>
    <row r="10" spans="5:11" ht="33" customHeight="1">
      <c r="F10" s="116"/>
      <c r="G10" s="329"/>
      <c r="H10" s="330"/>
      <c r="I10" s="330"/>
      <c r="J10" s="330"/>
    </row>
    <row r="11" spans="5:11"/>
    <row r="12" spans="5:11" ht="32.25" customHeight="1">
      <c r="F12" s="117"/>
      <c r="G12" s="329" t="s">
        <v>1534</v>
      </c>
      <c r="H12" s="330"/>
      <c r="I12" s="330"/>
      <c r="J12" s="33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J30" sqref="J30:N3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/>
      <c r="T1" s="466"/>
      <c r="U1" s="467"/>
    </row>
    <row r="2" spans="1:21">
      <c r="A2" s="334" t="s">
        <v>64</v>
      </c>
      <c r="B2" s="335"/>
      <c r="C2" s="336" t="s">
        <v>4576</v>
      </c>
      <c r="D2" s="337"/>
      <c r="E2" s="337"/>
      <c r="F2" s="337"/>
      <c r="G2" s="338"/>
      <c r="H2" s="336" t="s">
        <v>76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46093</v>
      </c>
      <c r="U2" s="342"/>
    </row>
    <row r="3" spans="1:21" ht="24.95" customHeight="1">
      <c r="A3" s="409" t="s">
        <v>1151</v>
      </c>
      <c r="B3" s="37" t="s">
        <v>58</v>
      </c>
      <c r="C3" s="412" t="s">
        <v>2539</v>
      </c>
      <c r="D3" s="413"/>
      <c r="E3" s="413"/>
      <c r="F3" s="413"/>
      <c r="G3" s="413"/>
      <c r="H3" s="413"/>
      <c r="I3" s="413"/>
      <c r="J3" s="414"/>
      <c r="K3" s="415" t="s">
        <v>1152</v>
      </c>
      <c r="L3" s="37" t="s">
        <v>58</v>
      </c>
      <c r="M3" s="418" t="s">
        <v>963</v>
      </c>
      <c r="N3" s="419"/>
      <c r="O3" s="419"/>
      <c r="P3" s="419"/>
      <c r="Q3" s="419"/>
      <c r="R3" s="419"/>
      <c r="S3" s="419"/>
      <c r="T3" s="419"/>
      <c r="U3" s="420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24" t="s">
        <v>72</v>
      </c>
      <c r="U4" s="427"/>
    </row>
    <row r="5" spans="1:21" ht="24.95" customHeight="1">
      <c r="A5" s="410"/>
      <c r="B5" s="38" t="s">
        <v>10</v>
      </c>
      <c r="C5" s="424" t="s">
        <v>2541</v>
      </c>
      <c r="D5" s="425"/>
      <c r="E5" s="425"/>
      <c r="F5" s="425"/>
      <c r="G5" s="425"/>
      <c r="H5" s="425"/>
      <c r="I5" s="425"/>
      <c r="J5" s="426"/>
      <c r="K5" s="416"/>
      <c r="L5" s="38" t="s">
        <v>10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24.95" customHeight="1">
      <c r="A6" s="411"/>
      <c r="B6" s="38" t="s">
        <v>74</v>
      </c>
      <c r="C6" s="424" t="s">
        <v>2540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/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43</v>
      </c>
      <c r="G7" s="344"/>
      <c r="H7" s="344"/>
      <c r="I7" s="406"/>
      <c r="J7" s="407" t="s">
        <v>41</v>
      </c>
      <c r="K7" s="344"/>
      <c r="L7" s="344"/>
      <c r="M7" s="344"/>
      <c r="N7" s="406"/>
      <c r="O7" s="344" t="s">
        <v>49</v>
      </c>
      <c r="P7" s="406"/>
      <c r="Q7" s="407" t="s">
        <v>68</v>
      </c>
      <c r="R7" s="344"/>
      <c r="S7" s="406"/>
      <c r="T7" s="407" t="s">
        <v>67</v>
      </c>
      <c r="U7" s="408"/>
    </row>
    <row r="8" spans="1:21" ht="15.6" customHeight="1">
      <c r="A8" s="450" t="s">
        <v>1200</v>
      </c>
      <c r="B8" s="451"/>
      <c r="C8" s="451"/>
      <c r="D8" s="451"/>
      <c r="E8" s="452"/>
      <c r="F8" s="453" t="s">
        <v>1202</v>
      </c>
      <c r="G8" s="454"/>
      <c r="H8" s="454"/>
      <c r="I8" s="455"/>
      <c r="J8" s="461">
        <v>1400000</v>
      </c>
      <c r="K8" s="461"/>
      <c r="L8" s="461"/>
      <c r="M8" s="461"/>
      <c r="N8" s="461"/>
      <c r="O8" s="462">
        <v>1</v>
      </c>
      <c r="P8" s="462"/>
      <c r="Q8" s="456"/>
      <c r="R8" s="457"/>
      <c r="S8" s="458"/>
      <c r="T8" s="459">
        <v>1400000</v>
      </c>
      <c r="U8" s="460"/>
    </row>
    <row r="9" spans="1:21" ht="15.6" customHeight="1">
      <c r="A9" s="439" t="s">
        <v>1185</v>
      </c>
      <c r="B9" s="440"/>
      <c r="C9" s="440"/>
      <c r="D9" s="440"/>
      <c r="E9" s="441"/>
      <c r="F9" s="442" t="s">
        <v>1336</v>
      </c>
      <c r="G9" s="440"/>
      <c r="H9" s="440"/>
      <c r="I9" s="441"/>
      <c r="J9" s="448">
        <v>1400000</v>
      </c>
      <c r="K9" s="448"/>
      <c r="L9" s="448"/>
      <c r="M9" s="448"/>
      <c r="N9" s="448"/>
      <c r="O9" s="449">
        <v>1</v>
      </c>
      <c r="P9" s="449"/>
      <c r="Q9" s="443">
        <v>140000</v>
      </c>
      <c r="R9" s="444"/>
      <c r="S9" s="445"/>
      <c r="T9" s="446">
        <v>1540000</v>
      </c>
      <c r="U9" s="447"/>
    </row>
    <row r="10" spans="1:21" ht="15.6" customHeight="1">
      <c r="A10" s="439" t="s">
        <v>1185</v>
      </c>
      <c r="B10" s="440"/>
      <c r="C10" s="440"/>
      <c r="D10" s="440"/>
      <c r="E10" s="441"/>
      <c r="F10" s="442" t="s">
        <v>1336</v>
      </c>
      <c r="G10" s="440"/>
      <c r="H10" s="440"/>
      <c r="I10" s="441"/>
      <c r="J10" s="448">
        <v>1400000</v>
      </c>
      <c r="K10" s="448"/>
      <c r="L10" s="448"/>
      <c r="M10" s="448"/>
      <c r="N10" s="448"/>
      <c r="O10" s="449">
        <v>1</v>
      </c>
      <c r="P10" s="449"/>
      <c r="Q10" s="443"/>
      <c r="R10" s="444"/>
      <c r="S10" s="445"/>
      <c r="T10" s="446">
        <v>1400000</v>
      </c>
      <c r="U10" s="447"/>
    </row>
    <row r="11" spans="1:21" ht="15.6" customHeight="1">
      <c r="A11" s="439"/>
      <c r="B11" s="440"/>
      <c r="C11" s="440"/>
      <c r="D11" s="440"/>
      <c r="E11" s="441"/>
      <c r="F11" s="442"/>
      <c r="G11" s="440"/>
      <c r="H11" s="440"/>
      <c r="I11" s="441"/>
      <c r="J11" s="448"/>
      <c r="K11" s="448"/>
      <c r="L11" s="448"/>
      <c r="M11" s="448"/>
      <c r="N11" s="448"/>
      <c r="O11" s="449"/>
      <c r="P11" s="449"/>
      <c r="Q11" s="443"/>
      <c r="R11" s="444"/>
      <c r="S11" s="445"/>
      <c r="T11" s="446"/>
      <c r="U11" s="447"/>
    </row>
    <row r="12" spans="1:21" ht="15.6" customHeight="1">
      <c r="A12" s="439"/>
      <c r="B12" s="440"/>
      <c r="C12" s="440"/>
      <c r="D12" s="440"/>
      <c r="E12" s="441"/>
      <c r="F12" s="442"/>
      <c r="G12" s="440"/>
      <c r="H12" s="440"/>
      <c r="I12" s="441"/>
      <c r="J12" s="448"/>
      <c r="K12" s="448"/>
      <c r="L12" s="448"/>
      <c r="M12" s="448"/>
      <c r="N12" s="448"/>
      <c r="O12" s="449"/>
      <c r="P12" s="449"/>
      <c r="Q12" s="443"/>
      <c r="R12" s="444"/>
      <c r="S12" s="445"/>
      <c r="T12" s="446"/>
      <c r="U12" s="447"/>
    </row>
    <row r="13" spans="1:21" ht="15.6" customHeight="1">
      <c r="A13" s="439"/>
      <c r="B13" s="440"/>
      <c r="C13" s="440"/>
      <c r="D13" s="440"/>
      <c r="E13" s="441"/>
      <c r="F13" s="442"/>
      <c r="G13" s="440"/>
      <c r="H13" s="440"/>
      <c r="I13" s="441"/>
      <c r="J13" s="448"/>
      <c r="K13" s="448"/>
      <c r="L13" s="448"/>
      <c r="M13" s="448"/>
      <c r="N13" s="448"/>
      <c r="O13" s="449"/>
      <c r="P13" s="449"/>
      <c r="Q13" s="443"/>
      <c r="R13" s="444"/>
      <c r="S13" s="445"/>
      <c r="T13" s="446"/>
      <c r="U13" s="447"/>
    </row>
    <row r="14" spans="1:21" ht="15.6" customHeight="1">
      <c r="A14" s="439"/>
      <c r="B14" s="440"/>
      <c r="C14" s="440"/>
      <c r="D14" s="440"/>
      <c r="E14" s="441"/>
      <c r="F14" s="442"/>
      <c r="G14" s="440"/>
      <c r="H14" s="440"/>
      <c r="I14" s="441"/>
      <c r="J14" s="448"/>
      <c r="K14" s="448"/>
      <c r="L14" s="448"/>
      <c r="M14" s="448"/>
      <c r="N14" s="448"/>
      <c r="O14" s="449"/>
      <c r="P14" s="449"/>
      <c r="Q14" s="443"/>
      <c r="R14" s="444"/>
      <c r="S14" s="445"/>
      <c r="T14" s="446"/>
      <c r="U14" s="447"/>
    </row>
    <row r="15" spans="1:21" ht="15.6" customHeight="1" thickBot="1">
      <c r="A15" s="428"/>
      <c r="B15" s="429"/>
      <c r="C15" s="429"/>
      <c r="D15" s="429"/>
      <c r="E15" s="430"/>
      <c r="F15" s="431"/>
      <c r="G15" s="429"/>
      <c r="H15" s="429"/>
      <c r="I15" s="430"/>
      <c r="J15" s="437"/>
      <c r="K15" s="437"/>
      <c r="L15" s="437"/>
      <c r="M15" s="437"/>
      <c r="N15" s="437"/>
      <c r="O15" s="438"/>
      <c r="P15" s="438"/>
      <c r="Q15" s="432"/>
      <c r="R15" s="433"/>
      <c r="S15" s="434"/>
      <c r="T15" s="435"/>
      <c r="U15" s="436"/>
    </row>
    <row r="16" spans="1:21" ht="15" customHeight="1" thickTop="1">
      <c r="A16" s="359" t="s">
        <v>2272</v>
      </c>
      <c r="B16" s="360"/>
      <c r="C16" s="360"/>
      <c r="D16" s="360"/>
      <c r="E16" s="361"/>
      <c r="F16" s="368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70"/>
    </row>
    <row r="17" spans="1:21" ht="15" customHeight="1">
      <c r="A17" s="362"/>
      <c r="B17" s="363"/>
      <c r="C17" s="363"/>
      <c r="D17" s="363"/>
      <c r="E17" s="364"/>
      <c r="F17" s="371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372"/>
      <c r="S17" s="372"/>
      <c r="T17" s="372"/>
      <c r="U17" s="373"/>
    </row>
    <row r="18" spans="1:21" ht="15" customHeight="1">
      <c r="A18" s="362"/>
      <c r="B18" s="363"/>
      <c r="C18" s="363"/>
      <c r="D18" s="363"/>
      <c r="E18" s="364"/>
      <c r="F18" s="371"/>
      <c r="G18" s="372"/>
      <c r="H18" s="372"/>
      <c r="I18" s="372"/>
      <c r="J18" s="372"/>
      <c r="K18" s="372"/>
      <c r="L18" s="372"/>
      <c r="M18" s="372"/>
      <c r="N18" s="372"/>
      <c r="O18" s="372"/>
      <c r="P18" s="372"/>
      <c r="Q18" s="372"/>
      <c r="R18" s="372"/>
      <c r="S18" s="372"/>
      <c r="T18" s="372"/>
      <c r="U18" s="373"/>
    </row>
    <row r="19" spans="1:21" ht="15" customHeight="1">
      <c r="A19" s="365"/>
      <c r="B19" s="366"/>
      <c r="C19" s="366"/>
      <c r="D19" s="366"/>
      <c r="E19" s="367"/>
      <c r="F19" s="374"/>
      <c r="G19" s="375"/>
      <c r="H19" s="375"/>
      <c r="I19" s="375"/>
      <c r="J19" s="375"/>
      <c r="K19" s="375"/>
      <c r="L19" s="375"/>
      <c r="M19" s="375"/>
      <c r="N19" s="375"/>
      <c r="O19" s="375"/>
      <c r="P19" s="375"/>
      <c r="Q19" s="375"/>
      <c r="R19" s="375"/>
      <c r="S19" s="375"/>
      <c r="T19" s="375"/>
      <c r="U19" s="376"/>
    </row>
    <row r="20" spans="1:21" ht="20.100000000000001" customHeight="1">
      <c r="A20" s="343" t="s">
        <v>79</v>
      </c>
      <c r="B20" s="344"/>
      <c r="C20" s="344"/>
      <c r="D20" s="344"/>
      <c r="E20" s="344"/>
      <c r="F20" s="345">
        <v>-9.9999999627470998E-2</v>
      </c>
      <c r="G20" s="345"/>
      <c r="H20" s="345"/>
      <c r="I20" s="346"/>
      <c r="J20" s="382">
        <f>SUM(J8:N19)</f>
        <v>4200000</v>
      </c>
      <c r="K20" s="383"/>
      <c r="L20" s="383"/>
      <c r="M20" s="383"/>
      <c r="N20" s="384"/>
      <c r="O20" s="347">
        <f>SUM(O8:P19)</f>
        <v>3</v>
      </c>
      <c r="P20" s="347"/>
      <c r="Q20" s="385">
        <f>SUM(Q8:S19)</f>
        <v>140000</v>
      </c>
      <c r="R20" s="345"/>
      <c r="S20" s="346"/>
      <c r="T20" s="345">
        <f>SUM(T8:U15)</f>
        <v>4340000</v>
      </c>
      <c r="U20" s="386"/>
    </row>
    <row r="21" spans="1:21" ht="20.100000000000001" customHeight="1" thickBot="1">
      <c r="A21" s="348" t="s">
        <v>89</v>
      </c>
      <c r="B21" s="349"/>
      <c r="C21" s="349"/>
      <c r="D21" s="349"/>
      <c r="E21" s="349"/>
      <c r="F21" s="350">
        <f>F20+T20</f>
        <v>4339999.9000000004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49"/>
      <c r="Q21" s="353" t="str">
        <f>C3</f>
        <v>BMW모터스_착한정비(울산)</v>
      </c>
      <c r="R21" s="353"/>
      <c r="S21" s="353"/>
      <c r="T21" s="353"/>
      <c r="U21" s="405"/>
    </row>
    <row r="22" spans="1:21" ht="20.100000000000001" customHeight="1">
      <c r="A22" s="332" t="s">
        <v>4584</v>
      </c>
      <c r="B22" s="332"/>
      <c r="C22" s="332"/>
      <c r="D22" s="332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</row>
    <row r="23" spans="1:21" ht="20.100000000000001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354"/>
      <c r="B24" s="355"/>
      <c r="C24" s="355"/>
      <c r="D24" s="355"/>
      <c r="E24" s="355"/>
      <c r="F24" s="355"/>
      <c r="G24" s="355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6" t="s">
        <v>1179</v>
      </c>
      <c r="R24" s="356"/>
      <c r="S24" s="357">
        <f>S1</f>
        <v>0</v>
      </c>
      <c r="T24" s="357"/>
      <c r="U24" s="358"/>
    </row>
    <row r="25" spans="1:21">
      <c r="A25" s="334" t="s">
        <v>64</v>
      </c>
      <c r="B25" s="335"/>
      <c r="C25" s="336" t="str">
        <f>C2</f>
        <v>농협 3520106511413</v>
      </c>
      <c r="D25" s="337"/>
      <c r="E25" s="337"/>
      <c r="F25" s="337"/>
      <c r="G25" s="338"/>
      <c r="H25" s="336" t="s">
        <v>75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46093</v>
      </c>
      <c r="U25" s="342"/>
    </row>
    <row r="26" spans="1:21" ht="24.95" customHeight="1">
      <c r="A26" s="409" t="s">
        <v>1151</v>
      </c>
      <c r="B26" s="37" t="s">
        <v>58</v>
      </c>
      <c r="C26" s="412" t="str">
        <f>C3</f>
        <v>BMW모터스_착한정비(울산)</v>
      </c>
      <c r="D26" s="413"/>
      <c r="E26" s="413"/>
      <c r="F26" s="413"/>
      <c r="G26" s="413"/>
      <c r="H26" s="413"/>
      <c r="I26" s="413"/>
      <c r="J26" s="414"/>
      <c r="K26" s="415" t="s">
        <v>1152</v>
      </c>
      <c r="L26" s="37" t="s">
        <v>58</v>
      </c>
      <c r="M26" s="418" t="s">
        <v>963</v>
      </c>
      <c r="N26" s="419"/>
      <c r="O26" s="419"/>
      <c r="P26" s="419"/>
      <c r="Q26" s="419"/>
      <c r="R26" s="419"/>
      <c r="S26" s="419"/>
      <c r="T26" s="419"/>
      <c r="U26" s="420"/>
    </row>
    <row r="27" spans="1:21" ht="24.95" customHeight="1">
      <c r="A27" s="410"/>
      <c r="B27" s="37" t="s">
        <v>60</v>
      </c>
      <c r="C27" s="421">
        <f>C4</f>
        <v>0</v>
      </c>
      <c r="D27" s="422"/>
      <c r="E27" s="422"/>
      <c r="F27" s="422"/>
      <c r="G27" s="422"/>
      <c r="H27" s="422"/>
      <c r="I27" s="422"/>
      <c r="J27" s="423"/>
      <c r="K27" s="416"/>
      <c r="L27" s="37" t="s">
        <v>60</v>
      </c>
      <c r="M27" s="424" t="s">
        <v>961</v>
      </c>
      <c r="N27" s="425"/>
      <c r="O27" s="425"/>
      <c r="P27" s="425"/>
      <c r="Q27" s="425"/>
      <c r="R27" s="426"/>
      <c r="S27" s="38" t="s">
        <v>61</v>
      </c>
      <c r="T27" s="424" t="s">
        <v>72</v>
      </c>
      <c r="U27" s="427"/>
    </row>
    <row r="28" spans="1:21" ht="24.95" customHeight="1">
      <c r="A28" s="410"/>
      <c r="B28" s="38" t="s">
        <v>10</v>
      </c>
      <c r="C28" s="424" t="str">
        <f>C5</f>
        <v>울산 남구 달동 569-6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">
        <v>73</v>
      </c>
      <c r="N28" s="425"/>
      <c r="O28" s="425"/>
      <c r="P28" s="425"/>
      <c r="Q28" s="425"/>
      <c r="R28" s="425"/>
      <c r="S28" s="425"/>
      <c r="T28" s="425"/>
      <c r="U28" s="427"/>
    </row>
    <row r="29" spans="1:21" ht="24.95" customHeight="1">
      <c r="A29" s="411"/>
      <c r="B29" s="38" t="s">
        <v>74</v>
      </c>
      <c r="C29" s="424" t="str">
        <f>C6</f>
        <v>010-8582-4285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">
        <v>65</v>
      </c>
      <c r="N29" s="425"/>
      <c r="O29" s="425"/>
      <c r="P29" s="425"/>
      <c r="Q29" s="425"/>
      <c r="R29" s="426"/>
      <c r="S29" s="38" t="s">
        <v>22</v>
      </c>
      <c r="T29" s="424">
        <f>T6</f>
        <v>0</v>
      </c>
      <c r="U29" s="427"/>
    </row>
    <row r="30" spans="1:21" ht="15.6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41</v>
      </c>
      <c r="K30" s="344"/>
      <c r="L30" s="344"/>
      <c r="M30" s="344"/>
      <c r="N30" s="406"/>
      <c r="O30" s="344" t="s">
        <v>49</v>
      </c>
      <c r="P30" s="406"/>
      <c r="Q30" s="407" t="s">
        <v>68</v>
      </c>
      <c r="R30" s="344"/>
      <c r="S30" s="406"/>
      <c r="T30" s="407" t="s">
        <v>67</v>
      </c>
      <c r="U30" s="408"/>
    </row>
    <row r="31" spans="1:21" ht="15.6" customHeight="1">
      <c r="A31" s="399" t="str">
        <f>A8</f>
        <v>VGSNAG3</v>
      </c>
      <c r="B31" s="400"/>
      <c r="C31" s="400"/>
      <c r="D31" s="400"/>
      <c r="E31" s="400"/>
      <c r="F31" s="400" t="str">
        <f>F8</f>
        <v>A7252709011</v>
      </c>
      <c r="G31" s="400"/>
      <c r="H31" s="400"/>
      <c r="I31" s="400"/>
      <c r="J31" s="404">
        <f>J8</f>
        <v>1400000</v>
      </c>
      <c r="K31" s="404"/>
      <c r="L31" s="404"/>
      <c r="M31" s="404"/>
      <c r="N31" s="404"/>
      <c r="O31" s="404">
        <f>O8</f>
        <v>1</v>
      </c>
      <c r="P31" s="404"/>
      <c r="Q31" s="401">
        <f>Q8</f>
        <v>0</v>
      </c>
      <c r="R31" s="401"/>
      <c r="S31" s="401"/>
      <c r="T31" s="402">
        <f>T8</f>
        <v>1400000</v>
      </c>
      <c r="U31" s="403"/>
    </row>
    <row r="32" spans="1:21" ht="15.6" customHeight="1">
      <c r="A32" s="392" t="str">
        <f t="shared" ref="A32:A38" si="0">A9</f>
        <v>VGSNAG3</v>
      </c>
      <c r="B32" s="393"/>
      <c r="C32" s="393"/>
      <c r="D32" s="393"/>
      <c r="E32" s="393"/>
      <c r="F32" s="393" t="str">
        <f t="shared" ref="F32:F38" si="1">F9</f>
        <v>A7252709011</v>
      </c>
      <c r="G32" s="393"/>
      <c r="H32" s="393"/>
      <c r="I32" s="393"/>
      <c r="J32" s="397">
        <f t="shared" ref="J32:J38" si="2">J9</f>
        <v>1400000</v>
      </c>
      <c r="K32" s="397"/>
      <c r="L32" s="397"/>
      <c r="M32" s="397"/>
      <c r="N32" s="397"/>
      <c r="O32" s="397">
        <f t="shared" ref="O32:O38" si="3">O9</f>
        <v>1</v>
      </c>
      <c r="P32" s="397"/>
      <c r="Q32" s="394">
        <f t="shared" ref="Q32:Q38" si="4">Q9</f>
        <v>140000</v>
      </c>
      <c r="R32" s="394"/>
      <c r="S32" s="394"/>
      <c r="T32" s="395">
        <f t="shared" ref="T32:T38" si="5">T9</f>
        <v>1540000</v>
      </c>
      <c r="U32" s="396"/>
    </row>
    <row r="33" spans="1:21" ht="15.6" customHeight="1">
      <c r="A33" s="392" t="str">
        <f t="shared" si="0"/>
        <v>VGSNAG3</v>
      </c>
      <c r="B33" s="393"/>
      <c r="C33" s="393"/>
      <c r="D33" s="393"/>
      <c r="E33" s="393"/>
      <c r="F33" s="393" t="str">
        <f t="shared" si="1"/>
        <v>A7252709011</v>
      </c>
      <c r="G33" s="393"/>
      <c r="H33" s="393"/>
      <c r="I33" s="393"/>
      <c r="J33" s="397">
        <f t="shared" si="2"/>
        <v>1400000</v>
      </c>
      <c r="K33" s="397"/>
      <c r="L33" s="397"/>
      <c r="M33" s="397"/>
      <c r="N33" s="397"/>
      <c r="O33" s="397">
        <f t="shared" si="3"/>
        <v>1</v>
      </c>
      <c r="P33" s="397"/>
      <c r="Q33" s="394">
        <f t="shared" si="4"/>
        <v>0</v>
      </c>
      <c r="R33" s="394"/>
      <c r="S33" s="394"/>
      <c r="T33" s="395">
        <f t="shared" si="5"/>
        <v>1400000</v>
      </c>
      <c r="U33" s="396"/>
    </row>
    <row r="34" spans="1:21" ht="15.6" customHeight="1">
      <c r="A34" s="392">
        <f t="shared" si="0"/>
        <v>0</v>
      </c>
      <c r="B34" s="393"/>
      <c r="C34" s="393"/>
      <c r="D34" s="393"/>
      <c r="E34" s="393"/>
      <c r="F34" s="393">
        <f t="shared" si="1"/>
        <v>0</v>
      </c>
      <c r="G34" s="393"/>
      <c r="H34" s="393"/>
      <c r="I34" s="393"/>
      <c r="J34" s="397">
        <f t="shared" si="2"/>
        <v>0</v>
      </c>
      <c r="K34" s="397"/>
      <c r="L34" s="397"/>
      <c r="M34" s="397"/>
      <c r="N34" s="397"/>
      <c r="O34" s="397">
        <f t="shared" si="3"/>
        <v>0</v>
      </c>
      <c r="P34" s="397"/>
      <c r="Q34" s="394">
        <f t="shared" si="4"/>
        <v>0</v>
      </c>
      <c r="R34" s="394"/>
      <c r="S34" s="394"/>
      <c r="T34" s="395">
        <f t="shared" si="5"/>
        <v>0</v>
      </c>
      <c r="U34" s="396"/>
    </row>
    <row r="35" spans="1:21" ht="15.6" customHeight="1">
      <c r="A35" s="392">
        <f t="shared" si="0"/>
        <v>0</v>
      </c>
      <c r="B35" s="393"/>
      <c r="C35" s="393"/>
      <c r="D35" s="393"/>
      <c r="E35" s="393"/>
      <c r="F35" s="393">
        <f t="shared" si="1"/>
        <v>0</v>
      </c>
      <c r="G35" s="393"/>
      <c r="H35" s="393"/>
      <c r="I35" s="393"/>
      <c r="J35" s="397">
        <f t="shared" si="2"/>
        <v>0</v>
      </c>
      <c r="K35" s="397"/>
      <c r="L35" s="397"/>
      <c r="M35" s="397"/>
      <c r="N35" s="397"/>
      <c r="O35" s="397">
        <f t="shared" si="3"/>
        <v>0</v>
      </c>
      <c r="P35" s="397"/>
      <c r="Q35" s="394">
        <f t="shared" si="4"/>
        <v>0</v>
      </c>
      <c r="R35" s="394"/>
      <c r="S35" s="394"/>
      <c r="T35" s="395">
        <f t="shared" si="5"/>
        <v>0</v>
      </c>
      <c r="U35" s="396"/>
    </row>
    <row r="36" spans="1:21" ht="15.6" customHeight="1">
      <c r="A36" s="392">
        <f t="shared" si="0"/>
        <v>0</v>
      </c>
      <c r="B36" s="393"/>
      <c r="C36" s="393"/>
      <c r="D36" s="393"/>
      <c r="E36" s="393"/>
      <c r="F36" s="393">
        <f t="shared" si="1"/>
        <v>0</v>
      </c>
      <c r="G36" s="393"/>
      <c r="H36" s="393"/>
      <c r="I36" s="393"/>
      <c r="J36" s="397">
        <f t="shared" si="2"/>
        <v>0</v>
      </c>
      <c r="K36" s="397"/>
      <c r="L36" s="397"/>
      <c r="M36" s="397"/>
      <c r="N36" s="397"/>
      <c r="O36" s="397">
        <f t="shared" si="3"/>
        <v>0</v>
      </c>
      <c r="P36" s="397"/>
      <c r="Q36" s="394">
        <f t="shared" si="4"/>
        <v>0</v>
      </c>
      <c r="R36" s="394"/>
      <c r="S36" s="394"/>
      <c r="T36" s="395">
        <f t="shared" si="5"/>
        <v>0</v>
      </c>
      <c r="U36" s="396"/>
    </row>
    <row r="37" spans="1:21" ht="15.6" customHeight="1">
      <c r="A37" s="392">
        <f t="shared" si="0"/>
        <v>0</v>
      </c>
      <c r="B37" s="393"/>
      <c r="C37" s="393"/>
      <c r="D37" s="393"/>
      <c r="E37" s="393"/>
      <c r="F37" s="393">
        <f t="shared" si="1"/>
        <v>0</v>
      </c>
      <c r="G37" s="393"/>
      <c r="H37" s="393"/>
      <c r="I37" s="393"/>
      <c r="J37" s="397">
        <f t="shared" si="2"/>
        <v>0</v>
      </c>
      <c r="K37" s="397"/>
      <c r="L37" s="397"/>
      <c r="M37" s="397"/>
      <c r="N37" s="397"/>
      <c r="O37" s="397">
        <f t="shared" si="3"/>
        <v>0</v>
      </c>
      <c r="P37" s="397"/>
      <c r="Q37" s="394">
        <f t="shared" si="4"/>
        <v>0</v>
      </c>
      <c r="R37" s="394"/>
      <c r="S37" s="394"/>
      <c r="T37" s="395">
        <f t="shared" si="5"/>
        <v>0</v>
      </c>
      <c r="U37" s="396"/>
    </row>
    <row r="38" spans="1:21" ht="15.6" customHeight="1" thickBot="1">
      <c r="A38" s="387">
        <f t="shared" si="0"/>
        <v>0</v>
      </c>
      <c r="B38" s="388"/>
      <c r="C38" s="388"/>
      <c r="D38" s="388"/>
      <c r="E38" s="388"/>
      <c r="F38" s="388">
        <f t="shared" si="1"/>
        <v>0</v>
      </c>
      <c r="G38" s="388"/>
      <c r="H38" s="388"/>
      <c r="I38" s="388"/>
      <c r="J38" s="398">
        <f t="shared" si="2"/>
        <v>0</v>
      </c>
      <c r="K38" s="398"/>
      <c r="L38" s="398"/>
      <c r="M38" s="398"/>
      <c r="N38" s="398"/>
      <c r="O38" s="398">
        <f t="shared" si="3"/>
        <v>0</v>
      </c>
      <c r="P38" s="398"/>
      <c r="Q38" s="389">
        <f t="shared" si="4"/>
        <v>0</v>
      </c>
      <c r="R38" s="389"/>
      <c r="S38" s="389"/>
      <c r="T38" s="390">
        <f t="shared" si="5"/>
        <v>0</v>
      </c>
      <c r="U38" s="391"/>
    </row>
    <row r="39" spans="1:21" ht="15" customHeight="1" thickTop="1">
      <c r="A39" s="359" t="s">
        <v>2272</v>
      </c>
      <c r="B39" s="360"/>
      <c r="C39" s="360"/>
      <c r="D39" s="360"/>
      <c r="E39" s="361"/>
      <c r="F39" s="368">
        <f>F16</f>
        <v>0</v>
      </c>
      <c r="G39" s="369"/>
      <c r="H39" s="369"/>
      <c r="I39" s="369"/>
      <c r="J39" s="369"/>
      <c r="K39" s="369"/>
      <c r="L39" s="369"/>
      <c r="M39" s="369"/>
      <c r="N39" s="369"/>
      <c r="O39" s="369"/>
      <c r="P39" s="369"/>
      <c r="Q39" s="369"/>
      <c r="R39" s="369"/>
      <c r="S39" s="369"/>
      <c r="T39" s="369"/>
      <c r="U39" s="370"/>
    </row>
    <row r="40" spans="1:21" ht="15" customHeight="1">
      <c r="A40" s="362"/>
      <c r="B40" s="363"/>
      <c r="C40" s="363"/>
      <c r="D40" s="363"/>
      <c r="E40" s="364"/>
      <c r="F40" s="371"/>
      <c r="G40" s="372"/>
      <c r="H40" s="372"/>
      <c r="I40" s="372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  <c r="U40" s="373"/>
    </row>
    <row r="41" spans="1:21" ht="15" customHeight="1">
      <c r="A41" s="362"/>
      <c r="B41" s="363"/>
      <c r="C41" s="363"/>
      <c r="D41" s="363"/>
      <c r="E41" s="364"/>
      <c r="F41" s="371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  <c r="U41" s="373"/>
    </row>
    <row r="42" spans="1:21" ht="15" customHeight="1">
      <c r="A42" s="365"/>
      <c r="B42" s="366"/>
      <c r="C42" s="366"/>
      <c r="D42" s="366"/>
      <c r="E42" s="367"/>
      <c r="F42" s="374"/>
      <c r="G42" s="375"/>
      <c r="H42" s="375"/>
      <c r="I42" s="375"/>
      <c r="J42" s="375"/>
      <c r="K42" s="375"/>
      <c r="L42" s="375"/>
      <c r="M42" s="375"/>
      <c r="N42" s="375"/>
      <c r="O42" s="375"/>
      <c r="P42" s="375"/>
      <c r="Q42" s="375"/>
      <c r="R42" s="375"/>
      <c r="S42" s="375"/>
      <c r="T42" s="375"/>
      <c r="U42" s="376"/>
    </row>
    <row r="43" spans="1:21" ht="20.100000000000001" customHeight="1">
      <c r="A43" s="343" t="s">
        <v>79</v>
      </c>
      <c r="B43" s="344"/>
      <c r="C43" s="344"/>
      <c r="D43" s="344"/>
      <c r="E43" s="344"/>
      <c r="F43" s="345">
        <f>F20</f>
        <v>-9.9999999627470998E-2</v>
      </c>
      <c r="G43" s="345"/>
      <c r="H43" s="345"/>
      <c r="I43" s="346"/>
      <c r="J43" s="382">
        <f>J20</f>
        <v>4200000</v>
      </c>
      <c r="K43" s="383"/>
      <c r="L43" s="383"/>
      <c r="M43" s="383"/>
      <c r="N43" s="384"/>
      <c r="O43" s="347">
        <f>O20</f>
        <v>3</v>
      </c>
      <c r="P43" s="347"/>
      <c r="Q43" s="385">
        <f>Q20</f>
        <v>140000</v>
      </c>
      <c r="R43" s="345"/>
      <c r="S43" s="345"/>
      <c r="T43" s="345">
        <f>T20</f>
        <v>4340000</v>
      </c>
      <c r="U43" s="386"/>
    </row>
    <row r="44" spans="1:21" ht="20.100000000000001" customHeight="1" thickBot="1">
      <c r="A44" s="348" t="s">
        <v>89</v>
      </c>
      <c r="B44" s="349"/>
      <c r="C44" s="349"/>
      <c r="D44" s="349"/>
      <c r="E44" s="349"/>
      <c r="F44" s="350">
        <f>F21</f>
        <v>4339999.9000000004</v>
      </c>
      <c r="G44" s="350"/>
      <c r="H44" s="350"/>
      <c r="I44" s="351"/>
      <c r="J44" s="352" t="s">
        <v>964</v>
      </c>
      <c r="K44" s="349"/>
      <c r="L44" s="377" t="str">
        <f>T27</f>
        <v>장효주</v>
      </c>
      <c r="M44" s="377"/>
      <c r="N44" s="377"/>
      <c r="O44" s="352" t="s">
        <v>63</v>
      </c>
      <c r="P44" s="378"/>
      <c r="Q44" s="379" t="str">
        <f>Q21</f>
        <v>BMW모터스_착한정비(울산)</v>
      </c>
      <c r="R44" s="380"/>
      <c r="S44" s="380"/>
      <c r="T44" s="380"/>
      <c r="U44" s="381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4"/>
  <sheetViews>
    <sheetView tabSelected="1" workbookViewId="0">
      <selection activeCell="P2" sqref="P2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4180</v>
      </c>
      <c r="C1" s="301" t="s">
        <v>2277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3854</v>
      </c>
      <c r="M1" s="307" t="s">
        <v>3861</v>
      </c>
      <c r="N1" s="307" t="s">
        <v>3867</v>
      </c>
      <c r="O1" s="307" t="s">
        <v>4</v>
      </c>
      <c r="P1" s="96">
        <v>2</v>
      </c>
    </row>
    <row r="2" spans="1:16">
      <c r="A2" s="47">
        <v>1</v>
      </c>
      <c r="B2" s="47">
        <v>26</v>
      </c>
      <c r="C2" s="299">
        <v>46093</v>
      </c>
      <c r="D2" s="47" t="s">
        <v>1412</v>
      </c>
      <c r="F2">
        <v>1041</v>
      </c>
      <c r="G2" s="282" t="s">
        <v>4230</v>
      </c>
      <c r="H2" s="298" t="s">
        <v>1957</v>
      </c>
      <c r="I2">
        <v>1500000</v>
      </c>
      <c r="J2" s="224">
        <v>1</v>
      </c>
      <c r="K2" s="224">
        <v>150000</v>
      </c>
      <c r="L2" s="224">
        <v>1650000</v>
      </c>
      <c r="O2" t="s">
        <v>3062</v>
      </c>
    </row>
    <row r="3" spans="1:16">
      <c r="J3" s="224"/>
      <c r="K3" s="224"/>
    </row>
    <row r="4" spans="1:16">
      <c r="J4" s="224"/>
      <c r="K4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242"/>
  <sheetViews>
    <sheetView workbookViewId="0">
      <pane xSplit="1" ySplit="1" topLeftCell="B3219" activePane="bottomRight" state="frozen"/>
      <selection activeCell="N26" sqref="N26"/>
      <selection pane="topRight" activeCell="N26" sqref="N26"/>
      <selection pane="bottomLeft" activeCell="N26" sqref="N26"/>
      <selection pane="bottomRight" activeCell="O3244" sqref="O3244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13.2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1" width="13.25" style="259" hidden="1" customWidth="1"/>
    <col min="12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4180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3861</v>
      </c>
      <c r="P1" s="254" t="s">
        <v>1154</v>
      </c>
      <c r="Q1" s="254" t="s">
        <v>4</v>
      </c>
      <c r="R1" s="97">
        <v>3192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4190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4191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3919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3920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2469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3919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2469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2469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1644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1651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1652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1655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1656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1657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1662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1689</v>
      </c>
      <c r="F147" s="285">
        <v>2800802</v>
      </c>
      <c r="G147" s="283" t="s">
        <v>1684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1689</v>
      </c>
      <c r="F148" s="285" t="s">
        <v>1682</v>
      </c>
      <c r="G148" s="283" t="s">
        <v>1683</v>
      </c>
      <c r="H148" s="262" t="s">
        <v>1682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1689</v>
      </c>
      <c r="F149" s="285">
        <v>7252703114</v>
      </c>
      <c r="G149" s="283" t="s">
        <v>1670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1689</v>
      </c>
      <c r="F150" s="285" t="s">
        <v>1671</v>
      </c>
      <c r="G150" s="283" t="s">
        <v>1672</v>
      </c>
      <c r="H150" s="262" t="s">
        <v>1671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1689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1711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1713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1714</v>
      </c>
      <c r="G156" s="283" t="s">
        <v>1715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3920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1689</v>
      </c>
      <c r="F159" s="285">
        <v>415090409</v>
      </c>
      <c r="G159" s="283" t="s">
        <v>2469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1756</v>
      </c>
      <c r="G161" s="283" t="s">
        <v>1760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1756</v>
      </c>
      <c r="F162" s="285" t="s">
        <v>1189</v>
      </c>
      <c r="G162" s="283" t="s">
        <v>3920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1756</v>
      </c>
      <c r="F163" s="285" t="s">
        <v>1761</v>
      </c>
      <c r="G163" s="283" t="s">
        <v>1762</v>
      </c>
      <c r="H163" s="262" t="s">
        <v>1761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1689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1689</v>
      </c>
      <c r="F165" s="285">
        <v>415090409</v>
      </c>
      <c r="G165" s="283" t="s">
        <v>2469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1719</v>
      </c>
      <c r="G166" s="283" t="s">
        <v>1185</v>
      </c>
      <c r="H166" s="262" t="s">
        <v>1719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1769</v>
      </c>
      <c r="G169" s="283" t="s">
        <v>1550</v>
      </c>
      <c r="H169" s="262" t="s">
        <v>1769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1771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1684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1775</v>
      </c>
      <c r="F172" s="285" t="s">
        <v>1733</v>
      </c>
      <c r="G172" s="283" t="s">
        <v>1731</v>
      </c>
      <c r="H172" s="262" t="s">
        <v>1733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1775</v>
      </c>
      <c r="F173" s="285" t="s">
        <v>1730</v>
      </c>
      <c r="G173" s="283" t="s">
        <v>1731</v>
      </c>
      <c r="H173" s="262" t="s">
        <v>1730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3920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1778</v>
      </c>
      <c r="G175" s="283" t="s">
        <v>1710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1689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1689</v>
      </c>
      <c r="F177" s="285" t="s">
        <v>1788</v>
      </c>
      <c r="G177" s="283" t="s">
        <v>1789</v>
      </c>
      <c r="H177" s="262" t="s">
        <v>1788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1689</v>
      </c>
      <c r="F178" s="285" t="s">
        <v>1761</v>
      </c>
      <c r="G178" s="283" t="s">
        <v>1762</v>
      </c>
      <c r="H178" s="262" t="s">
        <v>1761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1711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1711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1771</v>
      </c>
      <c r="F181" s="285" t="s">
        <v>1189</v>
      </c>
      <c r="G181" s="283" t="s">
        <v>3920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1804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1803</v>
      </c>
      <c r="G183" s="283" t="s">
        <v>1806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1719</v>
      </c>
      <c r="G184" s="283" t="s">
        <v>1185</v>
      </c>
      <c r="H184" s="262" t="s">
        <v>1719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1719</v>
      </c>
      <c r="G186" s="283" t="s">
        <v>1185</v>
      </c>
      <c r="H186" s="262" t="s">
        <v>1719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1671</v>
      </c>
      <c r="G187" s="283" t="s">
        <v>1672</v>
      </c>
      <c r="H187" s="262" t="s">
        <v>1671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1684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1761</v>
      </c>
      <c r="G189" s="283" t="s">
        <v>1762</v>
      </c>
      <c r="H189" s="262" t="s">
        <v>1761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1788</v>
      </c>
      <c r="G190" s="283" t="s">
        <v>1789</v>
      </c>
      <c r="H190" s="262" t="s">
        <v>1788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1812</v>
      </c>
      <c r="F191" s="285" t="s">
        <v>1814</v>
      </c>
      <c r="G191" s="283" t="s">
        <v>1815</v>
      </c>
      <c r="H191" s="262" t="s">
        <v>1814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1820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2469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1775</v>
      </c>
      <c r="F196" s="285" t="s">
        <v>3585</v>
      </c>
      <c r="G196" s="283" t="s">
        <v>1824</v>
      </c>
      <c r="H196" s="262" t="s">
        <v>3585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1826</v>
      </c>
      <c r="G197" s="283" t="s">
        <v>1827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1832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1832</v>
      </c>
      <c r="G199" s="283" t="s">
        <v>1834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1835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1835</v>
      </c>
      <c r="G201" s="283" t="s">
        <v>1837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1841</v>
      </c>
      <c r="G202" s="283" t="s">
        <v>1710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1689</v>
      </c>
      <c r="F203" s="285" t="s">
        <v>1838</v>
      </c>
      <c r="G203" s="283" t="s">
        <v>1839</v>
      </c>
      <c r="H203" s="262" t="s">
        <v>1838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1775</v>
      </c>
      <c r="F205" s="285" t="s">
        <v>1733</v>
      </c>
      <c r="G205" s="283" t="s">
        <v>1731</v>
      </c>
      <c r="H205" s="262" t="s">
        <v>1733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1775</v>
      </c>
      <c r="F206" s="285" t="s">
        <v>1730</v>
      </c>
      <c r="G206" s="283" t="s">
        <v>1731</v>
      </c>
      <c r="H206" s="262" t="s">
        <v>1730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1855</v>
      </c>
      <c r="G207" s="283" t="s">
        <v>1858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1859</v>
      </c>
      <c r="F208" s="285" t="s">
        <v>1719</v>
      </c>
      <c r="G208" s="283" t="s">
        <v>1185</v>
      </c>
      <c r="H208" s="262" t="s">
        <v>1719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1719</v>
      </c>
      <c r="G209" s="283" t="s">
        <v>1185</v>
      </c>
      <c r="H209" s="262" t="s">
        <v>1719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1719</v>
      </c>
      <c r="G210" s="283" t="s">
        <v>1185</v>
      </c>
      <c r="H210" s="262" t="s">
        <v>1719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3920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1865</v>
      </c>
      <c r="G212" s="283" t="s">
        <v>1866</v>
      </c>
      <c r="H212" s="262" t="s">
        <v>1865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1879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1882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1719</v>
      </c>
      <c r="G216" s="283" t="s">
        <v>1185</v>
      </c>
      <c r="H216" s="262" t="s">
        <v>1719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1689</v>
      </c>
      <c r="G218" s="283" t="s">
        <v>1889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1689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1886</v>
      </c>
      <c r="G220" s="283" t="s">
        <v>1556</v>
      </c>
      <c r="H220" s="262" t="s">
        <v>1886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1894</v>
      </c>
      <c r="F221" s="285" t="s">
        <v>1761</v>
      </c>
      <c r="G221" s="283" t="s">
        <v>1762</v>
      </c>
      <c r="H221" s="262" t="s">
        <v>1761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1894</v>
      </c>
      <c r="F222" s="285" t="s">
        <v>1189</v>
      </c>
      <c r="G222" s="283" t="s">
        <v>3920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1894</v>
      </c>
      <c r="F223" s="285" t="s">
        <v>1865</v>
      </c>
      <c r="G223" s="283" t="s">
        <v>1866</v>
      </c>
      <c r="H223" s="262" t="s">
        <v>1865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1905</v>
      </c>
      <c r="F224" s="285" t="s">
        <v>1896</v>
      </c>
      <c r="G224" s="283" t="s">
        <v>1897</v>
      </c>
      <c r="H224" s="262" t="s">
        <v>1896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1905</v>
      </c>
      <c r="F225" s="285" t="s">
        <v>1899</v>
      </c>
      <c r="G225" s="283" t="s">
        <v>1898</v>
      </c>
      <c r="H225" s="262" t="s">
        <v>1899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1711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3920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2469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1769</v>
      </c>
      <c r="G231" s="283" t="s">
        <v>1550</v>
      </c>
      <c r="H231" s="262" t="s">
        <v>1769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1689</v>
      </c>
      <c r="G232" s="283" t="s">
        <v>1916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1919</v>
      </c>
      <c r="G233" s="283" t="s">
        <v>1920</v>
      </c>
      <c r="H233" s="262" t="s">
        <v>1919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1769</v>
      </c>
      <c r="G234" s="283" t="s">
        <v>1550</v>
      </c>
      <c r="H234" s="262" t="s">
        <v>1769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2524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1924</v>
      </c>
      <c r="F236" s="285" t="s">
        <v>3585</v>
      </c>
      <c r="G236" s="283" t="s">
        <v>1824</v>
      </c>
      <c r="H236" s="262" t="s">
        <v>3585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1924</v>
      </c>
      <c r="G237" s="283" t="s">
        <v>1928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1924</v>
      </c>
      <c r="G238" s="283" t="s">
        <v>1929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1924</v>
      </c>
      <c r="F239" s="285" t="s">
        <v>1189</v>
      </c>
      <c r="G239" s="283" t="s">
        <v>3920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1924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1924</v>
      </c>
      <c r="F241" s="285" t="s">
        <v>1761</v>
      </c>
      <c r="G241" s="283" t="s">
        <v>1762</v>
      </c>
      <c r="H241" s="262" t="s">
        <v>1761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1671</v>
      </c>
      <c r="G242" s="283" t="s">
        <v>1672</v>
      </c>
      <c r="H242" s="262" t="s">
        <v>1671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1684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1936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1937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1940</v>
      </c>
      <c r="F247" s="285" t="s">
        <v>1180</v>
      </c>
      <c r="G247" s="283" t="s">
        <v>1941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1943</v>
      </c>
      <c r="F248" s="285" t="s">
        <v>1788</v>
      </c>
      <c r="G248" s="283" t="s">
        <v>1789</v>
      </c>
      <c r="H248" s="262" t="s">
        <v>1788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1943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1943</v>
      </c>
      <c r="F250" s="285" t="s">
        <v>1189</v>
      </c>
      <c r="G250" s="283" t="s">
        <v>3920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1894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1756</v>
      </c>
      <c r="F253" s="285" t="s">
        <v>1189</v>
      </c>
      <c r="G253" s="283" t="s">
        <v>3920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1948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1775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1684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1955</v>
      </c>
      <c r="G262" s="283" t="s">
        <v>1187</v>
      </c>
      <c r="H262" s="262" t="s">
        <v>1955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1710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1961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1978</v>
      </c>
      <c r="F266" s="285" t="s">
        <v>1761</v>
      </c>
      <c r="G266" s="283" t="s">
        <v>1762</v>
      </c>
      <c r="H266" s="262" t="s">
        <v>1761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1978</v>
      </c>
      <c r="F267" s="285" t="s">
        <v>1788</v>
      </c>
      <c r="G267" s="283" t="s">
        <v>1789</v>
      </c>
      <c r="H267" s="262" t="s">
        <v>1788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1978</v>
      </c>
      <c r="F268" s="285" t="s">
        <v>1975</v>
      </c>
      <c r="G268" s="283" t="s">
        <v>1976</v>
      </c>
      <c r="H268" s="262" t="s">
        <v>1975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1978</v>
      </c>
      <c r="F269" s="285" t="s">
        <v>1189</v>
      </c>
      <c r="G269" s="283" t="s">
        <v>3920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1978</v>
      </c>
      <c r="G270" s="283" t="s">
        <v>1977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1978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1978</v>
      </c>
      <c r="F272" s="285" t="s">
        <v>1865</v>
      </c>
      <c r="G272" s="283" t="s">
        <v>1866</v>
      </c>
      <c r="H272" s="262" t="s">
        <v>1865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1775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1689</v>
      </c>
      <c r="F274" s="285" t="s">
        <v>1719</v>
      </c>
      <c r="G274" s="283" t="s">
        <v>1185</v>
      </c>
      <c r="H274" s="262" t="s">
        <v>1719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1689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1987</v>
      </c>
      <c r="F276" s="285" t="s">
        <v>1985</v>
      </c>
      <c r="G276" s="283" t="s">
        <v>1986</v>
      </c>
      <c r="H276" s="262" t="s">
        <v>1985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1943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1714</v>
      </c>
      <c r="F278" s="285" t="s">
        <v>1197</v>
      </c>
      <c r="G278" s="283" t="s">
        <v>1990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1943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1943</v>
      </c>
      <c r="F280" s="285" t="s">
        <v>1671</v>
      </c>
      <c r="G280" s="283" t="s">
        <v>1672</v>
      </c>
      <c r="H280" s="262" t="s">
        <v>1671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1943</v>
      </c>
      <c r="G281" s="283" t="s">
        <v>1992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1943</v>
      </c>
      <c r="F282" s="285" t="s">
        <v>1761</v>
      </c>
      <c r="G282" s="283" t="s">
        <v>1762</v>
      </c>
      <c r="H282" s="262" t="s">
        <v>1761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1995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1997</v>
      </c>
      <c r="G285" s="283" t="s">
        <v>2000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2002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2002</v>
      </c>
      <c r="F287" s="285" t="s">
        <v>1769</v>
      </c>
      <c r="G287" s="283" t="s">
        <v>1550</v>
      </c>
      <c r="H287" s="262" t="s">
        <v>1769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2002</v>
      </c>
      <c r="F288" s="285" t="s">
        <v>1687</v>
      </c>
      <c r="G288" s="283" t="s">
        <v>1688</v>
      </c>
      <c r="H288" s="262" t="s">
        <v>1687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2006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1710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2009</v>
      </c>
      <c r="G291" s="283" t="s">
        <v>2011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2015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2002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1943</v>
      </c>
      <c r="F298" s="285" t="s">
        <v>1189</v>
      </c>
      <c r="G298" s="283" t="s">
        <v>3920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1943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1940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1978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1769</v>
      </c>
      <c r="G308" s="283" t="s">
        <v>1550</v>
      </c>
      <c r="H308" s="262" t="s">
        <v>1769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2018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1997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1689</v>
      </c>
      <c r="F312" s="285">
        <v>2800802</v>
      </c>
      <c r="G312" s="283" t="s">
        <v>1684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1940</v>
      </c>
      <c r="F314" s="285" t="s">
        <v>1180</v>
      </c>
      <c r="G314" s="283" t="s">
        <v>1941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2469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1940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2038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1924</v>
      </c>
      <c r="G319" s="283" t="s">
        <v>2036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2039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1684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1986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1719</v>
      </c>
      <c r="G323" s="283" t="s">
        <v>1185</v>
      </c>
      <c r="H323" s="262" t="s">
        <v>1719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1719</v>
      </c>
      <c r="G325" s="283" t="s">
        <v>2045</v>
      </c>
      <c r="H325" s="262" t="s">
        <v>1719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1924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3920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2050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2050</v>
      </c>
      <c r="F330" s="285" t="s">
        <v>1769</v>
      </c>
      <c r="G330" s="283" t="s">
        <v>1550</v>
      </c>
      <c r="H330" s="262" t="s">
        <v>1769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2050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2052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2050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2050</v>
      </c>
      <c r="F338" s="285" t="s">
        <v>1769</v>
      </c>
      <c r="G338" s="283" t="s">
        <v>1550</v>
      </c>
      <c r="H338" s="262" t="s">
        <v>1769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2056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2056</v>
      </c>
      <c r="F340" s="285" t="s">
        <v>1769</v>
      </c>
      <c r="G340" s="283" t="s">
        <v>1550</v>
      </c>
      <c r="H340" s="262" t="s">
        <v>1769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2056</v>
      </c>
      <c r="F341" s="285" t="s">
        <v>1687</v>
      </c>
      <c r="G341" s="283" t="s">
        <v>1688</v>
      </c>
      <c r="H341" s="262" t="s">
        <v>1687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2056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2050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2171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1689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2039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1689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2070</v>
      </c>
      <c r="G351" s="283" t="s">
        <v>1928</v>
      </c>
      <c r="H351" s="262" t="s">
        <v>2070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1978</v>
      </c>
      <c r="F352" s="285">
        <v>36050661</v>
      </c>
      <c r="G352" s="283" t="s">
        <v>2068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2295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2296</v>
      </c>
      <c r="G354" s="283" t="s">
        <v>2048</v>
      </c>
      <c r="H354" s="262" t="s">
        <v>2296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1756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1713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1978</v>
      </c>
      <c r="G357" s="283" t="s">
        <v>1713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1756</v>
      </c>
      <c r="G358" s="283" t="s">
        <v>1713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2261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2261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2052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1940</v>
      </c>
      <c r="F362" s="285" t="s">
        <v>1719</v>
      </c>
      <c r="G362" s="283" t="s">
        <v>1185</v>
      </c>
      <c r="H362" s="262" t="s">
        <v>1719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3920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2087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2088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2090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2094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2098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2094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2052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1894</v>
      </c>
      <c r="F373" s="285">
        <v>1068298046</v>
      </c>
      <c r="G373" s="283" t="s">
        <v>2052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1894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2122</v>
      </c>
      <c r="G375" s="283" t="s">
        <v>2123</v>
      </c>
      <c r="H375" s="262" t="s">
        <v>2122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1756</v>
      </c>
      <c r="F376" s="285" t="s">
        <v>1189</v>
      </c>
      <c r="G376" s="283" t="s">
        <v>3920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2105</v>
      </c>
      <c r="F377" s="285">
        <v>7252703114</v>
      </c>
      <c r="G377" s="283" t="s">
        <v>1670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2109</v>
      </c>
      <c r="F378" s="285">
        <v>2800802</v>
      </c>
      <c r="G378" s="283" t="s">
        <v>1684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2112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2115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2105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2118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2120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1940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1689</v>
      </c>
      <c r="G386" s="283" t="s">
        <v>2000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1689</v>
      </c>
      <c r="G387" s="283" t="s">
        <v>2124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2131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2469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1756</v>
      </c>
      <c r="G392" s="283" t="s">
        <v>1710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2147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2050</v>
      </c>
      <c r="F396" s="285" t="s">
        <v>1183</v>
      </c>
      <c r="G396" s="283" t="s">
        <v>2140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2050</v>
      </c>
      <c r="F397" s="285" t="s">
        <v>1769</v>
      </c>
      <c r="G397" s="283" t="s">
        <v>2141</v>
      </c>
      <c r="H397" s="262" t="s">
        <v>1769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2050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1973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2062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1714</v>
      </c>
      <c r="F401" s="285">
        <v>50229</v>
      </c>
      <c r="G401" s="283" t="s">
        <v>2150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2175</v>
      </c>
      <c r="G402" s="283" t="s">
        <v>2173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1835</v>
      </c>
      <c r="F403" s="285" t="s">
        <v>1183</v>
      </c>
      <c r="G403" s="283" t="s">
        <v>2140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1835</v>
      </c>
      <c r="F404" s="285" t="s">
        <v>1769</v>
      </c>
      <c r="G404" s="283" t="s">
        <v>2141</v>
      </c>
      <c r="H404" s="262" t="s">
        <v>1769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1835</v>
      </c>
      <c r="F405" s="285" t="s">
        <v>2177</v>
      </c>
      <c r="G405" s="283" t="s">
        <v>3921</v>
      </c>
      <c r="H405" s="262" t="s">
        <v>2177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1835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2056</v>
      </c>
      <c r="F407" s="285" t="s">
        <v>2177</v>
      </c>
      <c r="G407" s="283" t="s">
        <v>3921</v>
      </c>
      <c r="H407" s="262" t="s">
        <v>2177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1894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1714</v>
      </c>
      <c r="F409" s="285">
        <v>50229</v>
      </c>
      <c r="G409" s="283" t="s">
        <v>2150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1714</v>
      </c>
      <c r="F410" s="285" t="s">
        <v>1234</v>
      </c>
      <c r="G410" s="283" t="s">
        <v>2148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1714</v>
      </c>
      <c r="F411" s="285" t="s">
        <v>1788</v>
      </c>
      <c r="G411" s="283" t="s">
        <v>2152</v>
      </c>
      <c r="H411" s="262" t="s">
        <v>1788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1835</v>
      </c>
      <c r="G412" s="283" t="s">
        <v>2185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1835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1812</v>
      </c>
      <c r="G414" s="283" t="s">
        <v>2187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1714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1714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2201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2211</v>
      </c>
      <c r="G419" s="283" t="s">
        <v>2212</v>
      </c>
      <c r="H419" s="262" t="s">
        <v>2211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1812</v>
      </c>
      <c r="G420" s="283" t="s">
        <v>1713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1689</v>
      </c>
      <c r="F423" s="285" t="s">
        <v>1183</v>
      </c>
      <c r="G423" s="283" t="s">
        <v>2140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1689</v>
      </c>
      <c r="F424" s="285" t="s">
        <v>1769</v>
      </c>
      <c r="G424" s="283" t="s">
        <v>2141</v>
      </c>
      <c r="H424" s="262" t="s">
        <v>1769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1689</v>
      </c>
      <c r="F425" s="285" t="s">
        <v>1687</v>
      </c>
      <c r="G425" s="283" t="s">
        <v>2143</v>
      </c>
      <c r="H425" s="262" t="s">
        <v>1687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1689</v>
      </c>
      <c r="G426" s="283" t="s">
        <v>2198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2000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2202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2203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1719</v>
      </c>
      <c r="G430" s="283" t="s">
        <v>1185</v>
      </c>
      <c r="H430" s="262" t="s">
        <v>1719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2146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2302</v>
      </c>
      <c r="G433" s="283" t="s">
        <v>1615</v>
      </c>
      <c r="H433" s="262" t="s">
        <v>2302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1826</v>
      </c>
      <c r="F434" s="285" t="s">
        <v>1182</v>
      </c>
      <c r="G434" s="283" t="s">
        <v>2146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2056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2196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2213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2215</v>
      </c>
      <c r="F439" s="285" t="s">
        <v>1194</v>
      </c>
      <c r="G439" s="283" t="s">
        <v>2138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1919</v>
      </c>
      <c r="G440" s="283" t="s">
        <v>2162</v>
      </c>
      <c r="H440" s="262" t="s">
        <v>1919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1769</v>
      </c>
      <c r="G441" s="283" t="s">
        <v>2141</v>
      </c>
      <c r="H441" s="262" t="s">
        <v>1769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2163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2218</v>
      </c>
      <c r="F443" s="285" t="s">
        <v>1183</v>
      </c>
      <c r="G443" s="283" t="s">
        <v>2140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2218</v>
      </c>
      <c r="F444" s="285" t="s">
        <v>1769</v>
      </c>
      <c r="G444" s="283" t="s">
        <v>2141</v>
      </c>
      <c r="H444" s="262" t="s">
        <v>1769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1826</v>
      </c>
      <c r="F445" s="285" t="s">
        <v>1183</v>
      </c>
      <c r="G445" s="283" t="s">
        <v>2140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1826</v>
      </c>
      <c r="F446" s="285" t="s">
        <v>1769</v>
      </c>
      <c r="G446" s="283" t="s">
        <v>2141</v>
      </c>
      <c r="H446" s="262" t="s">
        <v>1769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2218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2215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1670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2224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1710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2234</v>
      </c>
      <c r="G459" s="283" t="s">
        <v>1686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1689</v>
      </c>
      <c r="F460" s="285">
        <v>4150862090</v>
      </c>
      <c r="G460" s="283" t="s">
        <v>2469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1711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2469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2150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2144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1788</v>
      </c>
      <c r="G465" s="283" t="s">
        <v>2152</v>
      </c>
      <c r="H465" s="262" t="s">
        <v>1788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1713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2248</v>
      </c>
      <c r="F469" s="285" t="s">
        <v>1180</v>
      </c>
      <c r="G469" s="283" t="s">
        <v>2157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2248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1710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2147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2150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1761</v>
      </c>
      <c r="G478" s="283" t="s">
        <v>2151</v>
      </c>
      <c r="H478" s="262" t="s">
        <v>1761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2261</v>
      </c>
      <c r="F479" s="285" t="s">
        <v>1719</v>
      </c>
      <c r="G479" s="283" t="s">
        <v>2254</v>
      </c>
      <c r="H479" s="262" t="s">
        <v>1719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2261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2148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1826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2138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2261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1726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1689</v>
      </c>
      <c r="G489" s="283" t="s">
        <v>1711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1756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1710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2271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2108</v>
      </c>
      <c r="G496" s="283" t="s">
        <v>1820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2273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1714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1859</v>
      </c>
      <c r="G500" s="283" t="s">
        <v>2275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2006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2274</v>
      </c>
      <c r="G502" s="283" t="s">
        <v>2157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2274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2276</v>
      </c>
      <c r="G504" s="283" t="s">
        <v>1684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1859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2233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2276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1714</v>
      </c>
      <c r="G508" s="283" t="s">
        <v>2254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1714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1714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2469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1990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2305</v>
      </c>
      <c r="G514" s="283" t="s">
        <v>1690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1719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2175</v>
      </c>
      <c r="G516" s="283" t="s">
        <v>3012</v>
      </c>
      <c r="H516" s="262" t="s">
        <v>2282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2062</v>
      </c>
      <c r="G517" s="283" t="s">
        <v>1185</v>
      </c>
      <c r="H517" s="262" t="s">
        <v>1719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2062</v>
      </c>
      <c r="G518" s="283" t="s">
        <v>2292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1714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2074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2297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2138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2018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1781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1713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1713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2287</v>
      </c>
      <c r="G528" s="283" t="s">
        <v>1713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1713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1713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2312</v>
      </c>
      <c r="G532" s="283" t="s">
        <v>1200</v>
      </c>
      <c r="H532" s="262" t="s">
        <v>2122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2248</v>
      </c>
      <c r="G534" s="283" t="s">
        <v>2147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2248</v>
      </c>
      <c r="G535" s="283" t="s">
        <v>2150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2248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1684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1719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1670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2215</v>
      </c>
      <c r="G542" s="283" t="s">
        <v>2156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2338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2314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2326</v>
      </c>
      <c r="G546" s="283" t="s">
        <v>2325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2156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2332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2337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2331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1689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1689</v>
      </c>
      <c r="G557" s="283" t="s">
        <v>2340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2147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2150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2148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2152</v>
      </c>
      <c r="H561" s="262" t="s">
        <v>1788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2151</v>
      </c>
      <c r="H562" s="262" t="s">
        <v>1761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1684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2346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2151</v>
      </c>
      <c r="H566" s="262" t="s">
        <v>1761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2154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2347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2355</v>
      </c>
      <c r="G570" s="283" t="s">
        <v>2354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1689</v>
      </c>
      <c r="G571" s="283" t="s">
        <v>2147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2379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2312</v>
      </c>
      <c r="G573" s="283" t="s">
        <v>2212</v>
      </c>
      <c r="H573" s="262" t="s">
        <v>2211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2312</v>
      </c>
      <c r="G574" s="283" t="s">
        <v>2017</v>
      </c>
      <c r="H574" s="262" t="s">
        <v>2384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2363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1839</v>
      </c>
      <c r="H576" s="262" t="s">
        <v>2364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1689</v>
      </c>
      <c r="G577" s="283" t="s">
        <v>1710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2368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2156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2156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2147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2148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2385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2373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2375</v>
      </c>
      <c r="H585" s="262" t="s">
        <v>2374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2377</v>
      </c>
      <c r="H586" s="262" t="s">
        <v>2376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2152</v>
      </c>
      <c r="H587" s="262" t="s">
        <v>1788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2360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2380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2381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2382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2383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2215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2294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2062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2316</v>
      </c>
      <c r="G599" s="283" t="s">
        <v>2399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1714</v>
      </c>
      <c r="G600" s="283" t="s">
        <v>2150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1714</v>
      </c>
      <c r="G601" s="283" t="s">
        <v>2148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2403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2065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2524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2406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2274</v>
      </c>
      <c r="G608" s="283" t="s">
        <v>2408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1859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2411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2413</v>
      </c>
      <c r="F612" s="285" t="s">
        <v>1194</v>
      </c>
      <c r="G612" s="283" t="s">
        <v>2414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2423</v>
      </c>
      <c r="G615" s="283" t="s">
        <v>1185</v>
      </c>
      <c r="H615" s="262" t="s">
        <v>1719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1703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2415</v>
      </c>
      <c r="G618" s="283" t="s">
        <v>1684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1719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2316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2415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2274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2140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2141</v>
      </c>
      <c r="H625" s="262" t="s">
        <v>1769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2156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2423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2108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2433</v>
      </c>
      <c r="G630" s="283" t="s">
        <v>1684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1859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2151</v>
      </c>
      <c r="H633" s="262" t="s">
        <v>1761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2152</v>
      </c>
      <c r="H634" s="262" t="s">
        <v>1788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1775</v>
      </c>
      <c r="G635" s="283" t="s">
        <v>2138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1943</v>
      </c>
      <c r="G636" s="283" t="s">
        <v>2146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2443</v>
      </c>
      <c r="G637" s="283" t="s">
        <v>2140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2443</v>
      </c>
      <c r="G638" s="283" t="s">
        <v>2141</v>
      </c>
      <c r="H638" s="262" t="s">
        <v>1769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2634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2447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2254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2443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1943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1710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2433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1710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2088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1735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2458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2646</v>
      </c>
      <c r="G653" s="283" t="s">
        <v>2647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1704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1710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1719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2502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2504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1710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2505</v>
      </c>
      <c r="G665" s="283" t="s">
        <v>2138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2505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2646</v>
      </c>
      <c r="G668" s="283" t="s">
        <v>1793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2513</v>
      </c>
      <c r="H669" s="262" t="s">
        <v>2512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2195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2722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1940</v>
      </c>
      <c r="G671" s="283" t="s">
        <v>2157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1940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1940</v>
      </c>
      <c r="G673" s="283" t="s">
        <v>2157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2248</v>
      </c>
      <c r="G674" s="283" t="s">
        <v>2000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2248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1940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1689</v>
      </c>
      <c r="G678" s="283" t="s">
        <v>2284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1719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1815</v>
      </c>
      <c r="H680" s="262" t="s">
        <v>1814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1940</v>
      </c>
      <c r="G681" s="283" t="s">
        <v>2524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1719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2505</v>
      </c>
      <c r="G683" s="283" t="s">
        <v>1185</v>
      </c>
      <c r="H683" s="262" t="s">
        <v>1719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2505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2140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2141</v>
      </c>
      <c r="H686" s="262" t="s">
        <v>1769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2138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2603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2360</v>
      </c>
      <c r="G689" s="283" t="s">
        <v>1990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2534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1726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2073</v>
      </c>
      <c r="H692" s="262" t="s">
        <v>2529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2536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1940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1775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2212</v>
      </c>
      <c r="H696" s="262" t="s">
        <v>2211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2558</v>
      </c>
      <c r="H697" s="262" t="s">
        <v>1722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2360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1719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1672</v>
      </c>
      <c r="H701" s="262" t="s">
        <v>1671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2175</v>
      </c>
      <c r="G702" s="283" t="s">
        <v>1200</v>
      </c>
      <c r="H702" s="262" t="s">
        <v>2122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2175</v>
      </c>
      <c r="G703" s="283" t="s">
        <v>2292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1719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1670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2549</v>
      </c>
      <c r="G707" s="283" t="s">
        <v>1185</v>
      </c>
      <c r="H707" s="262" t="s">
        <v>1719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2549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2556</v>
      </c>
      <c r="G712" s="283" t="s">
        <v>1684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2556</v>
      </c>
      <c r="G713" s="283" t="s">
        <v>1713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2544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1710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2618</v>
      </c>
      <c r="G716" s="283" t="s">
        <v>2619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1689</v>
      </c>
      <c r="G717" s="283" t="s">
        <v>2562</v>
      </c>
      <c r="H717" s="262" t="s">
        <v>2561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1714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2549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2564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2564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2569</v>
      </c>
      <c r="G722" s="283" t="s">
        <v>2568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1654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2571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2575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2140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2141</v>
      </c>
      <c r="H728" s="262" t="s">
        <v>1769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2122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2616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2578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1689</v>
      </c>
      <c r="G732" s="283" t="s">
        <v>2146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2141</v>
      </c>
      <c r="H733" s="262" t="s">
        <v>1769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2140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2141</v>
      </c>
      <c r="H735" s="262" t="s">
        <v>1769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1886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1859</v>
      </c>
      <c r="G737" s="283" t="s">
        <v>1185</v>
      </c>
      <c r="H737" s="262" t="s">
        <v>1719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2600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2589</v>
      </c>
      <c r="G739" s="283" t="s">
        <v>2254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1710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2589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2578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2613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2609</v>
      </c>
      <c r="H746" s="262" t="s">
        <v>1700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1689</v>
      </c>
      <c r="G747" s="283" t="s">
        <v>2610</v>
      </c>
      <c r="H747" s="262" t="s">
        <v>1761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2140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2141</v>
      </c>
      <c r="H749" s="262" t="s">
        <v>1769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1670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2615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2617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2449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2423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2162</v>
      </c>
      <c r="H757" s="262" t="s">
        <v>1919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2141</v>
      </c>
      <c r="H758" s="262" t="s">
        <v>1769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2626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1684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1820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2852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2140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2141</v>
      </c>
      <c r="H764" s="262" t="s">
        <v>1769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1689</v>
      </c>
      <c r="G768" s="283" t="s">
        <v>1536</v>
      </c>
      <c r="H768" s="262" t="s">
        <v>2643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2156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2248</v>
      </c>
      <c r="G771" s="283" t="s">
        <v>1711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2569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2212</v>
      </c>
      <c r="H773" s="262" t="s">
        <v>2211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2658</v>
      </c>
      <c r="H774" s="262" t="s">
        <v>2657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2664</v>
      </c>
      <c r="G775" s="283" t="s">
        <v>2292</v>
      </c>
      <c r="H775" s="262" t="s">
        <v>2665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2140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2141</v>
      </c>
      <c r="H777" s="262" t="s">
        <v>1769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1689</v>
      </c>
      <c r="G778" s="283" t="s">
        <v>2148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1943</v>
      </c>
      <c r="G779" s="283" t="s">
        <v>2140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1943</v>
      </c>
      <c r="G780" s="283" t="s">
        <v>2141</v>
      </c>
      <c r="H780" s="262" t="s">
        <v>1769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2138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2649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1859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2248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2670</v>
      </c>
      <c r="G792" s="283" t="s">
        <v>2669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1711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1713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2677</v>
      </c>
      <c r="G799" s="283" t="s">
        <v>2297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1670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2613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2677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1943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2685</v>
      </c>
      <c r="G804" s="283" t="s">
        <v>2254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2687</v>
      </c>
      <c r="G805" s="283" t="s">
        <v>1185</v>
      </c>
      <c r="H805" s="262" t="s">
        <v>1719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2687</v>
      </c>
      <c r="G806" s="283" t="s">
        <v>2692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1924</v>
      </c>
      <c r="G809" s="283" t="s">
        <v>2140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1924</v>
      </c>
      <c r="G810" s="283" t="s">
        <v>2141</v>
      </c>
      <c r="H810" s="262" t="s">
        <v>1769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1924</v>
      </c>
      <c r="G811" s="283" t="s">
        <v>3921</v>
      </c>
      <c r="H811" s="262" t="s">
        <v>2177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1924</v>
      </c>
      <c r="G812" s="283" t="s">
        <v>2143</v>
      </c>
      <c r="H812" s="262" t="s">
        <v>1687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2122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2140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2141</v>
      </c>
      <c r="H815" s="262" t="s">
        <v>1769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2670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2706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1775</v>
      </c>
      <c r="G818" s="283" t="s">
        <v>1471</v>
      </c>
      <c r="H818" s="262" t="s">
        <v>2625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2218</v>
      </c>
      <c r="G819" s="283" t="s">
        <v>1185</v>
      </c>
      <c r="H819" s="262" t="s">
        <v>1719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2122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2706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2218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1924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2713</v>
      </c>
      <c r="G824" s="283" t="s">
        <v>2212</v>
      </c>
      <c r="H824" s="262" t="s">
        <v>2211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2713</v>
      </c>
      <c r="G825" s="283" t="s">
        <v>2558</v>
      </c>
      <c r="H825" s="262" t="s">
        <v>1722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2716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1719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1672</v>
      </c>
      <c r="H830" s="262" t="s">
        <v>1671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2524</v>
      </c>
      <c r="H831" s="262" t="s">
        <v>2523</v>
      </c>
      <c r="I831" s="258">
        <v>1500000</v>
      </c>
      <c r="J831" s="262">
        <v>1</v>
      </c>
      <c r="L831" s="259" t="s">
        <v>2849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1719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2685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1775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1689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1719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2625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2368</v>
      </c>
      <c r="H843" s="262" t="s">
        <v>2693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2732</v>
      </c>
      <c r="G844" s="283" t="s">
        <v>2140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2732</v>
      </c>
      <c r="G845" s="283" t="s">
        <v>2141</v>
      </c>
      <c r="H845" s="262" t="s">
        <v>1769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2544</v>
      </c>
      <c r="G846" s="283" t="s">
        <v>2140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2544</v>
      </c>
      <c r="G847" s="283" t="s">
        <v>2141</v>
      </c>
      <c r="H847" s="262" t="s">
        <v>1769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2727</v>
      </c>
      <c r="G848" s="283" t="s">
        <v>2140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2727</v>
      </c>
      <c r="G849" s="283" t="s">
        <v>2141</v>
      </c>
      <c r="H849" s="262" t="s">
        <v>1769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2350</v>
      </c>
      <c r="H850" s="262" t="s">
        <v>2349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2363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1835</v>
      </c>
      <c r="G852" s="283" t="s">
        <v>2146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2147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2150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1689</v>
      </c>
      <c r="G855" s="283" t="s">
        <v>2742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2727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2732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1835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1689</v>
      </c>
      <c r="G859" s="283" t="s">
        <v>2744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1710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2147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2148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2152</v>
      </c>
      <c r="H864" s="262" t="s">
        <v>1788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2151</v>
      </c>
      <c r="H865" s="262" t="s">
        <v>1761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2732</v>
      </c>
      <c r="G866" s="283" t="s">
        <v>2748</v>
      </c>
      <c r="H866" s="262" t="s">
        <v>2747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2732</v>
      </c>
      <c r="G867" s="283" t="s">
        <v>2143</v>
      </c>
      <c r="H867" s="262" t="s">
        <v>1687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1719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2625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1775</v>
      </c>
      <c r="G870" s="283" t="s">
        <v>1731</v>
      </c>
      <c r="H870" s="262" t="s">
        <v>1733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1775</v>
      </c>
      <c r="G871" s="283" t="s">
        <v>1731</v>
      </c>
      <c r="H871" s="262" t="s">
        <v>1730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2752</v>
      </c>
      <c r="G872" s="283" t="s">
        <v>1703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2757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1719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2146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2150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2151</v>
      </c>
      <c r="H877" s="262" t="s">
        <v>1761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2147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1719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2544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2732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1710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2360</v>
      </c>
      <c r="G884" s="283" t="s">
        <v>1990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2215</v>
      </c>
      <c r="G885" s="283" t="s">
        <v>2143</v>
      </c>
      <c r="H885" s="262" t="s">
        <v>1687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2140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2141</v>
      </c>
      <c r="H887" s="262" t="s">
        <v>1769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1689</v>
      </c>
      <c r="G888" s="283" t="s">
        <v>2284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1714</v>
      </c>
      <c r="G889" s="283" t="s">
        <v>2254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1714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2215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2752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2360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2670</v>
      </c>
      <c r="G895" s="283" t="s">
        <v>2147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2670</v>
      </c>
      <c r="G896" s="283" t="s">
        <v>2150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2670</v>
      </c>
      <c r="G897" s="283" t="s">
        <v>1866</v>
      </c>
      <c r="H897" s="262" t="s">
        <v>1865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2274</v>
      </c>
      <c r="G898" s="283" t="s">
        <v>2779</v>
      </c>
      <c r="H898" s="262" t="s">
        <v>1955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2065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2156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1719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2783</v>
      </c>
      <c r="H902" s="262" t="s">
        <v>2695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2363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2790</v>
      </c>
      <c r="H905" s="262" t="s">
        <v>2789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2792</v>
      </c>
      <c r="H906" s="262" t="s">
        <v>2788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2140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2141</v>
      </c>
      <c r="H908" s="262" t="s">
        <v>1769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1710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1719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2625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1704</v>
      </c>
      <c r="H914" s="262" t="s">
        <v>2777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2776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2803</v>
      </c>
      <c r="G916" s="283" t="s">
        <v>2212</v>
      </c>
      <c r="H916" s="262" t="s">
        <v>2211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2803</v>
      </c>
      <c r="G917" s="283" t="s">
        <v>2558</v>
      </c>
      <c r="H917" s="262" t="s">
        <v>1722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2801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2804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2274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2670</v>
      </c>
      <c r="G924" s="283" t="s">
        <v>2146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2808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2850</v>
      </c>
      <c r="G927" s="283" t="s">
        <v>2600</v>
      </c>
      <c r="I927" s="258">
        <v>1750000</v>
      </c>
      <c r="J927" s="262">
        <v>1</v>
      </c>
      <c r="L927" s="259" t="s">
        <v>2851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2816</v>
      </c>
      <c r="G928" s="283" t="s">
        <v>2335</v>
      </c>
      <c r="H928" s="262" t="s">
        <v>2819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1710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2360</v>
      </c>
      <c r="G930" s="283" t="s">
        <v>1990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2853</v>
      </c>
      <c r="Q930" s="262" t="s">
        <v>2853</v>
      </c>
    </row>
    <row r="931" spans="1:17">
      <c r="A931" s="264">
        <v>930</v>
      </c>
      <c r="B931" s="264"/>
      <c r="C931" s="257">
        <v>45852</v>
      </c>
      <c r="D931" s="283" t="s">
        <v>2274</v>
      </c>
      <c r="G931" s="283" t="s">
        <v>2779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2140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2141</v>
      </c>
      <c r="H934" s="262" t="s">
        <v>1769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2274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2850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2360</v>
      </c>
      <c r="G938" s="283" t="s">
        <v>2140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2360</v>
      </c>
      <c r="G939" s="283" t="s">
        <v>2141</v>
      </c>
      <c r="H939" s="262" t="s">
        <v>1769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2838</v>
      </c>
      <c r="G941" s="283" t="s">
        <v>2140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2838</v>
      </c>
      <c r="G942" s="283" t="s">
        <v>2141</v>
      </c>
      <c r="H942" s="262" t="s">
        <v>1769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2838</v>
      </c>
      <c r="G943" s="283" t="s">
        <v>3921</v>
      </c>
      <c r="H943" s="262" t="s">
        <v>2177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2274</v>
      </c>
      <c r="G944" s="283" t="s">
        <v>2138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2524</v>
      </c>
      <c r="H945" s="262" t="s">
        <v>2523</v>
      </c>
      <c r="I945" s="258">
        <v>1500000</v>
      </c>
      <c r="J945" s="262">
        <v>1</v>
      </c>
      <c r="L945" s="259" t="s">
        <v>2849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1684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1684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2832</v>
      </c>
      <c r="G948" s="283" t="s">
        <v>2156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2832</v>
      </c>
      <c r="G949" s="283" t="s">
        <v>2846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1689</v>
      </c>
      <c r="G950" s="283" t="s">
        <v>2658</v>
      </c>
      <c r="H950" s="262" t="s">
        <v>2657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2838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2274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2360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2248</v>
      </c>
      <c r="G954" s="283" t="s">
        <v>2147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2248</v>
      </c>
      <c r="G955" s="283" t="s">
        <v>2150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1771</v>
      </c>
      <c r="G956" s="283" t="s">
        <v>2855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2140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2141</v>
      </c>
      <c r="H958" s="262" t="s">
        <v>1769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2858</v>
      </c>
      <c r="G959" s="283" t="s">
        <v>2140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2248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2858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2832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2816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2062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2861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2862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2866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2868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2569</v>
      </c>
      <c r="G971" s="283" t="s">
        <v>2246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2140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2176</v>
      </c>
      <c r="H973" s="262" t="s">
        <v>1727</v>
      </c>
      <c r="I973" s="258">
        <v>510000</v>
      </c>
      <c r="J973" s="262">
        <v>1</v>
      </c>
      <c r="L973" s="259" t="s">
        <v>2927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2928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2877</v>
      </c>
      <c r="G975" s="283" t="s">
        <v>2140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2877</v>
      </c>
      <c r="G976" s="283" t="s">
        <v>2880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2882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2884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2884</v>
      </c>
      <c r="G979" s="283" t="s">
        <v>2885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1812</v>
      </c>
      <c r="G980" s="283" t="s">
        <v>2147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1943</v>
      </c>
      <c r="G981" s="283" t="s">
        <v>1185</v>
      </c>
      <c r="H981" s="262" t="s">
        <v>1719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1943</v>
      </c>
      <c r="G982" s="283" t="s">
        <v>1185</v>
      </c>
      <c r="H982" s="262" t="s">
        <v>1719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2884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2877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2274</v>
      </c>
      <c r="G985" s="283" t="s">
        <v>2140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1775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2569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2556</v>
      </c>
      <c r="G988" s="283" t="s">
        <v>2894</v>
      </c>
      <c r="H988" s="262" t="s">
        <v>1719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2215</v>
      </c>
      <c r="G989" s="283" t="s">
        <v>2897</v>
      </c>
      <c r="H989" s="262" t="s">
        <v>2896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2900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2556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2215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2354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2147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2148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2151</v>
      </c>
      <c r="H999" s="262" t="s">
        <v>1761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2152</v>
      </c>
      <c r="H1000" s="262" t="s">
        <v>1788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1778</v>
      </c>
      <c r="G1001" s="283" t="s">
        <v>1710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1778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2052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2906</v>
      </c>
      <c r="G1004" s="283" t="s">
        <v>2147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1689</v>
      </c>
      <c r="G1005" s="283" t="s">
        <v>1684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2913</v>
      </c>
      <c r="G1006" s="283" t="s">
        <v>1200</v>
      </c>
      <c r="H1006" s="262" t="s">
        <v>2122</v>
      </c>
      <c r="I1006" s="258">
        <v>1200000</v>
      </c>
      <c r="J1006" s="262">
        <v>1</v>
      </c>
      <c r="L1006" s="259" t="s">
        <v>2914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2832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2906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2052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2917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1714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1775</v>
      </c>
      <c r="G1012" s="283" t="s">
        <v>1471</v>
      </c>
      <c r="H1012" s="262" t="s">
        <v>2625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1812</v>
      </c>
      <c r="G1013" s="283" t="s">
        <v>2149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2140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2141</v>
      </c>
      <c r="H1015" s="262" t="s">
        <v>1769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2140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2141</v>
      </c>
      <c r="H1017" s="262" t="s">
        <v>1769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2143</v>
      </c>
      <c r="H1018" s="262" t="s">
        <v>1687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2274</v>
      </c>
      <c r="G1019" s="283" t="s">
        <v>2140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2274</v>
      </c>
      <c r="G1020" s="283" t="s">
        <v>2925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1812</v>
      </c>
      <c r="G1021" s="283" t="s">
        <v>2926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1775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2140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2141</v>
      </c>
      <c r="H1026" s="262" t="s">
        <v>1769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2619</v>
      </c>
      <c r="I1028" s="258">
        <v>1600000</v>
      </c>
      <c r="J1028" s="262">
        <v>1</v>
      </c>
      <c r="L1028" s="259" t="s">
        <v>2942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2140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2141</v>
      </c>
      <c r="H1030" s="262" t="s">
        <v>1769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2147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2150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2936</v>
      </c>
      <c r="H1034" s="262" t="s">
        <v>2937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2419</v>
      </c>
      <c r="G1035" s="283" t="s">
        <v>2619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3011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2212</v>
      </c>
      <c r="H1037" s="262" t="s">
        <v>2211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2558</v>
      </c>
      <c r="H1038" s="262" t="s">
        <v>1722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2943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1778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2337</v>
      </c>
      <c r="G1041" s="283" t="s">
        <v>2945</v>
      </c>
      <c r="H1041" s="262" t="s">
        <v>2946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1943</v>
      </c>
      <c r="G1042" s="283" t="s">
        <v>1683</v>
      </c>
      <c r="H1042" s="262" t="s">
        <v>1682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1719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2951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2140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2141</v>
      </c>
      <c r="H1046" s="262" t="s">
        <v>1769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1835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2337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1713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2138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1713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2940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1714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2065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1704</v>
      </c>
      <c r="H1058" s="262" t="s">
        <v>2777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2861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1714</v>
      </c>
      <c r="G1060" s="283" t="s">
        <v>1703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1812</v>
      </c>
      <c r="G1061" s="283" t="s">
        <v>2149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2147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2963</v>
      </c>
      <c r="G1064" s="283" t="s">
        <v>1824</v>
      </c>
      <c r="H1064" s="262" t="s">
        <v>3585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2146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1826</v>
      </c>
      <c r="G1066" s="283" t="s">
        <v>2140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1826</v>
      </c>
      <c r="G1067" s="283" t="s">
        <v>2141</v>
      </c>
      <c r="H1067" s="262" t="s">
        <v>1769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1714</v>
      </c>
      <c r="G1068" s="283" t="s">
        <v>2368</v>
      </c>
      <c r="H1068" s="262" t="s">
        <v>2693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1714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1719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2963</v>
      </c>
      <c r="G1071" s="283" t="s">
        <v>1713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2971</v>
      </c>
      <c r="G1072" s="283" t="s">
        <v>2140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2971</v>
      </c>
      <c r="G1073" s="283" t="s">
        <v>2141</v>
      </c>
      <c r="H1073" s="262" t="s">
        <v>1769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2971</v>
      </c>
      <c r="G1074" s="283" t="s">
        <v>1713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1713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1713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1713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1713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1812</v>
      </c>
      <c r="G1079" s="283" t="s">
        <v>1713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1943</v>
      </c>
      <c r="G1080" s="283" t="s">
        <v>1713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1713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1713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2926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3002</v>
      </c>
      <c r="H1084" s="262" t="s">
        <v>3001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1756</v>
      </c>
      <c r="G1085" s="283" t="s">
        <v>2140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1756</v>
      </c>
      <c r="G1086" s="283" t="s">
        <v>2141</v>
      </c>
      <c r="H1086" s="262" t="s">
        <v>1769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2146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2147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2150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2151</v>
      </c>
      <c r="H1090" s="262" t="s">
        <v>1761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2469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1771</v>
      </c>
      <c r="G1092" s="283" t="s">
        <v>2562</v>
      </c>
      <c r="H1092" s="262" t="s">
        <v>2561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2858</v>
      </c>
      <c r="G1093" s="283" t="s">
        <v>1185</v>
      </c>
      <c r="H1093" s="262" t="s">
        <v>1719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1689</v>
      </c>
      <c r="G1094" s="283" t="s">
        <v>3012</v>
      </c>
      <c r="H1094" s="262" t="s">
        <v>2282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2140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2141</v>
      </c>
      <c r="H1096" s="262" t="s">
        <v>1769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1771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2858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1713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1940</v>
      </c>
      <c r="G1101" s="283" t="s">
        <v>2140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1940</v>
      </c>
      <c r="G1102" s="283" t="s">
        <v>2141</v>
      </c>
      <c r="H1102" s="262" t="s">
        <v>1769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1775</v>
      </c>
      <c r="G1103" s="283" t="s">
        <v>2140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1775</v>
      </c>
      <c r="G1104" s="283" t="s">
        <v>2141</v>
      </c>
      <c r="H1104" s="262" t="s">
        <v>1769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2732</v>
      </c>
      <c r="G1105" s="283" t="s">
        <v>3921</v>
      </c>
      <c r="H1105" s="262" t="s">
        <v>2177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1771</v>
      </c>
      <c r="G1106" s="283" t="s">
        <v>3016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2861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3019</v>
      </c>
      <c r="G1108" s="283" t="s">
        <v>1185</v>
      </c>
      <c r="H1108" s="262" t="s">
        <v>1719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2274</v>
      </c>
      <c r="G1109" s="283" t="s">
        <v>2861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2670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2274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1940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2732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3019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2274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2140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1756</v>
      </c>
      <c r="G1120" s="283" t="s">
        <v>2140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4299</v>
      </c>
    </row>
    <row r="1121" spans="1:17">
      <c r="A1121" s="264">
        <v>1120</v>
      </c>
      <c r="B1121" s="264"/>
      <c r="C1121" s="257">
        <v>45869</v>
      </c>
      <c r="D1121" s="283" t="s">
        <v>1756</v>
      </c>
      <c r="G1121" s="283" t="s">
        <v>2141</v>
      </c>
      <c r="H1121" s="262" t="s">
        <v>1769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1719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2513</v>
      </c>
      <c r="H1124" s="262" t="s">
        <v>2512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1826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2147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3035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1905</v>
      </c>
      <c r="G1134" s="283" t="s">
        <v>2140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1905</v>
      </c>
      <c r="G1135" s="283" t="s">
        <v>2141</v>
      </c>
      <c r="H1135" s="262" t="s">
        <v>1769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2140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2141</v>
      </c>
      <c r="H1137" s="262" t="s">
        <v>1769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1905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3035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1689</v>
      </c>
      <c r="G1142" s="283" t="s">
        <v>1683</v>
      </c>
      <c r="H1142" s="262" t="s">
        <v>1682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3052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1775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1771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2140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2140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2108</v>
      </c>
      <c r="G1149" s="283" t="s">
        <v>1684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1824</v>
      </c>
      <c r="H1150" s="262" t="s">
        <v>3585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1714</v>
      </c>
      <c r="G1151" s="283" t="s">
        <v>1713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1714</v>
      </c>
      <c r="G1152" s="283" t="s">
        <v>2150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1714</v>
      </c>
      <c r="G1153" s="283" t="s">
        <v>2151</v>
      </c>
      <c r="H1153" s="262" t="s">
        <v>1761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2105</v>
      </c>
      <c r="G1154" s="283" t="s">
        <v>2783</v>
      </c>
      <c r="H1154" s="262" t="s">
        <v>2695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2154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2360</v>
      </c>
      <c r="G1157" s="283" t="s">
        <v>2368</v>
      </c>
      <c r="H1157" s="262" t="s">
        <v>2693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3057</v>
      </c>
      <c r="G1158" s="283" t="s">
        <v>2156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1719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2147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2151</v>
      </c>
      <c r="H1161" s="262" t="s">
        <v>1761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1940</v>
      </c>
      <c r="G1162" s="283" t="s">
        <v>1185</v>
      </c>
      <c r="H1162" s="262" t="s">
        <v>1719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1940</v>
      </c>
      <c r="G1163" s="283" t="s">
        <v>3058</v>
      </c>
      <c r="H1163" s="262" t="s">
        <v>1719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3059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3060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3061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2140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2141</v>
      </c>
      <c r="H1168" s="262" t="s">
        <v>1769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1940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3057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2108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2360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1719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2073</v>
      </c>
      <c r="H1175" s="262" t="s">
        <v>2529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3062</v>
      </c>
      <c r="G1176" s="283" t="s">
        <v>2140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3062</v>
      </c>
      <c r="G1177" s="283" t="s">
        <v>2141</v>
      </c>
      <c r="H1177" s="262" t="s">
        <v>1769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3073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1775</v>
      </c>
      <c r="G1179" s="283" t="s">
        <v>1471</v>
      </c>
      <c r="H1179" s="262" t="s">
        <v>2625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3082</v>
      </c>
      <c r="I1180" s="258">
        <v>1300000</v>
      </c>
      <c r="J1180" s="262">
        <v>1</v>
      </c>
      <c r="L1180" s="259" t="s">
        <v>3083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2105</v>
      </c>
      <c r="G1181" s="283" t="s">
        <v>2156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2105</v>
      </c>
      <c r="G1182" s="283" t="s">
        <v>2846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3079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1714</v>
      </c>
      <c r="G1184" s="283" t="s">
        <v>2156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1714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3062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2105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3076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2748</v>
      </c>
      <c r="H1189" s="262" t="s">
        <v>2747</v>
      </c>
      <c r="I1189" s="258">
        <v>250000</v>
      </c>
      <c r="J1189" s="262">
        <v>1</v>
      </c>
      <c r="M1189" s="258">
        <v>250000</v>
      </c>
      <c r="P1189" s="262" t="s">
        <v>3084</v>
      </c>
      <c r="Q1189" s="262" t="s">
        <v>3084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2143</v>
      </c>
      <c r="H1190" s="262" t="s">
        <v>1687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2727</v>
      </c>
      <c r="G1191" s="283" t="s">
        <v>2140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2727</v>
      </c>
      <c r="G1192" s="283" t="s">
        <v>2141</v>
      </c>
      <c r="H1192" s="262" t="s">
        <v>1769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2360</v>
      </c>
      <c r="G1193" s="283" t="s">
        <v>2368</v>
      </c>
      <c r="H1193" s="262" t="s">
        <v>2693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2360</v>
      </c>
      <c r="G1194" s="283" t="s">
        <v>3088</v>
      </c>
      <c r="H1194" s="262" t="s">
        <v>2693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1689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2727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2360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3089</v>
      </c>
      <c r="G1200" s="283" t="s">
        <v>1471</v>
      </c>
      <c r="H1200" s="262" t="s">
        <v>2625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3089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3089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3091</v>
      </c>
      <c r="G1203" s="283" t="s">
        <v>2254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3091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2776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3099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3101</v>
      </c>
      <c r="G1208" s="283" t="s">
        <v>2140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3101</v>
      </c>
      <c r="G1209" s="283" t="s">
        <v>2141</v>
      </c>
      <c r="H1209" s="262" t="s">
        <v>1769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2274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1714</v>
      </c>
      <c r="G1212" s="283" t="s">
        <v>2148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1714</v>
      </c>
      <c r="G1213" s="283" t="s">
        <v>2152</v>
      </c>
      <c r="H1213" s="262" t="s">
        <v>1788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2335</v>
      </c>
      <c r="H1215" s="262" t="s">
        <v>3106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1719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2625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2783</v>
      </c>
      <c r="H1218" s="262" t="s">
        <v>2695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1859</v>
      </c>
      <c r="G1219" s="283" t="s">
        <v>1185</v>
      </c>
      <c r="H1219" s="262" t="s">
        <v>1719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2858</v>
      </c>
      <c r="G1220" s="283" t="s">
        <v>2140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2858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1990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2147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2274</v>
      </c>
      <c r="G1224" s="283" t="s">
        <v>2719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3115</v>
      </c>
      <c r="Q1224" s="262" t="s">
        <v>3115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2414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3117</v>
      </c>
      <c r="Q1225" s="277" t="s">
        <v>3117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2274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1775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3101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1771</v>
      </c>
      <c r="G1230" s="283" t="s">
        <v>2147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1771</v>
      </c>
      <c r="G1231" s="283" t="s">
        <v>2148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2147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2368</v>
      </c>
      <c r="H1233" s="262" t="s">
        <v>2693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2147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2152</v>
      </c>
      <c r="H1235" s="262" t="s">
        <v>1788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2151</v>
      </c>
      <c r="H1236" s="262" t="s">
        <v>1761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2147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2150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2151</v>
      </c>
      <c r="H1239" s="262" t="s">
        <v>1761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2152</v>
      </c>
      <c r="H1240" s="262" t="s">
        <v>1788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2154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2148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2150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2152</v>
      </c>
      <c r="H1244" s="262" t="s">
        <v>1788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2151</v>
      </c>
      <c r="H1245" s="262" t="s">
        <v>1761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3126</v>
      </c>
      <c r="G1246" s="283" t="s">
        <v>1185</v>
      </c>
      <c r="H1246" s="262" t="s">
        <v>1719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3126</v>
      </c>
      <c r="G1247" s="283" t="s">
        <v>1471</v>
      </c>
      <c r="H1247" s="262" t="s">
        <v>2625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3123</v>
      </c>
      <c r="G1248" s="283" t="s">
        <v>3131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3126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3123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2302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3147</v>
      </c>
      <c r="Q1251" s="262" t="s">
        <v>3147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2147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2148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2152</v>
      </c>
      <c r="H1255" s="262" t="s">
        <v>1788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3136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2140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2147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2146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3139</v>
      </c>
      <c r="Q1259" s="262" t="s">
        <v>3139</v>
      </c>
    </row>
    <row r="1260" spans="1:17">
      <c r="A1260" s="264">
        <v>1259</v>
      </c>
      <c r="B1260" s="264"/>
      <c r="C1260" s="257">
        <v>45883</v>
      </c>
      <c r="D1260" s="283" t="s">
        <v>3141</v>
      </c>
      <c r="G1260" s="283" t="s">
        <v>1710</v>
      </c>
      <c r="I1260" s="258">
        <v>600000</v>
      </c>
      <c r="J1260" s="262">
        <v>1</v>
      </c>
      <c r="M1260" s="258">
        <v>600000</v>
      </c>
      <c r="P1260" s="262" t="s">
        <v>3142</v>
      </c>
      <c r="Q1260" s="262" t="s">
        <v>3142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3271</v>
      </c>
      <c r="H1261" s="262" t="s">
        <v>3272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2360</v>
      </c>
      <c r="G1265" s="283" t="s">
        <v>2626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1859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3158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2597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3150</v>
      </c>
      <c r="G1269" s="283" t="s">
        <v>2254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3150</v>
      </c>
      <c r="G1270" s="283" t="s">
        <v>2783</v>
      </c>
      <c r="H1270" s="262" t="s">
        <v>2695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1689</v>
      </c>
      <c r="G1271" s="283" t="s">
        <v>2147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1689</v>
      </c>
      <c r="G1272" s="283" t="s">
        <v>2148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3141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2360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1710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2147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2148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2152</v>
      </c>
      <c r="H1279" s="262" t="s">
        <v>1788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2151</v>
      </c>
      <c r="H1280" s="262" t="s">
        <v>1761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1719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2625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2156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2018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3162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3162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3163</v>
      </c>
      <c r="Q1286" s="262" t="s">
        <v>3163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2122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1940</v>
      </c>
      <c r="G1288" s="283" t="s">
        <v>2140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3167</v>
      </c>
      <c r="Q1288" s="262" t="s">
        <v>3167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1690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2140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3169</v>
      </c>
      <c r="Q1290" s="262" t="s">
        <v>3169</v>
      </c>
    </row>
    <row r="1291" spans="1:17">
      <c r="A1291" s="264">
        <v>1290</v>
      </c>
      <c r="B1291" s="264"/>
      <c r="C1291" s="257">
        <v>45887</v>
      </c>
      <c r="D1291" s="283" t="s">
        <v>1940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2140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3171</v>
      </c>
      <c r="Q1292" s="262" t="s">
        <v>3171</v>
      </c>
    </row>
    <row r="1293" spans="1:17">
      <c r="A1293" s="264">
        <v>1292</v>
      </c>
      <c r="B1293" s="264"/>
      <c r="C1293" s="257">
        <v>45887</v>
      </c>
      <c r="D1293" s="283" t="s">
        <v>3150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2789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2719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3173</v>
      </c>
      <c r="Q1296" s="262" t="s">
        <v>3173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1990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1719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1710</v>
      </c>
      <c r="I1301" s="258">
        <v>650000</v>
      </c>
      <c r="J1301" s="262">
        <v>1</v>
      </c>
      <c r="M1301" s="258">
        <v>650000</v>
      </c>
      <c r="P1301" s="262" t="s">
        <v>3178</v>
      </c>
      <c r="Q1301" s="262" t="s">
        <v>3178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2556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2146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3180</v>
      </c>
      <c r="Q1304" s="262" t="s">
        <v>3180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1710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2140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2141</v>
      </c>
      <c r="H1307" s="262" t="s">
        <v>1769</v>
      </c>
      <c r="I1307" s="258">
        <v>50000</v>
      </c>
      <c r="J1307" s="262">
        <v>1</v>
      </c>
      <c r="M1307" s="258">
        <v>50000</v>
      </c>
      <c r="P1307" s="262" t="s">
        <v>3184</v>
      </c>
      <c r="Q1307" s="262" t="s">
        <v>3184</v>
      </c>
    </row>
    <row r="1308" spans="1:17">
      <c r="A1308" s="264">
        <v>1307</v>
      </c>
      <c r="B1308" s="264"/>
      <c r="C1308" s="257">
        <v>45889</v>
      </c>
      <c r="D1308" s="283" t="s">
        <v>2505</v>
      </c>
      <c r="G1308" s="283" t="s">
        <v>1710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2218</v>
      </c>
      <c r="G1309" s="283" t="s">
        <v>1185</v>
      </c>
      <c r="H1309" s="262" t="s">
        <v>1719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2318</v>
      </c>
      <c r="G1310" s="283" t="s">
        <v>3187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1684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2858</v>
      </c>
      <c r="G1312" s="283" t="s">
        <v>2246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1711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2505</v>
      </c>
      <c r="G1315" s="283" t="s">
        <v>2138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1689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3193</v>
      </c>
      <c r="Q1316" s="262" t="s">
        <v>3193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2140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3195</v>
      </c>
      <c r="J1318" s="262">
        <v>1</v>
      </c>
      <c r="N1318" s="258">
        <v>-600000</v>
      </c>
      <c r="P1318" s="262" t="s">
        <v>3196</v>
      </c>
      <c r="Q1318" s="262" t="s">
        <v>3196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2141</v>
      </c>
      <c r="H1319" s="262" t="s">
        <v>1769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3062</v>
      </c>
      <c r="G1320" s="283" t="s">
        <v>2368</v>
      </c>
      <c r="H1320" s="262" t="s">
        <v>2693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2858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3062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2218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2505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2801</v>
      </c>
      <c r="G1326" s="283" t="s">
        <v>2757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1778</v>
      </c>
      <c r="G1328" s="283" t="s">
        <v>2147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3201</v>
      </c>
      <c r="Q1328" s="262" t="s">
        <v>3201</v>
      </c>
    </row>
    <row r="1329" spans="1:17">
      <c r="A1329" s="264">
        <v>1328</v>
      </c>
      <c r="B1329" s="264"/>
      <c r="C1329" s="257">
        <v>45891</v>
      </c>
      <c r="D1329" s="283" t="s">
        <v>3203</v>
      </c>
      <c r="G1329" s="283" t="s">
        <v>3206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1690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3209</v>
      </c>
      <c r="G1331" s="283" t="s">
        <v>3210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3211</v>
      </c>
      <c r="Q1331" s="262" t="s">
        <v>3211</v>
      </c>
    </row>
    <row r="1332" spans="1:17">
      <c r="A1332" s="264">
        <v>1331</v>
      </c>
      <c r="B1332" s="264"/>
      <c r="C1332" s="257">
        <v>45891</v>
      </c>
      <c r="D1332" s="283" t="s">
        <v>3203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3209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2801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2505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1684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2556</v>
      </c>
      <c r="G1337" s="283" t="s">
        <v>1713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1713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1711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1719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2783</v>
      </c>
      <c r="H1343" s="262" t="s">
        <v>2695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2147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2148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2151</v>
      </c>
      <c r="H1346" s="262" t="s">
        <v>1761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2152</v>
      </c>
      <c r="H1347" s="262" t="s">
        <v>1788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1771</v>
      </c>
      <c r="G1348" s="283" t="s">
        <v>2147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1771</v>
      </c>
      <c r="G1349" s="283" t="s">
        <v>2148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1771</v>
      </c>
      <c r="G1350" s="283" t="s">
        <v>2151</v>
      </c>
      <c r="H1350" s="262" t="s">
        <v>1761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1771</v>
      </c>
      <c r="G1351" s="283" t="s">
        <v>2152</v>
      </c>
      <c r="H1351" s="262" t="s">
        <v>1788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3062</v>
      </c>
      <c r="G1352" s="283" t="s">
        <v>3223</v>
      </c>
      <c r="H1352" s="262" t="s">
        <v>3224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2858</v>
      </c>
      <c r="G1353" s="283" t="s">
        <v>2098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2861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2248</v>
      </c>
      <c r="G1355" s="283" t="s">
        <v>3012</v>
      </c>
      <c r="H1355" s="262" t="s">
        <v>2282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2505</v>
      </c>
      <c r="G1356" s="283" t="s">
        <v>1990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2505</v>
      </c>
      <c r="G1357" s="283" t="s">
        <v>1707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3231</v>
      </c>
      <c r="G1358" s="283" t="s">
        <v>2140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3231</v>
      </c>
      <c r="G1359" s="283" t="s">
        <v>2140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1710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2360</v>
      </c>
      <c r="G1361" s="283" t="s">
        <v>3238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2261</v>
      </c>
      <c r="G1362" s="283" t="s">
        <v>2254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2147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2928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2151</v>
      </c>
      <c r="H1365" s="262" t="s">
        <v>1761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2152</v>
      </c>
      <c r="H1366" s="262" t="s">
        <v>1788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2154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2147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2150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2151</v>
      </c>
      <c r="H1370" s="262" t="s">
        <v>1761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2152</v>
      </c>
      <c r="H1371" s="262" t="s">
        <v>1788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2154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2147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2175</v>
      </c>
      <c r="G1374" s="283" t="s">
        <v>2928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3244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3245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2360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2248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2858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3231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1882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1879</v>
      </c>
      <c r="H1384" s="262" t="s">
        <v>2016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2146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3250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2147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2150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2151</v>
      </c>
      <c r="H1389" s="262" t="s">
        <v>1761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1684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2801</v>
      </c>
      <c r="G1391" s="283" t="s">
        <v>3254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2801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2801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1756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2261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2122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3258</v>
      </c>
      <c r="H1397" s="262" t="s">
        <v>3259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3057</v>
      </c>
      <c r="G1398" s="283" t="s">
        <v>2138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3261</v>
      </c>
      <c r="Q1398" s="262" t="s">
        <v>3261</v>
      </c>
    </row>
    <row r="1399" spans="1:17">
      <c r="A1399" s="264">
        <v>1398</v>
      </c>
      <c r="B1399" s="264"/>
      <c r="C1399" s="257">
        <v>45896</v>
      </c>
      <c r="D1399" s="283" t="s">
        <v>1714</v>
      </c>
      <c r="G1399" s="283" t="s">
        <v>2156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2368</v>
      </c>
      <c r="H1400" s="262" t="s">
        <v>2693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2416</v>
      </c>
      <c r="G1401" s="283" t="s">
        <v>1690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2505</v>
      </c>
      <c r="G1402" s="283" t="s">
        <v>3266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3057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2415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3062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2544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3280</v>
      </c>
      <c r="I1408" s="258">
        <v>2500000</v>
      </c>
      <c r="J1408" s="262">
        <v>1</v>
      </c>
      <c r="L1408" s="259" t="s">
        <v>3281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1756</v>
      </c>
      <c r="G1409" s="283" t="s">
        <v>1710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2363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2157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1735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2861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1689</v>
      </c>
      <c r="G1415" s="283" t="s">
        <v>2140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1689</v>
      </c>
      <c r="G1416" s="283" t="s">
        <v>2141</v>
      </c>
      <c r="H1416" s="262" t="s">
        <v>1769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2354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1778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2176</v>
      </c>
      <c r="H1424" s="262" t="s">
        <v>1727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2940</v>
      </c>
      <c r="G1425" s="283" t="s">
        <v>3283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2928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3304</v>
      </c>
      <c r="H1427" s="262" t="s">
        <v>1699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2609</v>
      </c>
      <c r="H1428" s="262" t="s">
        <v>1700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2385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2385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2928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3423</v>
      </c>
      <c r="H1432" s="262" t="s">
        <v>1749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3424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3425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1689</v>
      </c>
      <c r="G1435" s="283" t="s">
        <v>2138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3141</v>
      </c>
      <c r="G1436" s="283" t="s">
        <v>1710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3141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2850</v>
      </c>
      <c r="G1438" s="283" t="s">
        <v>2603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3305</v>
      </c>
      <c r="Q1438" s="262" t="s">
        <v>3305</v>
      </c>
    </row>
    <row r="1439" spans="1:17">
      <c r="A1439" s="264">
        <v>1438</v>
      </c>
      <c r="B1439" s="264"/>
      <c r="C1439" s="257">
        <v>45899</v>
      </c>
      <c r="D1439" s="283" t="s">
        <v>1714</v>
      </c>
      <c r="G1439" s="283" t="s">
        <v>2254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1713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1713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1689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1771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1719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2625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2783</v>
      </c>
      <c r="H1449" s="262" t="s">
        <v>2695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2254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1672</v>
      </c>
      <c r="H1452" s="262" t="s">
        <v>1671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3426</v>
      </c>
      <c r="H1453" s="262" t="s">
        <v>3427</v>
      </c>
      <c r="I1453" s="258">
        <v>800000</v>
      </c>
      <c r="J1453" s="262">
        <v>1</v>
      </c>
      <c r="M1453" s="258">
        <v>800000</v>
      </c>
      <c r="P1453" s="262" t="s">
        <v>3428</v>
      </c>
      <c r="Q1453" s="262" t="s">
        <v>3428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2140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1778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2156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2706</v>
      </c>
      <c r="G1458" s="283" t="s">
        <v>2748</v>
      </c>
      <c r="H1458" s="262" t="s">
        <v>2747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2706</v>
      </c>
      <c r="G1459" s="283" t="s">
        <v>2143</v>
      </c>
      <c r="H1459" s="262" t="s">
        <v>1687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3290</v>
      </c>
      <c r="G1460" s="283" t="s">
        <v>3002</v>
      </c>
      <c r="H1460" s="262" t="s">
        <v>3001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2140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2940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2706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3290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2812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2254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1940</v>
      </c>
      <c r="G1468" s="283" t="s">
        <v>2156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2940</v>
      </c>
      <c r="G1469" s="283" t="s">
        <v>2140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2940</v>
      </c>
      <c r="G1470" s="283" t="s">
        <v>2141</v>
      </c>
      <c r="H1470" s="262" t="s">
        <v>1769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2152</v>
      </c>
      <c r="H1471" s="262" t="s">
        <v>1788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1710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3312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1684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1940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1778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1713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1756</v>
      </c>
      <c r="G1478" s="283" t="s">
        <v>2140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1756</v>
      </c>
      <c r="G1479" s="283" t="s">
        <v>2141</v>
      </c>
      <c r="H1479" s="262" t="s">
        <v>1769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2625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2147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2150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1735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3318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3320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2147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2150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3231</v>
      </c>
      <c r="G1488" s="283" t="s">
        <v>2140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3387</v>
      </c>
      <c r="H1489" s="262" t="s">
        <v>3388</v>
      </c>
      <c r="I1489" s="258">
        <v>1850000</v>
      </c>
      <c r="J1489" s="262">
        <v>1</v>
      </c>
      <c r="L1489" s="259" t="s">
        <v>3389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2419</v>
      </c>
      <c r="G1490" s="283" t="s">
        <v>1933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3331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1714</v>
      </c>
      <c r="G1492" s="283" t="s">
        <v>1827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2419</v>
      </c>
      <c r="G1493" s="283" t="s">
        <v>3541</v>
      </c>
      <c r="I1493" s="258">
        <v>150000</v>
      </c>
      <c r="J1493" s="262">
        <v>1</v>
      </c>
      <c r="L1493" s="259" t="s">
        <v>3542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1812</v>
      </c>
      <c r="G1494" s="283" t="s">
        <v>2757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3338</v>
      </c>
      <c r="Q1494" s="262" t="s">
        <v>3338</v>
      </c>
    </row>
    <row r="1495" spans="1:17">
      <c r="A1495" s="264">
        <v>1494</v>
      </c>
      <c r="B1495" s="264"/>
      <c r="C1495" s="257">
        <v>45903</v>
      </c>
      <c r="D1495" s="283" t="s">
        <v>1714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1714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3371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3231</v>
      </c>
      <c r="G1499" s="283" t="s">
        <v>1766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2274</v>
      </c>
      <c r="G1500" s="283" t="s">
        <v>1766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3340</v>
      </c>
      <c r="G1501" s="283" t="s">
        <v>1536</v>
      </c>
      <c r="H1501" s="262" t="s">
        <v>1735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2254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2625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3357</v>
      </c>
      <c r="H1505" s="262" t="s">
        <v>3356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3347</v>
      </c>
      <c r="G1506" s="283" t="s">
        <v>2363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3347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1710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2858</v>
      </c>
      <c r="G1509" s="283" t="s">
        <v>2098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2140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1689</v>
      </c>
      <c r="G1511" s="283" t="s">
        <v>2052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3340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2858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3372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1812</v>
      </c>
      <c r="G1516" s="283" t="s">
        <v>1713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1714</v>
      </c>
      <c r="G1517" s="283" t="s">
        <v>3373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3374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2146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3375</v>
      </c>
      <c r="Q1519" s="283" t="s">
        <v>3375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2118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1719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1995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2776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3378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2993</v>
      </c>
      <c r="H1525" s="262" t="s">
        <v>1915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1689</v>
      </c>
      <c r="G1526" s="283" t="s">
        <v>3381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1689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3089</v>
      </c>
      <c r="G1528" s="283" t="s">
        <v>1726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3089</v>
      </c>
      <c r="G1529" s="283" t="s">
        <v>2073</v>
      </c>
      <c r="H1529" s="262" t="s">
        <v>2529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3391</v>
      </c>
      <c r="E1530" s="282"/>
      <c r="G1530" s="283" t="s">
        <v>3921</v>
      </c>
      <c r="H1530" s="262" t="s">
        <v>2177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1719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2783</v>
      </c>
      <c r="H1532" s="262" t="s">
        <v>2695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1713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3089</v>
      </c>
      <c r="G1535" s="283" t="s">
        <v>1713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3391</v>
      </c>
      <c r="E1536" s="282"/>
      <c r="G1536" s="283" t="s">
        <v>1713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2147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3347</v>
      </c>
      <c r="G1538" s="283" t="s">
        <v>1713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3397</v>
      </c>
      <c r="G1539" s="283" t="s">
        <v>3404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3397</v>
      </c>
      <c r="G1540" s="283" t="s">
        <v>2150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3397</v>
      </c>
      <c r="G1541" s="283" t="s">
        <v>2151</v>
      </c>
      <c r="H1541" s="262" t="s">
        <v>1761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3397</v>
      </c>
      <c r="G1542" s="283" t="s">
        <v>2152</v>
      </c>
      <c r="H1542" s="262" t="s">
        <v>1788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2940</v>
      </c>
      <c r="G1543" s="283" t="s">
        <v>3407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3400</v>
      </c>
      <c r="G1544" s="283" t="s">
        <v>3409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3397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3400</v>
      </c>
      <c r="G1546" s="283" t="s">
        <v>1766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3411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2068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3404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2150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2151</v>
      </c>
      <c r="H1553" s="262" t="s">
        <v>1761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2152</v>
      </c>
      <c r="H1554" s="262" t="s">
        <v>1788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3404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3417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2098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3404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2148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2152</v>
      </c>
      <c r="H1560" s="262" t="s">
        <v>1788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2151</v>
      </c>
      <c r="H1561" s="262" t="s">
        <v>1761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1710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2603</v>
      </c>
      <c r="I1567" s="258">
        <v>1100000</v>
      </c>
      <c r="J1567" s="262">
        <v>1</v>
      </c>
      <c r="L1567" s="259" t="s">
        <v>3452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2360</v>
      </c>
      <c r="G1568" s="283" t="s">
        <v>2149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2146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2415</v>
      </c>
      <c r="G1570" s="283" t="s">
        <v>1684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1832</v>
      </c>
      <c r="G1571" s="283" t="s">
        <v>2157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1832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2415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3405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1719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2625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3426</v>
      </c>
      <c r="H1578" s="262" t="s">
        <v>3427</v>
      </c>
      <c r="I1578" s="258">
        <v>150000</v>
      </c>
      <c r="J1578" s="262">
        <v>1</v>
      </c>
      <c r="M1578" s="258">
        <v>150000</v>
      </c>
      <c r="P1578" s="283" t="s">
        <v>3583</v>
      </c>
      <c r="Q1578" s="283" t="s">
        <v>3428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1719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2613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3438</v>
      </c>
      <c r="G1581" s="283" t="s">
        <v>3404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3378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3331</v>
      </c>
      <c r="G1583" s="283" t="s">
        <v>2140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3331</v>
      </c>
      <c r="G1584" s="283" t="s">
        <v>2141</v>
      </c>
      <c r="H1584" s="262" t="s">
        <v>1769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3244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2154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2727</v>
      </c>
      <c r="G1587" s="283" t="s">
        <v>2246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1756</v>
      </c>
      <c r="G1588" s="283" t="s">
        <v>2154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1756</v>
      </c>
      <c r="G1589" s="283" t="s">
        <v>3404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1756</v>
      </c>
      <c r="G1590" s="283" t="s">
        <v>2152</v>
      </c>
      <c r="H1590" s="262" t="s">
        <v>1788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1756</v>
      </c>
      <c r="G1591" s="283" t="s">
        <v>2151</v>
      </c>
      <c r="H1591" s="262" t="s">
        <v>1761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1756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3331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2360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2727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3438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3162</v>
      </c>
      <c r="H1601" s="262" t="s">
        <v>3454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2140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2141</v>
      </c>
      <c r="H1603" s="262" t="s">
        <v>1769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1778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2346</v>
      </c>
      <c r="H1605" s="262" t="s">
        <v>2829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3320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3461</v>
      </c>
      <c r="H1608" s="262" t="s">
        <v>3460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2363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1756</v>
      </c>
      <c r="G1610" s="283" t="s">
        <v>3320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1756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3057</v>
      </c>
      <c r="G1612" s="283" t="s">
        <v>1710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3057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2156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2368</v>
      </c>
      <c r="H1617" s="262" t="s">
        <v>2693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1689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2858</v>
      </c>
      <c r="G1619" s="283" t="s">
        <v>2882</v>
      </c>
      <c r="H1619" s="262" t="s">
        <v>3059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1689</v>
      </c>
      <c r="G1620" s="283" t="s">
        <v>3472</v>
      </c>
      <c r="H1620" s="262" t="s">
        <v>2282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2149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3475</v>
      </c>
      <c r="G1622" s="283" t="s">
        <v>3215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3475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1689</v>
      </c>
      <c r="G1626" s="283" t="s">
        <v>1711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1719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1943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1943</v>
      </c>
      <c r="G1629" s="283" t="s">
        <v>2855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2140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2141</v>
      </c>
      <c r="H1631" s="262" t="s">
        <v>1769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1826</v>
      </c>
      <c r="G1632" s="283" t="s">
        <v>3479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1710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1684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2155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3488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2018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1714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2569</v>
      </c>
      <c r="G1639" s="283" t="s">
        <v>1713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1943</v>
      </c>
      <c r="G1640" s="283" t="s">
        <v>1713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1713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3404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2248</v>
      </c>
      <c r="G1643" s="283" t="s">
        <v>3404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1943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3491</v>
      </c>
      <c r="Q1644" s="283" t="s">
        <v>3491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2156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2098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1955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1689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2154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2254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2248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1713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1713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1713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1778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3501</v>
      </c>
      <c r="G1658" s="283" t="s">
        <v>3404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1771</v>
      </c>
      <c r="G1659" s="283" t="s">
        <v>3404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1771</v>
      </c>
      <c r="G1660" s="283" t="s">
        <v>2146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1771</v>
      </c>
      <c r="G1661" s="283" t="s">
        <v>2148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1771</v>
      </c>
      <c r="G1662" s="283" t="s">
        <v>2152</v>
      </c>
      <c r="H1662" s="262" t="s">
        <v>1788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1714</v>
      </c>
      <c r="G1663" s="283" t="s">
        <v>2254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1714</v>
      </c>
      <c r="G1664" s="283" t="s">
        <v>2150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1714</v>
      </c>
      <c r="G1665" s="283" t="s">
        <v>2150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1714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1689</v>
      </c>
      <c r="G1667" s="283" t="s">
        <v>3511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1689</v>
      </c>
      <c r="G1668" s="283" t="s">
        <v>1683</v>
      </c>
      <c r="H1668" s="262" t="s">
        <v>1682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2105</v>
      </c>
      <c r="G1669" s="283" t="s">
        <v>3404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2105</v>
      </c>
      <c r="G1670" s="283" t="s">
        <v>2146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2105</v>
      </c>
      <c r="G1671" s="283" t="s">
        <v>2151</v>
      </c>
      <c r="H1671" s="262" t="s">
        <v>1761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2108</v>
      </c>
      <c r="G1672" s="283" t="s">
        <v>1684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1943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3511</v>
      </c>
      <c r="H1675" s="262" t="s">
        <v>3521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2748</v>
      </c>
      <c r="H1676" s="262" t="s">
        <v>2747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2143</v>
      </c>
      <c r="H1677" s="262" t="s">
        <v>1687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2626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1719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3062</v>
      </c>
      <c r="G1680" s="283" t="s">
        <v>2006</v>
      </c>
      <c r="H1680" s="262" t="s">
        <v>3531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1894</v>
      </c>
      <c r="G1681" s="283" t="s">
        <v>2984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1894</v>
      </c>
      <c r="G1682" s="283" t="s">
        <v>2846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3390</v>
      </c>
      <c r="G1683" s="283" t="s">
        <v>3523</v>
      </c>
      <c r="H1683" s="262" t="s">
        <v>3522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1990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3520</v>
      </c>
      <c r="H1685" s="262" t="s">
        <v>3519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3511</v>
      </c>
      <c r="H1686" s="262" t="s">
        <v>3521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1714</v>
      </c>
      <c r="G1687" s="283" t="s">
        <v>3517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2752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3057</v>
      </c>
      <c r="G1689" s="283" t="s">
        <v>2156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2649</v>
      </c>
      <c r="G1690" s="283" t="s">
        <v>1536</v>
      </c>
      <c r="H1690" s="262" t="s">
        <v>2643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2649</v>
      </c>
      <c r="G1691" s="283" t="s">
        <v>1704</v>
      </c>
      <c r="H1691" s="262" t="s">
        <v>2777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2419</v>
      </c>
      <c r="G1692" s="283" t="s">
        <v>2292</v>
      </c>
      <c r="H1692" s="262" t="s">
        <v>2665</v>
      </c>
      <c r="I1692" s="258">
        <v>350000</v>
      </c>
      <c r="J1692" s="262">
        <v>2</v>
      </c>
      <c r="L1692" s="259" t="s">
        <v>3550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3057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2108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3390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3501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2143</v>
      </c>
      <c r="H1699" s="262" t="s">
        <v>1687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1710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3511</v>
      </c>
      <c r="H1701" s="262" t="s">
        <v>3521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2687</v>
      </c>
      <c r="G1702" s="283" t="s">
        <v>3547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3549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2752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3062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2649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2274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2687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1894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1756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1775</v>
      </c>
      <c r="G1712" s="283" t="s">
        <v>1471</v>
      </c>
      <c r="H1712" s="262" t="s">
        <v>2625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3555</v>
      </c>
      <c r="G1714" s="283" t="s">
        <v>1401</v>
      </c>
      <c r="H1714" s="262" t="s">
        <v>3631</v>
      </c>
      <c r="I1714" s="258">
        <v>1300000</v>
      </c>
      <c r="J1714" s="262">
        <v>1</v>
      </c>
      <c r="L1714" s="259" t="s">
        <v>3083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1940</v>
      </c>
      <c r="G1715" s="283" t="s">
        <v>2140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1940</v>
      </c>
      <c r="G1716" s="283" t="s">
        <v>2141</v>
      </c>
      <c r="H1716" s="262" t="s">
        <v>1769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2148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1827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2625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2360</v>
      </c>
      <c r="G1720" s="283" t="s">
        <v>1187</v>
      </c>
      <c r="H1720" s="262" t="s">
        <v>1955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2360</v>
      </c>
      <c r="G1721" s="283" t="s">
        <v>2626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2360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2140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2141</v>
      </c>
      <c r="H1724" s="262" t="s">
        <v>1769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1940</v>
      </c>
      <c r="G1725" s="283" t="s">
        <v>1713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1713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2940</v>
      </c>
      <c r="G1727" s="283" t="s">
        <v>1713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1713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2360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2162</v>
      </c>
      <c r="H1730" s="262" t="s">
        <v>1919</v>
      </c>
      <c r="I1730" s="258">
        <v>1800000</v>
      </c>
      <c r="J1730" s="262">
        <v>1</v>
      </c>
      <c r="M1730" s="258">
        <v>1800000</v>
      </c>
      <c r="P1730" s="283" t="s">
        <v>3570</v>
      </c>
      <c r="Q1730" s="283" t="s">
        <v>3570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2141</v>
      </c>
      <c r="H1731" s="262" t="s">
        <v>1769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3511</v>
      </c>
      <c r="H1732" s="262" t="s">
        <v>3521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1826</v>
      </c>
      <c r="G1734" s="283" t="s">
        <v>2156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2368</v>
      </c>
      <c r="H1735" s="262" t="s">
        <v>2693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3404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2150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2148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2152</v>
      </c>
      <c r="H1740" s="262" t="s">
        <v>1788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2151</v>
      </c>
      <c r="H1741" s="262" t="s">
        <v>1761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3577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3579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1710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3582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3581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1824</v>
      </c>
      <c r="H1748" s="262" t="s">
        <v>3585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3511</v>
      </c>
      <c r="H1749" s="262" t="s">
        <v>3521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2719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2687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1710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1826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2858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1771</v>
      </c>
      <c r="G1761" s="283" t="s">
        <v>2148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1771</v>
      </c>
      <c r="G1762" s="283" t="s">
        <v>2152</v>
      </c>
      <c r="H1762" s="262" t="s">
        <v>1788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1771</v>
      </c>
      <c r="G1763" s="283" t="s">
        <v>2151</v>
      </c>
      <c r="H1763" s="262" t="s">
        <v>1761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2000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2368</v>
      </c>
      <c r="H1765" s="262" t="s">
        <v>2693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2052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3639</v>
      </c>
      <c r="G1768" s="283">
        <v>2703900</v>
      </c>
      <c r="H1768" s="262" t="s">
        <v>3640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3639</v>
      </c>
      <c r="G1769" s="283" t="s">
        <v>1713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3642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3642</v>
      </c>
      <c r="G1771" s="283" t="s">
        <v>1713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1775</v>
      </c>
      <c r="G1772" s="283" t="s">
        <v>1713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2687</v>
      </c>
      <c r="G1773" s="283" t="s">
        <v>3647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1924</v>
      </c>
      <c r="G1774" s="283" t="s">
        <v>1879</v>
      </c>
      <c r="H1774" s="262" t="s">
        <v>2016</v>
      </c>
      <c r="I1774" s="258">
        <v>1000000</v>
      </c>
      <c r="J1774" s="262">
        <v>1</v>
      </c>
      <c r="M1774" s="258">
        <v>1000000</v>
      </c>
      <c r="P1774" s="283" t="s">
        <v>3648</v>
      </c>
      <c r="Q1774" s="283" t="s">
        <v>3648</v>
      </c>
    </row>
    <row r="1775" spans="1:17">
      <c r="A1775" s="264">
        <v>1774</v>
      </c>
      <c r="B1775" s="264"/>
      <c r="C1775" s="257">
        <v>45929</v>
      </c>
      <c r="D1775" s="283" t="s">
        <v>2215</v>
      </c>
      <c r="G1775" s="283" t="s">
        <v>2138</v>
      </c>
      <c r="H1775" s="262" t="s">
        <v>1439</v>
      </c>
      <c r="I1775" s="258" t="s">
        <v>3652</v>
      </c>
      <c r="J1775" s="262">
        <v>1</v>
      </c>
      <c r="M1775" s="258">
        <v>0</v>
      </c>
      <c r="P1775" s="283" t="s">
        <v>3653</v>
      </c>
      <c r="Q1775" s="283" t="s">
        <v>3653</v>
      </c>
    </row>
    <row r="1776" spans="1:17">
      <c r="A1776" s="264">
        <v>1775</v>
      </c>
      <c r="B1776" s="264"/>
      <c r="C1776" s="257">
        <v>45929</v>
      </c>
      <c r="D1776" s="283" t="s">
        <v>1771</v>
      </c>
      <c r="G1776" s="283" t="s">
        <v>3658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2984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2146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3660</v>
      </c>
      <c r="Q1778" s="283" t="s">
        <v>3660</v>
      </c>
    </row>
    <row r="1779" spans="1:17">
      <c r="A1779" s="264">
        <v>1778</v>
      </c>
      <c r="B1779" s="264"/>
      <c r="C1779" s="257">
        <v>45929</v>
      </c>
      <c r="D1779" s="283" t="s">
        <v>1714</v>
      </c>
      <c r="G1779" s="283" t="s">
        <v>2150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1714</v>
      </c>
      <c r="G1780" s="283" t="s">
        <v>2150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1714</v>
      </c>
      <c r="G1781" s="283" t="s">
        <v>2151</v>
      </c>
      <c r="H1781" s="262" t="s">
        <v>1761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2801</v>
      </c>
      <c r="G1782" s="283" t="s">
        <v>2993</v>
      </c>
      <c r="H1782" s="262" t="s">
        <v>1915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2993</v>
      </c>
      <c r="H1783" s="262" t="s">
        <v>1915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1924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3665</v>
      </c>
      <c r="Q1784" s="283" t="s">
        <v>3665</v>
      </c>
    </row>
    <row r="1785" spans="1:17">
      <c r="A1785" s="264">
        <v>1784</v>
      </c>
      <c r="B1785" s="264"/>
      <c r="C1785" s="257">
        <v>45929</v>
      </c>
      <c r="D1785" s="283" t="s">
        <v>3209</v>
      </c>
      <c r="G1785" s="283" t="s">
        <v>1536</v>
      </c>
      <c r="H1785" s="262" t="s">
        <v>1735</v>
      </c>
      <c r="I1785" s="258">
        <v>1000000</v>
      </c>
      <c r="J1785" s="262">
        <v>1</v>
      </c>
      <c r="M1785" s="258">
        <v>1000000</v>
      </c>
      <c r="P1785" s="283" t="s">
        <v>3667</v>
      </c>
      <c r="Q1785" s="283" t="s">
        <v>3667</v>
      </c>
    </row>
    <row r="1786" spans="1:17">
      <c r="A1786" s="264">
        <v>1785</v>
      </c>
      <c r="B1786" s="264"/>
      <c r="C1786" s="257">
        <v>45929</v>
      </c>
      <c r="D1786" s="283" t="s">
        <v>3400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3669</v>
      </c>
      <c r="Q1786" s="283" t="s">
        <v>3669</v>
      </c>
    </row>
    <row r="1787" spans="1:17">
      <c r="A1787" s="264">
        <v>1786</v>
      </c>
      <c r="B1787" s="264"/>
      <c r="C1787" s="257">
        <v>45929</v>
      </c>
      <c r="D1787" s="283" t="s">
        <v>1689</v>
      </c>
      <c r="G1787" s="283" t="s">
        <v>2783</v>
      </c>
      <c r="H1787" s="262" t="s">
        <v>2695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1710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1719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2625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4192</v>
      </c>
      <c r="G1791" s="283" t="s">
        <v>2212</v>
      </c>
      <c r="H1791" s="262" t="s">
        <v>2211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4192</v>
      </c>
      <c r="G1792" s="283" t="s">
        <v>2558</v>
      </c>
      <c r="H1792" s="262" t="s">
        <v>1722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4192</v>
      </c>
      <c r="G1793" s="283" t="s">
        <v>3922</v>
      </c>
      <c r="H1793" s="262" t="s">
        <v>1685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2065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3676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1924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3209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3400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2108</v>
      </c>
      <c r="G1803" s="283" t="s">
        <v>1684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2006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2569</v>
      </c>
      <c r="G1805" s="283" t="s">
        <v>3687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2625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1689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1714</v>
      </c>
      <c r="G1809" s="283" t="s">
        <v>2148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3679</v>
      </c>
      <c r="G1810" s="283" t="s">
        <v>2632</v>
      </c>
      <c r="H1810" s="263">
        <v>2820403</v>
      </c>
      <c r="I1810" s="258">
        <v>1600000</v>
      </c>
      <c r="J1810" s="262">
        <v>1</v>
      </c>
      <c r="L1810" s="259" t="s">
        <v>2942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3679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2108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2801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3694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3695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1714</v>
      </c>
      <c r="G1817" s="283" t="s">
        <v>3696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3697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3698</v>
      </c>
      <c r="G1819" s="283" t="s">
        <v>3699</v>
      </c>
      <c r="H1819" s="262" t="s">
        <v>2230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1812</v>
      </c>
      <c r="G1820" s="283" t="s">
        <v>3404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1812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1714</v>
      </c>
      <c r="G1822" s="283" t="s">
        <v>2152</v>
      </c>
      <c r="H1822" s="262" t="s">
        <v>1788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1855</v>
      </c>
      <c r="G1823" s="283" t="s">
        <v>1185</v>
      </c>
      <c r="H1823" s="262" t="s">
        <v>1719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1719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1855</v>
      </c>
      <c r="G1825" s="283" t="s">
        <v>3579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1835</v>
      </c>
      <c r="G1826" s="283" t="s">
        <v>3725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3727</v>
      </c>
      <c r="G1827" s="283" t="s">
        <v>3404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3727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3729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1689</v>
      </c>
      <c r="G1830" s="283" t="s">
        <v>2148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1689</v>
      </c>
      <c r="G1831" s="283" t="s">
        <v>2151</v>
      </c>
      <c r="H1831" s="262" t="s">
        <v>1761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1756</v>
      </c>
      <c r="G1832" s="283" t="s">
        <v>1185</v>
      </c>
      <c r="H1832" s="262" t="s">
        <v>1719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2068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3736</v>
      </c>
      <c r="H1834" s="262" t="s">
        <v>3735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3730</v>
      </c>
      <c r="G1835" s="283" t="s">
        <v>2138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3740</v>
      </c>
      <c r="Q1835" s="283" t="s">
        <v>3740</v>
      </c>
    </row>
    <row r="1836" spans="1:17">
      <c r="A1836" s="264">
        <v>1835</v>
      </c>
      <c r="B1836" s="264"/>
      <c r="C1836" s="257">
        <v>45932</v>
      </c>
      <c r="D1836" s="283" t="s">
        <v>2105</v>
      </c>
      <c r="G1836" s="283" t="s">
        <v>2156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2105</v>
      </c>
      <c r="G1837" s="283" t="s">
        <v>3743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3730</v>
      </c>
      <c r="G1838" s="283" t="s">
        <v>3744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1689</v>
      </c>
      <c r="G1839" s="283" t="s">
        <v>3745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3746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1835</v>
      </c>
      <c r="G1841" s="283" t="s">
        <v>3747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2105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1894</v>
      </c>
      <c r="G1843" s="283" t="s">
        <v>3066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1894</v>
      </c>
      <c r="G1844" s="283" t="s">
        <v>2000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2569</v>
      </c>
      <c r="G1845" s="283" t="s">
        <v>3753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2149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1948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2138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3760</v>
      </c>
      <c r="Q1848" s="283" t="s">
        <v>3760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3761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1714</v>
      </c>
      <c r="G1850" s="283" t="s">
        <v>2862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1714</v>
      </c>
      <c r="G1851" s="283" t="s">
        <v>2861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1714</v>
      </c>
      <c r="G1852" s="283" t="s">
        <v>3763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2742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1726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3552</v>
      </c>
      <c r="H1855" s="262" t="s">
        <v>3551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4192</v>
      </c>
      <c r="G1856" s="283" t="s">
        <v>3922</v>
      </c>
      <c r="H1856" s="262" t="s">
        <v>1685</v>
      </c>
      <c r="I1856" s="258">
        <v>250000</v>
      </c>
      <c r="J1856" s="262">
        <v>1</v>
      </c>
      <c r="M1856" s="258">
        <v>0</v>
      </c>
      <c r="P1856" s="294" t="s">
        <v>3768</v>
      </c>
      <c r="Q1856" s="294" t="s">
        <v>3768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2140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2141</v>
      </c>
      <c r="H1858" s="262" t="s">
        <v>1769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1990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3340</v>
      </c>
      <c r="G1860" s="283" t="s">
        <v>2140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3340</v>
      </c>
      <c r="G1861" s="283" t="s">
        <v>2141</v>
      </c>
      <c r="H1861" s="262" t="s">
        <v>1769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1710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2433</v>
      </c>
      <c r="G1863" s="283" t="s">
        <v>1684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3727</v>
      </c>
      <c r="G1864" s="283" t="s">
        <v>3404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1719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1719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2783</v>
      </c>
      <c r="H1867" s="262" t="s">
        <v>2695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2105</v>
      </c>
      <c r="G1868" s="283" t="s">
        <v>3778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3779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3727</v>
      </c>
      <c r="G1870" s="283" t="s">
        <v>3780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2433</v>
      </c>
      <c r="G1871" s="283" t="s">
        <v>3782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3340</v>
      </c>
      <c r="G1872" s="283" t="s">
        <v>3783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1756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2940</v>
      </c>
      <c r="G1874" s="283" t="s">
        <v>1185</v>
      </c>
      <c r="H1874" s="262" t="s">
        <v>1719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1689</v>
      </c>
      <c r="G1875" s="283" t="s">
        <v>1711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2140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3792</v>
      </c>
      <c r="Q1876" s="283" t="s">
        <v>3792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1710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3790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3794</v>
      </c>
      <c r="Q1879" s="283" t="s">
        <v>3794</v>
      </c>
    </row>
    <row r="1880" spans="1:17">
      <c r="A1880" s="264">
        <v>1879</v>
      </c>
      <c r="B1880" s="264"/>
      <c r="C1880" s="257">
        <v>45943</v>
      </c>
      <c r="D1880" s="283" t="s">
        <v>3796</v>
      </c>
      <c r="G1880" s="283" t="s">
        <v>3404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2363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2564</v>
      </c>
      <c r="G1882" s="283" t="s">
        <v>3404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2564</v>
      </c>
      <c r="G1883" s="283" t="s">
        <v>3283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3802</v>
      </c>
      <c r="G1884" s="283" t="s">
        <v>2143</v>
      </c>
      <c r="H1884" s="262" t="s">
        <v>1687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3802</v>
      </c>
      <c r="G1885" s="283" t="s">
        <v>2141</v>
      </c>
      <c r="H1885" s="262" t="s">
        <v>1769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3209</v>
      </c>
      <c r="G1886" s="283" t="s">
        <v>1536</v>
      </c>
      <c r="H1886" s="262" t="s">
        <v>2643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2564</v>
      </c>
      <c r="G1887" s="283" t="s">
        <v>3806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3802</v>
      </c>
      <c r="G1888" s="283" t="s">
        <v>3808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3810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3812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3209</v>
      </c>
      <c r="G1891" s="283" t="s">
        <v>3814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3796</v>
      </c>
      <c r="G1892" s="283" t="s">
        <v>3816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1832</v>
      </c>
      <c r="G1893" s="283" t="s">
        <v>1710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2122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3824</v>
      </c>
      <c r="G1895" s="283" t="s">
        <v>2292</v>
      </c>
      <c r="H1895" s="262" t="s">
        <v>2665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3836</v>
      </c>
      <c r="G1896" s="283" t="s">
        <v>1766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3836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3836</v>
      </c>
      <c r="G1898" s="283" t="s">
        <v>2052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3836</v>
      </c>
      <c r="G1899" s="283" t="s">
        <v>3923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3836</v>
      </c>
      <c r="G1900" s="283" t="s">
        <v>2988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3883</v>
      </c>
      <c r="E1901" s="283" t="s">
        <v>3835</v>
      </c>
      <c r="G1901" s="283" t="s">
        <v>1185</v>
      </c>
      <c r="H1901" s="262" t="s">
        <v>1719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1720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3835</v>
      </c>
      <c r="G1902" s="283" t="s">
        <v>2855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1720</v>
      </c>
    </row>
    <row r="1903" spans="1:15">
      <c r="A1903" s="264">
        <v>1902</v>
      </c>
      <c r="B1903" s="264"/>
      <c r="C1903" s="257">
        <v>45944</v>
      </c>
      <c r="D1903" s="283" t="s">
        <v>1771</v>
      </c>
      <c r="E1903" s="283" t="s">
        <v>3836</v>
      </c>
      <c r="G1903" s="283" t="s">
        <v>3162</v>
      </c>
      <c r="H1903" s="262" t="s">
        <v>3454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3836</v>
      </c>
      <c r="G1904" s="283" t="s">
        <v>1695</v>
      </c>
      <c r="H1904" s="262" t="s">
        <v>1694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3836</v>
      </c>
      <c r="G1905" s="283" t="s">
        <v>3404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3836</v>
      </c>
      <c r="G1906" s="283" t="s">
        <v>2148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3057</v>
      </c>
      <c r="E1907" s="283" t="s">
        <v>3836</v>
      </c>
      <c r="G1907" s="283" t="s">
        <v>2157</v>
      </c>
      <c r="H1907" s="262" t="s">
        <v>1180</v>
      </c>
      <c r="J1907" s="262">
        <v>1</v>
      </c>
      <c r="M1907" s="258">
        <v>0</v>
      </c>
      <c r="Q1907" s="283" t="s">
        <v>4138</v>
      </c>
    </row>
    <row r="1908" spans="1:17">
      <c r="A1908" s="264">
        <v>1907</v>
      </c>
      <c r="B1908" s="264"/>
      <c r="C1908" s="257">
        <v>45944</v>
      </c>
      <c r="D1908" s="283" t="s">
        <v>2940</v>
      </c>
      <c r="E1908" s="283" t="s">
        <v>3836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3836</v>
      </c>
      <c r="G1909" s="283" t="s">
        <v>3924</v>
      </c>
      <c r="H1909" s="262" t="s">
        <v>3925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1894</v>
      </c>
      <c r="E1910" s="283" t="s">
        <v>3836</v>
      </c>
      <c r="G1910" s="283" t="s">
        <v>2162</v>
      </c>
      <c r="H1910" s="262" t="s">
        <v>1919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1894</v>
      </c>
      <c r="G1911" s="283" t="s">
        <v>2141</v>
      </c>
      <c r="H1911" s="262" t="s">
        <v>1769</v>
      </c>
      <c r="I1911" s="258">
        <v>50000</v>
      </c>
      <c r="J1911" s="262">
        <v>1</v>
      </c>
      <c r="M1911" s="258">
        <v>50000</v>
      </c>
      <c r="Q1911" s="283" t="s">
        <v>4139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2162</v>
      </c>
      <c r="H1912" s="262" t="s">
        <v>1919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3836</v>
      </c>
      <c r="G1913" s="283" t="s">
        <v>2141</v>
      </c>
      <c r="H1913" s="262" t="s">
        <v>1769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3836</v>
      </c>
      <c r="G1914" s="283" t="s">
        <v>2626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3836</v>
      </c>
      <c r="G1915" s="283" t="s">
        <v>2603</v>
      </c>
      <c r="I1915" s="258">
        <v>1100000</v>
      </c>
      <c r="J1915" s="262">
        <v>1</v>
      </c>
      <c r="L1915" s="259" t="s">
        <v>3452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3836</v>
      </c>
      <c r="G1916" s="283" t="s">
        <v>1914</v>
      </c>
      <c r="H1916" s="262" t="s">
        <v>3926</v>
      </c>
      <c r="I1916" s="258">
        <v>1000000</v>
      </c>
      <c r="J1916" s="262">
        <v>1</v>
      </c>
      <c r="L1916" s="259" t="s">
        <v>4137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3884</v>
      </c>
      <c r="E1917" s="283" t="s">
        <v>3836</v>
      </c>
      <c r="G1917" s="283" t="s">
        <v>1710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1756</v>
      </c>
      <c r="E1918" s="283" t="s">
        <v>3836</v>
      </c>
      <c r="G1918" s="283" t="s">
        <v>1710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1756</v>
      </c>
      <c r="E1919" s="283" t="s">
        <v>3836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3877</v>
      </c>
      <c r="G1920" s="283" t="s">
        <v>1710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3836</v>
      </c>
      <c r="G1921" s="283" t="s">
        <v>1471</v>
      </c>
      <c r="H1921" s="262" t="s">
        <v>2625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3836</v>
      </c>
      <c r="G1922" s="283" t="s">
        <v>3404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3836</v>
      </c>
      <c r="G1923" s="283" t="s">
        <v>3927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2150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2152</v>
      </c>
      <c r="H1925" s="262" t="s">
        <v>1788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3836</v>
      </c>
      <c r="G1926" s="283" t="s">
        <v>2151</v>
      </c>
      <c r="H1926" s="262" t="s">
        <v>1761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1832</v>
      </c>
      <c r="E1927" s="283" t="s">
        <v>3836</v>
      </c>
      <c r="G1927" s="283" t="s">
        <v>3928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1894</v>
      </c>
      <c r="E1928" s="283" t="s">
        <v>3836</v>
      </c>
      <c r="G1928" s="283" t="s">
        <v>3929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3884</v>
      </c>
      <c r="E1929" s="283" t="s">
        <v>3836</v>
      </c>
      <c r="G1929" s="283" t="s">
        <v>3930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3836</v>
      </c>
      <c r="G1930" s="283" t="s">
        <v>3404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3869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3836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3872</v>
      </c>
      <c r="P1931" s="283" t="s">
        <v>3869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3835</v>
      </c>
      <c r="G1932" s="283" t="s">
        <v>1185</v>
      </c>
      <c r="H1932" s="262" t="s">
        <v>1719</v>
      </c>
      <c r="I1932" s="258">
        <v>1000000</v>
      </c>
      <c r="J1932" s="262">
        <v>1</v>
      </c>
      <c r="M1932" s="258">
        <v>1000000</v>
      </c>
      <c r="P1932" s="283" t="s">
        <v>3872</v>
      </c>
    </row>
    <row r="1933" spans="1:16">
      <c r="A1933" s="58">
        <v>1933</v>
      </c>
      <c r="C1933" s="257">
        <v>45946</v>
      </c>
      <c r="D1933" s="283" t="s">
        <v>3885</v>
      </c>
      <c r="G1933" s="283" t="s">
        <v>2156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3727</v>
      </c>
      <c r="E1934" s="283" t="s">
        <v>3835</v>
      </c>
      <c r="G1934" s="283" t="s">
        <v>1710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3875</v>
      </c>
      <c r="P1934" s="283" t="s">
        <v>3865</v>
      </c>
    </row>
    <row r="1935" spans="1:16">
      <c r="A1935" s="58">
        <v>1935</v>
      </c>
      <c r="C1935" s="257">
        <v>45946</v>
      </c>
      <c r="D1935" s="283" t="s">
        <v>1756</v>
      </c>
      <c r="E1935" s="283" t="s">
        <v>3835</v>
      </c>
      <c r="G1935" s="283" t="s">
        <v>3931</v>
      </c>
      <c r="I1935" s="258">
        <v>1000000</v>
      </c>
      <c r="J1935" s="262">
        <v>1</v>
      </c>
      <c r="M1935" s="258">
        <v>1000000</v>
      </c>
      <c r="P1935" s="283" t="s">
        <v>3865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3835</v>
      </c>
      <c r="G1936" s="283" t="s">
        <v>3932</v>
      </c>
      <c r="N1936" s="258">
        <v>-1750000</v>
      </c>
      <c r="O1936" s="258" t="s">
        <v>3879</v>
      </c>
      <c r="P1936" s="283" t="s">
        <v>3865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3835</v>
      </c>
      <c r="G1937" s="283" t="s">
        <v>3779</v>
      </c>
      <c r="N1937" s="258">
        <v>-1000000</v>
      </c>
      <c r="O1937" s="258" t="s">
        <v>3881</v>
      </c>
      <c r="P1937" s="283" t="s">
        <v>3865</v>
      </c>
    </row>
    <row r="1938" spans="1:16">
      <c r="A1938" s="58">
        <v>1938</v>
      </c>
      <c r="C1938" s="257">
        <v>45946</v>
      </c>
      <c r="D1938" s="283" t="s">
        <v>3727</v>
      </c>
      <c r="G1938" s="283" t="s">
        <v>3933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3885</v>
      </c>
      <c r="G1939" s="283" t="s">
        <v>3934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1894</v>
      </c>
      <c r="E1940" s="283" t="s">
        <v>3821</v>
      </c>
      <c r="G1940" s="283" t="s">
        <v>3929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1719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3935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2154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2152</v>
      </c>
      <c r="H1944" s="262" t="s">
        <v>1788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3936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1684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3937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1756</v>
      </c>
      <c r="G1948" s="283" t="s">
        <v>1795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1940</v>
      </c>
      <c r="G1949" s="283" t="s">
        <v>1185</v>
      </c>
      <c r="H1949" s="262" t="s">
        <v>1719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1940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1835</v>
      </c>
      <c r="G1951" s="283" t="s">
        <v>1879</v>
      </c>
      <c r="H1951" s="262" t="s">
        <v>2016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3886</v>
      </c>
      <c r="G1952" s="283" t="s">
        <v>1820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3886</v>
      </c>
      <c r="G1953" s="283" t="s">
        <v>1684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1690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3938</v>
      </c>
      <c r="H1955" s="262" t="s">
        <v>2693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3886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1835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3883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2360</v>
      </c>
      <c r="G1959" s="283" t="s">
        <v>2157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3887</v>
      </c>
      <c r="G1960" s="283" t="s">
        <v>3939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1710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3940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1824</v>
      </c>
      <c r="H1966" s="262" t="s">
        <v>3585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3340</v>
      </c>
      <c r="G1967" s="283" t="s">
        <v>1824</v>
      </c>
      <c r="H1967" s="262" t="s">
        <v>3585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1990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4140</v>
      </c>
    </row>
    <row r="1969" spans="1:14">
      <c r="A1969" s="58">
        <v>1969</v>
      </c>
      <c r="C1969" s="257">
        <v>45951</v>
      </c>
      <c r="D1969" s="283" t="s">
        <v>3141</v>
      </c>
      <c r="G1969" s="283" t="s">
        <v>1556</v>
      </c>
      <c r="H1969" s="262" t="s">
        <v>1886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1714</v>
      </c>
      <c r="G1970" s="283" t="s">
        <v>3941</v>
      </c>
      <c r="H1970" s="262" t="s">
        <v>3942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1719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3884</v>
      </c>
      <c r="G1972" s="283" t="s">
        <v>1185</v>
      </c>
      <c r="H1972" s="262" t="s">
        <v>1719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3884</v>
      </c>
      <c r="G1973" s="283" t="s">
        <v>1471</v>
      </c>
      <c r="H1973" s="262" t="s">
        <v>2625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3884</v>
      </c>
      <c r="G1974" s="283" t="s">
        <v>2129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1710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2122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3887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3888</v>
      </c>
      <c r="G1979" s="283" t="s">
        <v>1710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3889</v>
      </c>
      <c r="G1980" s="283" t="s">
        <v>1990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2505</v>
      </c>
      <c r="G1982" s="283" t="s">
        <v>2138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3091</v>
      </c>
      <c r="G1983" s="283" t="s">
        <v>1185</v>
      </c>
      <c r="H1983" s="262" t="s">
        <v>1719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1689</v>
      </c>
      <c r="G1984" s="283" t="s">
        <v>2138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1689</v>
      </c>
      <c r="G1985" s="283" t="s">
        <v>2861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2154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2152</v>
      </c>
      <c r="H1987" s="262" t="s">
        <v>1788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3936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2151</v>
      </c>
      <c r="H1989" s="262" t="s">
        <v>1761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2150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3943</v>
      </c>
      <c r="H1991" s="262" t="s">
        <v>3944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2360</v>
      </c>
      <c r="G1992" s="283" t="s">
        <v>2157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2984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1835</v>
      </c>
      <c r="G1994" s="283" t="s">
        <v>2148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3066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1705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1936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1936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2118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1948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2098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4141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1719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2074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3141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2556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3888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2360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3091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2505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3340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3889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1719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2783</v>
      </c>
      <c r="H2015" s="262" t="s">
        <v>2695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1894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2649</v>
      </c>
      <c r="G2019" s="283" t="s">
        <v>2161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3404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2649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1835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2140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2141</v>
      </c>
      <c r="H2024" s="262" t="s">
        <v>1769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1710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3890</v>
      </c>
      <c r="F2026" s="285" t="s">
        <v>4192</v>
      </c>
      <c r="G2026" s="283" t="s">
        <v>2212</v>
      </c>
      <c r="H2026" s="262" t="s">
        <v>2211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3890</v>
      </c>
      <c r="F2027" s="285" t="s">
        <v>4192</v>
      </c>
      <c r="G2027" s="283" t="s">
        <v>2558</v>
      </c>
      <c r="H2027" s="262" t="s">
        <v>1722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2727</v>
      </c>
      <c r="G2028" s="283" t="s">
        <v>2140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2727</v>
      </c>
      <c r="G2029" s="283" t="s">
        <v>2141</v>
      </c>
      <c r="H2029" s="262" t="s">
        <v>1769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3555</v>
      </c>
      <c r="G2030" s="283" t="s">
        <v>1200</v>
      </c>
      <c r="H2030" s="262" t="s">
        <v>2122</v>
      </c>
      <c r="I2030" s="258">
        <v>1300000</v>
      </c>
      <c r="J2030" s="262">
        <v>1</v>
      </c>
      <c r="L2030" s="259" t="s">
        <v>3083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1711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3945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3884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3946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3947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3948</v>
      </c>
      <c r="H2036" s="262" t="s">
        <v>2827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3891</v>
      </c>
      <c r="G2037" s="283" t="s">
        <v>2984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1714</v>
      </c>
      <c r="G2038" s="283" t="s">
        <v>3936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1714</v>
      </c>
      <c r="G2039" s="283" t="s">
        <v>2151</v>
      </c>
      <c r="H2039" s="262" t="s">
        <v>1761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1714</v>
      </c>
      <c r="G2040" s="283" t="s">
        <v>2150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3892</v>
      </c>
      <c r="G2041" s="283" t="s">
        <v>2154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3892</v>
      </c>
      <c r="G2042" s="283" t="s">
        <v>3404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3892</v>
      </c>
      <c r="G2043" s="283" t="s">
        <v>2150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3892</v>
      </c>
      <c r="G2044" s="283" t="s">
        <v>2151</v>
      </c>
      <c r="H2044" s="262" t="s">
        <v>1761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3892</v>
      </c>
      <c r="G2045" s="283" t="s">
        <v>2152</v>
      </c>
      <c r="H2045" s="262" t="s">
        <v>1788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1710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1672</v>
      </c>
      <c r="H2047" s="262" t="s">
        <v>1671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3949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3891</v>
      </c>
      <c r="G2049" s="283" t="s">
        <v>3950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3892</v>
      </c>
      <c r="G2050" s="283" t="s">
        <v>3951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2254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1894</v>
      </c>
      <c r="G2052" s="283" t="s">
        <v>3404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1894</v>
      </c>
      <c r="G2053" s="283" t="s">
        <v>2150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1894</v>
      </c>
      <c r="G2054" s="283" t="s">
        <v>2151</v>
      </c>
      <c r="H2054" s="262" t="s">
        <v>1761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2727</v>
      </c>
      <c r="G2055" s="283" t="s">
        <v>3952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1859</v>
      </c>
      <c r="G2057" s="283" t="s">
        <v>1185</v>
      </c>
      <c r="H2057" s="262" t="s">
        <v>1719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2643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3923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1714</v>
      </c>
      <c r="G2060" s="283" t="s">
        <v>3936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1714</v>
      </c>
      <c r="G2061" s="283" t="s">
        <v>2148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1714</v>
      </c>
      <c r="G2062" s="283" t="s">
        <v>2150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3936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2151</v>
      </c>
      <c r="H2064" s="262" t="s">
        <v>1761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2152</v>
      </c>
      <c r="H2065" s="262" t="s">
        <v>1788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3893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2162</v>
      </c>
      <c r="H2067" s="262" t="s">
        <v>1919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2141</v>
      </c>
      <c r="H2068" s="262" t="s">
        <v>1769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3577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2018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3893</v>
      </c>
      <c r="G2072" s="283" t="s">
        <v>3953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2148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3089</v>
      </c>
      <c r="G2074" s="283" t="s">
        <v>3157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3089</v>
      </c>
      <c r="G2075" s="283" t="s">
        <v>2073</v>
      </c>
      <c r="H2075" s="262" t="s">
        <v>2529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3089</v>
      </c>
      <c r="G2076" s="283" t="s">
        <v>2742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3089</v>
      </c>
      <c r="G2077" s="283" t="s">
        <v>3552</v>
      </c>
      <c r="H2077" s="262" t="s">
        <v>3551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3894</v>
      </c>
      <c r="G2078" s="283" t="s">
        <v>2861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1778</v>
      </c>
      <c r="G2079" s="283" t="s">
        <v>1185</v>
      </c>
      <c r="H2079" s="262" t="s">
        <v>1719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1778</v>
      </c>
      <c r="G2080" s="283" t="s">
        <v>1471</v>
      </c>
      <c r="H2080" s="262" t="s">
        <v>2625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1778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3890</v>
      </c>
      <c r="G2082" s="283" t="s">
        <v>2166</v>
      </c>
      <c r="H2082" s="262" t="s">
        <v>3954</v>
      </c>
      <c r="I2082" s="258">
        <v>1100000</v>
      </c>
      <c r="J2082" s="262">
        <v>1</v>
      </c>
      <c r="L2082" s="259" t="s">
        <v>3452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1714</v>
      </c>
      <c r="G2083" s="283" t="s">
        <v>2146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3404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2150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2151</v>
      </c>
      <c r="H2086" s="262" t="s">
        <v>1761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3894</v>
      </c>
      <c r="G2087" s="283" t="s">
        <v>3955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1832</v>
      </c>
      <c r="G2088" s="283" t="s">
        <v>3928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3956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4192</v>
      </c>
      <c r="G2090" s="283" t="s">
        <v>2212</v>
      </c>
      <c r="H2090" s="262" t="s">
        <v>2211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2141</v>
      </c>
      <c r="H2091" s="262" t="s">
        <v>1769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2162</v>
      </c>
      <c r="H2092" s="262" t="s">
        <v>1919</v>
      </c>
      <c r="I2092" s="258">
        <v>1900000</v>
      </c>
      <c r="J2092" s="262">
        <v>1</v>
      </c>
      <c r="M2092" s="258">
        <v>1900000</v>
      </c>
      <c r="Q2092" s="283" t="s">
        <v>4142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3577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2368</v>
      </c>
      <c r="H2094" s="262" t="s">
        <v>2693</v>
      </c>
      <c r="I2094" s="258">
        <v>1100000</v>
      </c>
      <c r="J2094" s="262">
        <v>1</v>
      </c>
      <c r="M2094" s="258">
        <v>1100000</v>
      </c>
      <c r="Q2094" s="283" t="s">
        <v>4143</v>
      </c>
    </row>
    <row r="2095" spans="1:17">
      <c r="A2095" s="58">
        <v>2095</v>
      </c>
      <c r="C2095" s="257">
        <v>45960</v>
      </c>
      <c r="D2095" s="283" t="s">
        <v>2906</v>
      </c>
      <c r="G2095" s="283" t="s">
        <v>2861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3141</v>
      </c>
      <c r="G2096" s="283" t="s">
        <v>2052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1714</v>
      </c>
      <c r="G2097" s="283" t="s">
        <v>2146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1714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3957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1940</v>
      </c>
      <c r="G2101" s="283" t="s">
        <v>3162</v>
      </c>
      <c r="H2101" s="262" t="s">
        <v>3454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3891</v>
      </c>
      <c r="G2102" s="283" t="s">
        <v>3162</v>
      </c>
      <c r="H2102" s="262" t="s">
        <v>3454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3891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2993</v>
      </c>
      <c r="H2104" s="262" t="s">
        <v>1915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2649</v>
      </c>
      <c r="G2105" s="283" t="s">
        <v>3958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1719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2625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1714</v>
      </c>
      <c r="G2108" s="283" t="s">
        <v>2150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1714</v>
      </c>
      <c r="G2109" s="283" t="s">
        <v>2148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1714</v>
      </c>
      <c r="G2110" s="283" t="s">
        <v>2151</v>
      </c>
      <c r="H2110" s="262" t="s">
        <v>1761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1756</v>
      </c>
      <c r="G2111" s="283" t="s">
        <v>3959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3895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3089</v>
      </c>
      <c r="G2113" s="283" t="s">
        <v>3960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1940</v>
      </c>
      <c r="G2114" s="283" t="s">
        <v>3961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3962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1771</v>
      </c>
      <c r="G2116" s="283" t="s">
        <v>3658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1778</v>
      </c>
      <c r="G2117" s="283" t="s">
        <v>3963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2649</v>
      </c>
      <c r="G2118" s="283" t="s">
        <v>3964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2906</v>
      </c>
      <c r="G2119" s="283" t="s">
        <v>3965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3891</v>
      </c>
      <c r="G2120" s="283" t="s">
        <v>3966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4192</v>
      </c>
      <c r="G2121" s="283" t="s">
        <v>2212</v>
      </c>
      <c r="H2121" s="262" t="s">
        <v>2211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3896</v>
      </c>
      <c r="G2122" s="283" t="s">
        <v>2335</v>
      </c>
      <c r="H2122" s="262" t="s">
        <v>2819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2215</v>
      </c>
      <c r="G2123" s="283" t="s">
        <v>2138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1689</v>
      </c>
      <c r="G2124" s="283" t="s">
        <v>3958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1714</v>
      </c>
      <c r="G2125" s="283" t="s">
        <v>2254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2052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4192</v>
      </c>
      <c r="G2128" s="283" t="s">
        <v>3967</v>
      </c>
      <c r="H2128" s="262" t="s">
        <v>2211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3968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3969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1894</v>
      </c>
      <c r="G2132" s="283" t="s">
        <v>3929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2215</v>
      </c>
      <c r="G2133" s="283" t="s">
        <v>3970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3896</v>
      </c>
      <c r="G2134" s="283" t="s">
        <v>3971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3972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3697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3695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3973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1689</v>
      </c>
      <c r="G2139" s="283" t="s">
        <v>1185</v>
      </c>
      <c r="H2139" s="262" t="s">
        <v>1719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4192</v>
      </c>
      <c r="G2140" s="283" t="s">
        <v>3922</v>
      </c>
      <c r="H2140" s="262" t="s">
        <v>1685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1771</v>
      </c>
      <c r="G2141" s="283" t="s">
        <v>2141</v>
      </c>
      <c r="H2141" s="262" t="s">
        <v>1769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3923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2052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2156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2643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1955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2000</v>
      </c>
      <c r="H2148" s="262" t="s">
        <v>3585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3974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3975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3141</v>
      </c>
      <c r="G2151" s="283" t="s">
        <v>3976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3977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2215</v>
      </c>
      <c r="F2153" s="285" t="s">
        <v>4193</v>
      </c>
      <c r="G2153" s="283" t="s">
        <v>3978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4144</v>
      </c>
    </row>
    <row r="2154" spans="1:17">
      <c r="A2154" s="58">
        <v>2154</v>
      </c>
      <c r="C2154" s="257">
        <v>45965</v>
      </c>
      <c r="D2154" s="283" t="s">
        <v>2415</v>
      </c>
      <c r="G2154" s="283" t="s">
        <v>1684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2146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2783</v>
      </c>
      <c r="H2156" s="262" t="s">
        <v>2695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3887</v>
      </c>
      <c r="G2157" s="283" t="s">
        <v>2273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3887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1710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2415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3979</v>
      </c>
      <c r="H2161" s="263">
        <v>6058008060</v>
      </c>
      <c r="I2161" s="258">
        <v>1600000</v>
      </c>
      <c r="J2161" s="262">
        <v>1</v>
      </c>
      <c r="L2161" s="259" t="s">
        <v>2942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3980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3887</v>
      </c>
      <c r="G2163" s="283" t="s">
        <v>3981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3982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3897</v>
      </c>
      <c r="G2165" s="283" t="s">
        <v>2212</v>
      </c>
      <c r="H2165" s="262" t="s">
        <v>2211</v>
      </c>
      <c r="I2165" s="258">
        <v>1500000</v>
      </c>
      <c r="J2165" s="262">
        <v>1</v>
      </c>
      <c r="L2165" s="259" t="s">
        <v>2849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2140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4194</v>
      </c>
      <c r="G2167" s="283" t="s">
        <v>2558</v>
      </c>
      <c r="H2167" s="262" t="s">
        <v>1722</v>
      </c>
      <c r="I2167" s="258">
        <v>50000</v>
      </c>
      <c r="J2167" s="262">
        <v>1</v>
      </c>
      <c r="Q2167" s="283" t="s">
        <v>4145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3983</v>
      </c>
      <c r="H2168" s="262" t="s">
        <v>2349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1689</v>
      </c>
      <c r="G2169" s="283" t="s">
        <v>3983</v>
      </c>
      <c r="H2169" s="262" t="s">
        <v>2349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2850</v>
      </c>
      <c r="G2170" s="283" t="s">
        <v>1200</v>
      </c>
      <c r="H2170" s="262" t="s">
        <v>2122</v>
      </c>
      <c r="I2170" s="258">
        <v>1200000</v>
      </c>
      <c r="J2170" s="262">
        <v>1</v>
      </c>
      <c r="L2170" s="259" t="s">
        <v>2914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2162</v>
      </c>
      <c r="H2171" s="262" t="s">
        <v>1919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2626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2143</v>
      </c>
      <c r="H2173" s="262" t="s">
        <v>1687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2138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3977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1859</v>
      </c>
      <c r="G2176" s="283" t="s">
        <v>3984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2812</v>
      </c>
      <c r="G2177" s="283" t="s">
        <v>3985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1714</v>
      </c>
      <c r="G2178" s="283" t="s">
        <v>3696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3729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1689</v>
      </c>
      <c r="G2180" s="283" t="s">
        <v>2246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1978</v>
      </c>
      <c r="G2182" s="283" t="s">
        <v>3986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2360</v>
      </c>
      <c r="G2183" s="283" t="s">
        <v>2157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2549</v>
      </c>
      <c r="G2184" s="283" t="s">
        <v>1684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1978</v>
      </c>
      <c r="G2185" s="283" t="s">
        <v>3987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1714</v>
      </c>
      <c r="G2186" s="283" t="s">
        <v>3936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1714</v>
      </c>
      <c r="G2187" s="283" t="s">
        <v>2148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1714</v>
      </c>
      <c r="G2188" s="283" t="s">
        <v>2150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1771</v>
      </c>
      <c r="G2189" s="283" t="s">
        <v>2152</v>
      </c>
      <c r="H2189" s="262" t="s">
        <v>1788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1689</v>
      </c>
      <c r="G2190" s="283" t="s">
        <v>3988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3968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3895</v>
      </c>
      <c r="G2192" s="283" t="s">
        <v>3989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1987</v>
      </c>
      <c r="G2193" s="283" t="s">
        <v>2246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3895</v>
      </c>
      <c r="G2194" s="283" t="s">
        <v>1766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1987</v>
      </c>
      <c r="G2195" s="283" t="s">
        <v>1766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1719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1672</v>
      </c>
      <c r="H2198" s="262" t="s">
        <v>1671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2302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2248</v>
      </c>
      <c r="G2200" s="283" t="s">
        <v>3990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1756</v>
      </c>
      <c r="G2201" s="283" t="s">
        <v>3959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1719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2443</v>
      </c>
      <c r="G2203" s="283" t="s">
        <v>1882</v>
      </c>
      <c r="I2203" s="258">
        <v>2500000</v>
      </c>
      <c r="J2203" s="262">
        <v>1</v>
      </c>
      <c r="M2203" s="258">
        <v>2500000</v>
      </c>
      <c r="Q2203" s="283" t="s">
        <v>4146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3991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3404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2150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1689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2316</v>
      </c>
      <c r="G2209" s="283" t="s">
        <v>3992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2316</v>
      </c>
      <c r="G2210" s="283" t="s">
        <v>3993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3810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1894</v>
      </c>
      <c r="G2212" s="283" t="s">
        <v>3994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1894</v>
      </c>
      <c r="G2213" s="283" t="s">
        <v>3995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1835</v>
      </c>
      <c r="G2214" s="283" t="s">
        <v>2254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1835</v>
      </c>
      <c r="G2215" s="283" t="s">
        <v>3981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2360</v>
      </c>
      <c r="G2216" s="283" t="s">
        <v>1766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3141</v>
      </c>
      <c r="G2217" s="283" t="s">
        <v>2246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3898</v>
      </c>
      <c r="G2218" s="283" t="s">
        <v>1401</v>
      </c>
      <c r="H2218" s="262" t="s">
        <v>3996</v>
      </c>
      <c r="I2218" s="258">
        <v>1200000</v>
      </c>
      <c r="J2218" s="262">
        <v>1</v>
      </c>
      <c r="L2218" s="259" t="s">
        <v>2914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1812</v>
      </c>
      <c r="G2219" s="283" t="s">
        <v>2742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1719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3997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3998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2443</v>
      </c>
      <c r="G2223" s="283" t="s">
        <v>3999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1756</v>
      </c>
      <c r="G2224" s="283" t="s">
        <v>3936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1689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2140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4147</v>
      </c>
    </row>
    <row r="2227" spans="1:17">
      <c r="A2227" s="58">
        <v>2227</v>
      </c>
      <c r="C2227" s="257">
        <v>45973</v>
      </c>
      <c r="D2227" s="283" t="s">
        <v>3231</v>
      </c>
      <c r="G2227" s="283" t="s">
        <v>2140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4148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3523</v>
      </c>
      <c r="H2228" s="262" t="s">
        <v>3522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2556</v>
      </c>
      <c r="G2229" s="283" t="s">
        <v>1672</v>
      </c>
      <c r="H2229" s="262" t="s">
        <v>1671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2716</v>
      </c>
      <c r="G2230" s="283" t="s">
        <v>1710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2156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2556</v>
      </c>
      <c r="G2232" s="283" t="s">
        <v>4000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2716</v>
      </c>
      <c r="G2233" s="283" t="s">
        <v>4001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3231</v>
      </c>
      <c r="G2234" s="283" t="s">
        <v>4002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4003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3977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2316</v>
      </c>
      <c r="G2237" s="283" t="s">
        <v>4004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2858</v>
      </c>
      <c r="G2238" s="283" t="s">
        <v>2098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2218</v>
      </c>
      <c r="G2239" s="283" t="s">
        <v>2052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3404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2148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2152</v>
      </c>
      <c r="H2242" s="262" t="s">
        <v>1788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2151</v>
      </c>
      <c r="H2243" s="262" t="s">
        <v>1761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2150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3899</v>
      </c>
      <c r="G2245" s="283" t="s">
        <v>1200</v>
      </c>
      <c r="H2245" s="262" t="s">
        <v>2122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3899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4005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1955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1894</v>
      </c>
      <c r="G2250" s="283" t="s">
        <v>3929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4006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3141</v>
      </c>
      <c r="G2252" s="283" t="s">
        <v>3976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4007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2858</v>
      </c>
      <c r="G2254" s="283" t="s">
        <v>4008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3900</v>
      </c>
      <c r="G2255" s="283" t="s">
        <v>4009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2218</v>
      </c>
      <c r="G2256" s="283" t="s">
        <v>4010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4011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1689</v>
      </c>
      <c r="G2259" s="283" t="s">
        <v>2140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4149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3404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2150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2151</v>
      </c>
      <c r="H2262" s="262" t="s">
        <v>1761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3231</v>
      </c>
      <c r="G2263" s="283" t="s">
        <v>2161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2625</v>
      </c>
      <c r="I2264" s="258">
        <v>200000</v>
      </c>
      <c r="J2264" s="262">
        <v>1</v>
      </c>
      <c r="M2264" s="258">
        <v>200000</v>
      </c>
      <c r="Q2264" s="283" t="s">
        <v>4150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3991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4151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2861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3141</v>
      </c>
      <c r="G2267" s="283" t="s">
        <v>2052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1835</v>
      </c>
      <c r="G2268" s="283" t="s">
        <v>2748</v>
      </c>
      <c r="H2268" s="262" t="s">
        <v>2747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1835</v>
      </c>
      <c r="G2269" s="283" t="s">
        <v>2141</v>
      </c>
      <c r="H2269" s="262" t="s">
        <v>1769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2157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1835</v>
      </c>
      <c r="G2271" s="283" t="s">
        <v>3747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3231</v>
      </c>
      <c r="G2272" s="283" t="s">
        <v>4012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4013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2549</v>
      </c>
      <c r="G2274" s="283" t="s">
        <v>4014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4015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1812</v>
      </c>
      <c r="G2276" s="283" t="s">
        <v>3404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1812</v>
      </c>
      <c r="G2277" s="283" t="s">
        <v>2148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1812</v>
      </c>
      <c r="G2278" s="283" t="s">
        <v>2151</v>
      </c>
      <c r="H2278" s="262" t="s">
        <v>1761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3426</v>
      </c>
      <c r="H2279" s="262" t="s">
        <v>3427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1812</v>
      </c>
      <c r="G2280" s="283" t="s">
        <v>2152</v>
      </c>
      <c r="H2280" s="262" t="s">
        <v>1788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1771</v>
      </c>
      <c r="G2281" s="283" t="s">
        <v>3404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1771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1689</v>
      </c>
      <c r="G2284" s="283" t="s">
        <v>1684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3231</v>
      </c>
      <c r="G2285" s="283" t="s">
        <v>4016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1710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1684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1812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3141</v>
      </c>
      <c r="G2289" s="283" t="s">
        <v>4017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3968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2649</v>
      </c>
      <c r="G2291" s="283" t="s">
        <v>2006</v>
      </c>
      <c r="H2291" s="262" t="s">
        <v>3531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4018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3347</v>
      </c>
      <c r="G2293" s="283" t="s">
        <v>2993</v>
      </c>
      <c r="H2293" s="262" t="s">
        <v>1915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3141</v>
      </c>
      <c r="G2294" s="283" t="s">
        <v>2246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1987</v>
      </c>
      <c r="G2295" s="283" t="s">
        <v>2993</v>
      </c>
      <c r="H2295" s="262" t="s">
        <v>1915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2415</v>
      </c>
      <c r="G2296" s="283" t="s">
        <v>1684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1714</v>
      </c>
      <c r="G2297" s="283" t="s">
        <v>1185</v>
      </c>
      <c r="H2297" s="262" t="s">
        <v>1719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1714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3901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2415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3231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1987</v>
      </c>
      <c r="G2302" s="283" t="s">
        <v>4019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3141</v>
      </c>
      <c r="G2303" s="283" t="s">
        <v>3976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2564</v>
      </c>
      <c r="G2304" s="283" t="s">
        <v>1536</v>
      </c>
      <c r="H2304" s="262" t="s">
        <v>2643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2148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2152</v>
      </c>
      <c r="H2306" s="262" t="s">
        <v>1788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2443</v>
      </c>
      <c r="G2307" s="283" t="s">
        <v>3404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3902</v>
      </c>
      <c r="G2308" s="283" t="s">
        <v>1185</v>
      </c>
      <c r="H2308" s="262" t="s">
        <v>1719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3902</v>
      </c>
      <c r="G2309" s="283" t="s">
        <v>1471</v>
      </c>
      <c r="H2309" s="262" t="s">
        <v>2625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3902</v>
      </c>
      <c r="G2311" s="283" t="s">
        <v>4020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2564</v>
      </c>
      <c r="G2312" s="283" t="s">
        <v>3806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2419</v>
      </c>
      <c r="G2313" s="283" t="s">
        <v>2212</v>
      </c>
      <c r="H2313" s="262" t="s">
        <v>2211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3903</v>
      </c>
      <c r="G2314" s="283" t="s">
        <v>4021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3347</v>
      </c>
      <c r="G2315" s="283" t="s">
        <v>4022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4023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2636</v>
      </c>
      <c r="H2317" s="262" t="s">
        <v>2635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1858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1714</v>
      </c>
      <c r="G2319" s="283" t="s">
        <v>2120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2156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4152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3937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1714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2716</v>
      </c>
      <c r="G2323" s="283" t="s">
        <v>3404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3231</v>
      </c>
      <c r="G2324" s="283" t="s">
        <v>4024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3404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2150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2151</v>
      </c>
      <c r="H2327" s="262" t="s">
        <v>1761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2152</v>
      </c>
      <c r="H2328" s="262" t="s">
        <v>1788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2148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1684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1689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2716</v>
      </c>
      <c r="G2332" s="283" t="s">
        <v>4001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3231</v>
      </c>
      <c r="G2333" s="283" t="s">
        <v>4012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3901</v>
      </c>
      <c r="G2334" s="283" t="s">
        <v>4025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3962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1812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3937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1835</v>
      </c>
      <c r="G2338" s="283" t="s">
        <v>1710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3475</v>
      </c>
      <c r="G2339" s="283" t="s">
        <v>3404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2776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4153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2246</v>
      </c>
      <c r="I2341" s="258">
        <v>1700000</v>
      </c>
      <c r="J2341" s="262">
        <v>1</v>
      </c>
      <c r="M2341" s="258">
        <v>1700000</v>
      </c>
      <c r="Q2341" s="283" t="s">
        <v>4154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2625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4155</v>
      </c>
    </row>
    <row r="2343" spans="1:17">
      <c r="A2343" s="58">
        <v>2343</v>
      </c>
      <c r="C2343" s="257">
        <v>45985</v>
      </c>
      <c r="D2343" s="283" t="s">
        <v>2419</v>
      </c>
      <c r="G2343" s="283" t="s">
        <v>4026</v>
      </c>
      <c r="H2343" s="262" t="s">
        <v>4027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4156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1719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4157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2154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4158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4159</v>
      </c>
    </row>
    <row r="2348" spans="1:17">
      <c r="A2348" s="58">
        <v>2348</v>
      </c>
      <c r="C2348" s="257">
        <v>45985</v>
      </c>
      <c r="D2348" s="283" t="s">
        <v>3231</v>
      </c>
      <c r="G2348" s="283" t="s">
        <v>1827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3231</v>
      </c>
      <c r="G2349" s="283" t="s">
        <v>1731</v>
      </c>
      <c r="H2349" s="262" t="s">
        <v>1730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3231</v>
      </c>
      <c r="G2350" s="283" t="s">
        <v>1731</v>
      </c>
      <c r="H2350" s="262" t="s">
        <v>1733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1835</v>
      </c>
      <c r="G2351" s="283" t="s">
        <v>2018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3997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3231</v>
      </c>
      <c r="G2353" s="283" t="s">
        <v>4002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3475</v>
      </c>
      <c r="G2354" s="283" t="s">
        <v>4028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3904</v>
      </c>
      <c r="G2355" s="283" t="s">
        <v>1684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2443</v>
      </c>
      <c r="G2356" s="283" t="s">
        <v>3999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3729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4007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1827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1731</v>
      </c>
      <c r="H2360" s="262" t="s">
        <v>1730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3905</v>
      </c>
      <c r="G2361" s="283" t="s">
        <v>2157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2549</v>
      </c>
      <c r="G2362" s="283" t="s">
        <v>1185</v>
      </c>
      <c r="H2362" s="262" t="s">
        <v>1719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2549</v>
      </c>
      <c r="G2363" s="283" t="s">
        <v>4029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3761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3905</v>
      </c>
      <c r="G2365" s="283" t="s">
        <v>4030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2274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3749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2983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2254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1756</v>
      </c>
      <c r="G2371" s="283" t="s">
        <v>2154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1714</v>
      </c>
      <c r="G2372" s="283" t="s">
        <v>2855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2335</v>
      </c>
      <c r="H2373" s="262" t="s">
        <v>2819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2649</v>
      </c>
      <c r="G2374" s="283" t="s">
        <v>3964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4031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4032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3906</v>
      </c>
      <c r="G2377" s="283" t="s">
        <v>1471</v>
      </c>
      <c r="H2377" s="262" t="s">
        <v>2625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2335</v>
      </c>
      <c r="H2378" s="262" t="s">
        <v>2819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1689</v>
      </c>
      <c r="G2381" s="283" t="s">
        <v>1185</v>
      </c>
      <c r="H2381" s="262" t="s">
        <v>1719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1689</v>
      </c>
      <c r="G2382" s="283" t="s">
        <v>1471</v>
      </c>
      <c r="H2382" s="262" t="s">
        <v>2625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2173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2073</v>
      </c>
      <c r="H2384" s="262" t="s">
        <v>2529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1726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2105</v>
      </c>
      <c r="G2387" s="283" t="s">
        <v>2246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2670</v>
      </c>
      <c r="G2388" s="283" t="s">
        <v>1185</v>
      </c>
      <c r="H2388" s="262" t="s">
        <v>1719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2670</v>
      </c>
      <c r="G2389" s="283" t="s">
        <v>1471</v>
      </c>
      <c r="H2389" s="262" t="s">
        <v>2625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3906</v>
      </c>
      <c r="G2390" s="283" t="s">
        <v>4033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4034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1710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1756</v>
      </c>
      <c r="G2393" s="283" t="s">
        <v>1185</v>
      </c>
      <c r="H2393" s="262" t="s">
        <v>1719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1756</v>
      </c>
      <c r="G2394" s="283" t="s">
        <v>1471</v>
      </c>
      <c r="H2394" s="262" t="s">
        <v>2625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1756</v>
      </c>
      <c r="G2395" s="283" t="s">
        <v>2152</v>
      </c>
      <c r="H2395" s="262" t="s">
        <v>1788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3404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2150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2152</v>
      </c>
      <c r="H2398" s="262" t="s">
        <v>1788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4035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2151</v>
      </c>
      <c r="H2400" s="262" t="s">
        <v>1761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2065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2065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3977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4036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2105</v>
      </c>
      <c r="G2407" s="283" t="s">
        <v>2018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3904</v>
      </c>
      <c r="G2408" s="283" t="s">
        <v>4037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2146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4160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3695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3697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4038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1714</v>
      </c>
      <c r="G2413" s="283" t="s">
        <v>2150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1714</v>
      </c>
      <c r="G2414" s="283" t="s">
        <v>2151</v>
      </c>
      <c r="H2414" s="262" t="s">
        <v>1761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1714</v>
      </c>
      <c r="G2415" s="283" t="s">
        <v>2152</v>
      </c>
      <c r="H2415" s="262" t="s">
        <v>1788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3907</v>
      </c>
      <c r="G2416" s="283" t="s">
        <v>2757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1719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2625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1672</v>
      </c>
      <c r="H2419" s="262" t="s">
        <v>1671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1771</v>
      </c>
      <c r="G2420" s="283" t="s">
        <v>3658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3907</v>
      </c>
      <c r="G2421" s="283" t="s">
        <v>4039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2105</v>
      </c>
      <c r="G2422" s="283" t="s">
        <v>3778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3812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3937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3908</v>
      </c>
      <c r="G2425" s="283" t="s">
        <v>2748</v>
      </c>
      <c r="H2425" s="262" t="s">
        <v>2747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3890</v>
      </c>
      <c r="G2426" s="283" t="s">
        <v>4040</v>
      </c>
      <c r="H2426" s="262" t="s">
        <v>1727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2993</v>
      </c>
      <c r="H2427" s="262" t="s">
        <v>1915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2154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3908</v>
      </c>
      <c r="G2429" s="283" t="s">
        <v>4041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1719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2625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2006</v>
      </c>
      <c r="H2433" s="262" t="s">
        <v>3531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2052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1771</v>
      </c>
      <c r="G2436" s="283" t="s">
        <v>2162</v>
      </c>
      <c r="H2436" s="262" t="s">
        <v>1919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1771</v>
      </c>
      <c r="G2437" s="283" t="s">
        <v>3577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4192</v>
      </c>
      <c r="G2438" s="283" t="s">
        <v>2558</v>
      </c>
      <c r="H2438" s="262" t="s">
        <v>1722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1771</v>
      </c>
      <c r="G2439" s="283" t="s">
        <v>1185</v>
      </c>
      <c r="H2439" s="262" t="s">
        <v>1719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1771</v>
      </c>
      <c r="G2440" s="283" t="s">
        <v>1471</v>
      </c>
      <c r="H2440" s="262" t="s">
        <v>2625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1710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4042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3895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3972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2363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2783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3909</v>
      </c>
      <c r="G2448" s="283" t="s">
        <v>1185</v>
      </c>
      <c r="H2448" s="262" t="s">
        <v>1719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3909</v>
      </c>
      <c r="G2449" s="283" t="s">
        <v>1766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1689</v>
      </c>
      <c r="G2450" s="283" t="s">
        <v>4043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1714</v>
      </c>
      <c r="G2451" s="283" t="s">
        <v>3696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4044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2505</v>
      </c>
      <c r="G2453" s="283" t="s">
        <v>2146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3897</v>
      </c>
      <c r="G2454" s="283" t="s">
        <v>3979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3761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4032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3802</v>
      </c>
      <c r="G2457" s="283" t="s">
        <v>3404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1714</v>
      </c>
      <c r="G2458" s="283" t="s">
        <v>4045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2350</v>
      </c>
      <c r="H2459" s="262" t="s">
        <v>2349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1710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1710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1672</v>
      </c>
      <c r="H2462" s="262" t="s">
        <v>1671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1940</v>
      </c>
      <c r="G2463" s="283" t="s">
        <v>2140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1940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3802</v>
      </c>
      <c r="G2465" s="283" t="s">
        <v>3808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2505</v>
      </c>
      <c r="G2466" s="283" t="s">
        <v>4046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4047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1940</v>
      </c>
      <c r="G2468" s="283" t="s">
        <v>3961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1987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3404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2150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2151</v>
      </c>
      <c r="H2472" s="262" t="s">
        <v>1761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2156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3231</v>
      </c>
      <c r="G2474" s="283" t="s">
        <v>1827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2940</v>
      </c>
      <c r="G2475" s="283" t="s">
        <v>1185</v>
      </c>
      <c r="H2475" s="262" t="s">
        <v>1719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2505</v>
      </c>
      <c r="G2476" s="283" t="s">
        <v>1185</v>
      </c>
      <c r="H2476" s="262" t="s">
        <v>1719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4048</v>
      </c>
      <c r="H2477" s="262" t="s">
        <v>4049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1714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2141</v>
      </c>
      <c r="H2479" s="262" t="s">
        <v>1769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2162</v>
      </c>
      <c r="H2480" s="262" t="s">
        <v>1919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3577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1987</v>
      </c>
      <c r="G2482" s="283" t="s">
        <v>4050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3231</v>
      </c>
      <c r="G2483" s="283" t="s">
        <v>4002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3998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3810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2670</v>
      </c>
      <c r="G2486" s="283" t="s">
        <v>4051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3779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1756</v>
      </c>
      <c r="G2488" s="283" t="s">
        <v>3959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2505</v>
      </c>
      <c r="G2489" s="283" t="s">
        <v>4046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4052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1672</v>
      </c>
      <c r="H2491" s="262" t="s">
        <v>1671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3404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2150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2151</v>
      </c>
      <c r="H2494" s="262" t="s">
        <v>1761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2549</v>
      </c>
      <c r="G2495" s="283" t="s">
        <v>1684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1689</v>
      </c>
      <c r="G2496" s="283" t="s">
        <v>2246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2861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1924</v>
      </c>
      <c r="G2498" s="283" t="s">
        <v>3511</v>
      </c>
      <c r="H2498" s="262" t="s">
        <v>3521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2858</v>
      </c>
      <c r="G2499" s="283" t="s">
        <v>4053</v>
      </c>
      <c r="H2499" s="262" t="s">
        <v>4054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3057</v>
      </c>
      <c r="G2500" s="283" t="s">
        <v>2156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4161</v>
      </c>
    </row>
    <row r="2502" spans="1:17">
      <c r="A2502" s="58">
        <v>2502</v>
      </c>
      <c r="C2502" s="257">
        <v>46002</v>
      </c>
      <c r="D2502" s="283" t="s">
        <v>3057</v>
      </c>
      <c r="G2502" s="283" t="s">
        <v>4055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2858</v>
      </c>
      <c r="G2503" s="283" t="s">
        <v>4008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1835</v>
      </c>
      <c r="G2504" s="283" t="s">
        <v>2156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4162</v>
      </c>
    </row>
    <row r="2505" spans="1:17">
      <c r="A2505" s="58">
        <v>2505</v>
      </c>
      <c r="C2505" s="257">
        <v>46002</v>
      </c>
      <c r="D2505" s="283" t="s">
        <v>1835</v>
      </c>
      <c r="G2505" s="283" t="s">
        <v>2018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3729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1714</v>
      </c>
      <c r="G2507" s="283" t="s">
        <v>4056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3511</v>
      </c>
      <c r="H2508" s="262" t="s">
        <v>3521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4057</v>
      </c>
      <c r="H2509" s="262" t="s">
        <v>4058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1689</v>
      </c>
      <c r="G2510" s="283" t="s">
        <v>4059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1719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2625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2719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3900</v>
      </c>
      <c r="G2515" s="283" t="s">
        <v>4060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4061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4006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3901</v>
      </c>
      <c r="G2518" s="283" t="s">
        <v>2335</v>
      </c>
      <c r="H2518" s="262" t="s">
        <v>2367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1710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1710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1689</v>
      </c>
      <c r="G2521" s="283" t="s">
        <v>4062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4063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3901</v>
      </c>
      <c r="G2523" s="283" t="s">
        <v>4025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4064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2138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1689</v>
      </c>
      <c r="G2526" s="283" t="s">
        <v>2098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3802</v>
      </c>
      <c r="G2527" s="283" t="s">
        <v>3404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3790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1719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2783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1992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2727</v>
      </c>
      <c r="G2532" s="283" t="s">
        <v>1185</v>
      </c>
      <c r="H2532" s="262" t="s">
        <v>1719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2727</v>
      </c>
      <c r="G2533" s="283" t="s">
        <v>1471</v>
      </c>
      <c r="H2533" s="262" t="s">
        <v>2625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2154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3404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2150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2940</v>
      </c>
      <c r="G2537" s="283" t="s">
        <v>1710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2861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3763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2215</v>
      </c>
      <c r="G2540" s="283" t="s">
        <v>2156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2215</v>
      </c>
      <c r="G2541" s="283" t="s">
        <v>3970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3977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2727</v>
      </c>
      <c r="G2543" s="283" t="s">
        <v>4065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3802</v>
      </c>
      <c r="G2544" s="283" t="s">
        <v>3808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1827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1731</v>
      </c>
      <c r="H2546" s="262" t="s">
        <v>1733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2105</v>
      </c>
      <c r="G2548" s="283" t="s">
        <v>4066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2105</v>
      </c>
      <c r="G2549" s="283" t="s">
        <v>4067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1684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3936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1710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4192</v>
      </c>
      <c r="G2553" s="283" t="s">
        <v>4068</v>
      </c>
      <c r="H2553" s="262" t="s">
        <v>4069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3404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2150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2152</v>
      </c>
      <c r="H2556" s="262" t="s">
        <v>1788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2151</v>
      </c>
      <c r="H2557" s="262" t="s">
        <v>1761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2151</v>
      </c>
      <c r="H2558" s="262" t="s">
        <v>1761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2727</v>
      </c>
      <c r="G2559" s="283" t="s">
        <v>1536</v>
      </c>
      <c r="H2559" s="262" t="s">
        <v>1735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2727</v>
      </c>
      <c r="G2560" s="283" t="s">
        <v>4070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2940</v>
      </c>
      <c r="G2561" s="283" t="s">
        <v>4071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3910</v>
      </c>
      <c r="G2562" s="283" t="s">
        <v>2157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1710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2505</v>
      </c>
      <c r="G2564" s="283" t="s">
        <v>1710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2732</v>
      </c>
      <c r="G2565" s="283" t="s">
        <v>2156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1689</v>
      </c>
      <c r="G2566" s="283" t="s">
        <v>1536</v>
      </c>
      <c r="H2566" s="262" t="s">
        <v>2643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2549</v>
      </c>
      <c r="G2567" s="283" t="s">
        <v>3079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2549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3910</v>
      </c>
      <c r="G2569" s="283" t="s">
        <v>4072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2105</v>
      </c>
      <c r="G2570" s="283" t="s">
        <v>3778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4073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1719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2625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2335</v>
      </c>
      <c r="H2574" s="262" t="s">
        <v>2367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2993</v>
      </c>
      <c r="H2575" s="262" t="s">
        <v>1915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2148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2719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2505</v>
      </c>
      <c r="G2578" s="283" t="s">
        <v>1710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4074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3982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1924</v>
      </c>
      <c r="G2581" s="283" t="s">
        <v>2020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2505</v>
      </c>
      <c r="G2582" s="283" t="s">
        <v>4075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2732</v>
      </c>
      <c r="G2583" s="283" t="s">
        <v>2050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3812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1859</v>
      </c>
      <c r="G2585" s="283" t="s">
        <v>1185</v>
      </c>
      <c r="H2585" s="262" t="s">
        <v>1719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1689</v>
      </c>
      <c r="G2586" s="283" t="s">
        <v>3991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1689</v>
      </c>
      <c r="G2587" s="283" t="s">
        <v>2861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1689</v>
      </c>
      <c r="G2588" s="283" t="s">
        <v>4076</v>
      </c>
      <c r="H2588" s="262" t="s">
        <v>4077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3089</v>
      </c>
      <c r="G2589" s="283" t="s">
        <v>3405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3089</v>
      </c>
      <c r="G2590" s="283" t="s">
        <v>2148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3089</v>
      </c>
      <c r="G2591" s="283" t="s">
        <v>2150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3089</v>
      </c>
      <c r="G2592" s="283" t="s">
        <v>4078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1684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3141</v>
      </c>
      <c r="G2594" s="283" t="s">
        <v>2140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3141</v>
      </c>
      <c r="G2595" s="283" t="s">
        <v>2141</v>
      </c>
      <c r="H2595" s="262" t="s">
        <v>1769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3910</v>
      </c>
      <c r="G2596" s="283" t="s">
        <v>2984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3511</v>
      </c>
      <c r="H2597" s="262" t="s">
        <v>3521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4079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4007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1714</v>
      </c>
      <c r="G2600" s="283" t="s">
        <v>2150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1714</v>
      </c>
      <c r="G2601" s="283" t="s">
        <v>2148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1714</v>
      </c>
      <c r="G2602" s="283" t="s">
        <v>2151</v>
      </c>
      <c r="H2602" s="262" t="s">
        <v>1761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1719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3886</v>
      </c>
      <c r="G2604" s="283" t="s">
        <v>1820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1710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3911</v>
      </c>
      <c r="G2606" s="283" t="s">
        <v>1711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4080</v>
      </c>
      <c r="H2607" s="262" t="s">
        <v>4081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1689</v>
      </c>
      <c r="G2608" s="283" t="s">
        <v>2742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1689</v>
      </c>
      <c r="G2609" s="283" t="s">
        <v>1726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1689</v>
      </c>
      <c r="G2610" s="283" t="s">
        <v>2073</v>
      </c>
      <c r="H2610" s="262" t="s">
        <v>2529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3936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3911</v>
      </c>
      <c r="G2612" s="283" t="s">
        <v>4082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3910</v>
      </c>
      <c r="G2613" s="283" t="s">
        <v>4083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3886</v>
      </c>
      <c r="G2614" s="283" t="s">
        <v>4084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3089</v>
      </c>
      <c r="G2615" s="283" t="s">
        <v>4085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4086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2335</v>
      </c>
      <c r="H2618" s="262" t="s">
        <v>2819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2218</v>
      </c>
      <c r="G2619" s="283" t="s">
        <v>2052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2505</v>
      </c>
      <c r="G2620" s="283" t="s">
        <v>2246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2218</v>
      </c>
      <c r="G2621" s="283" t="s">
        <v>4010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2505</v>
      </c>
      <c r="G2622" s="283" t="s">
        <v>4087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4063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4088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4089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2505</v>
      </c>
      <c r="G2626" s="283" t="s">
        <v>4046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2335</v>
      </c>
      <c r="H2627" s="262" t="s">
        <v>2367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1710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4090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2006</v>
      </c>
      <c r="H2631" s="262" t="s">
        <v>3531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2727</v>
      </c>
      <c r="G2632" s="283" t="s">
        <v>1710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3141</v>
      </c>
      <c r="G2633" s="283" t="s">
        <v>4091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1826</v>
      </c>
      <c r="G2634" s="283" t="s">
        <v>2140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4163</v>
      </c>
    </row>
    <row r="2635" spans="1:17">
      <c r="A2635" s="58">
        <v>2635</v>
      </c>
      <c r="C2635" s="257">
        <v>46020</v>
      </c>
      <c r="D2635" s="283" t="s">
        <v>1826</v>
      </c>
      <c r="G2635" s="283" t="s">
        <v>2141</v>
      </c>
      <c r="H2635" s="262" t="s">
        <v>1769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1824</v>
      </c>
      <c r="H2636" s="262" t="s">
        <v>4092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4164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4093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2363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1897</v>
      </c>
      <c r="H2639" s="262" t="s">
        <v>1896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2801</v>
      </c>
      <c r="G2640" s="283" t="s">
        <v>4094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4165</v>
      </c>
    </row>
    <row r="2641" spans="1:17">
      <c r="A2641" s="58">
        <v>2641</v>
      </c>
      <c r="C2641" s="257">
        <v>46020</v>
      </c>
      <c r="D2641" s="283" t="s">
        <v>3340</v>
      </c>
      <c r="G2641" s="283" t="s">
        <v>1185</v>
      </c>
      <c r="H2641" s="262" t="s">
        <v>1719</v>
      </c>
      <c r="I2641" s="258">
        <v>1100000</v>
      </c>
      <c r="J2641" s="262">
        <v>1</v>
      </c>
      <c r="M2641" s="258">
        <v>1100000</v>
      </c>
      <c r="Q2641" s="283" t="s">
        <v>4166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1684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2727</v>
      </c>
      <c r="G2643" s="283" t="s">
        <v>2050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3340</v>
      </c>
      <c r="G2644" s="283" t="s">
        <v>3783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2176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2940</v>
      </c>
      <c r="G2646" s="283" t="s">
        <v>1185</v>
      </c>
      <c r="H2646" s="262" t="s">
        <v>1719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2716</v>
      </c>
      <c r="G2647" s="283" t="s">
        <v>3936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2716</v>
      </c>
      <c r="G2648" s="283" t="s">
        <v>4001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2052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2153</v>
      </c>
      <c r="H2650" s="262" t="s">
        <v>1975</v>
      </c>
      <c r="I2650" s="258">
        <v>280000</v>
      </c>
      <c r="J2650" s="262">
        <v>1</v>
      </c>
      <c r="M2650" s="258">
        <v>280000</v>
      </c>
      <c r="Q2650" s="283" t="s">
        <v>4167</v>
      </c>
    </row>
    <row r="2651" spans="1:17">
      <c r="A2651" s="58">
        <v>2651</v>
      </c>
      <c r="C2651" s="257">
        <v>46022</v>
      </c>
      <c r="D2651" s="283" t="s">
        <v>1859</v>
      </c>
      <c r="G2651" s="283" t="s">
        <v>3984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4095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4031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4096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2801</v>
      </c>
      <c r="G2655" s="283" t="s">
        <v>4097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2940</v>
      </c>
      <c r="G2656" s="283" t="s">
        <v>4098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4099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4168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3695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1826</v>
      </c>
      <c r="G2659" s="283" t="s">
        <v>4100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2018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3972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4101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3697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4032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3729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4038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1771</v>
      </c>
      <c r="G2667" s="283" t="s">
        <v>3658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3912</v>
      </c>
      <c r="G2668" s="283" t="s">
        <v>1768</v>
      </c>
      <c r="H2668" s="262" t="s">
        <v>1957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4102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3913</v>
      </c>
      <c r="G2670" s="283" t="s">
        <v>1858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3936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2150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2151</v>
      </c>
      <c r="H2673" s="262" t="s">
        <v>1761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2152</v>
      </c>
      <c r="H2674" s="262" t="s">
        <v>1788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3883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4103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1714</v>
      </c>
      <c r="G2677" s="283" t="s">
        <v>2150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1714</v>
      </c>
      <c r="G2678" s="283" t="s">
        <v>2148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1714</v>
      </c>
      <c r="G2679" s="283" t="s">
        <v>2150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1714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3912</v>
      </c>
      <c r="G2681" s="283" t="s">
        <v>4104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3913</v>
      </c>
      <c r="G2682" s="283" t="s">
        <v>4105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4303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3761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3914</v>
      </c>
      <c r="G2685" s="283" t="s">
        <v>4106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1719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2625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1756</v>
      </c>
      <c r="G2688" s="283" t="s">
        <v>1710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4107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2108</v>
      </c>
      <c r="G2690" s="283" t="s">
        <v>1684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1690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2129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3019</v>
      </c>
      <c r="G2693" s="283" t="s">
        <v>4108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1714</v>
      </c>
      <c r="G2694" s="283" t="s">
        <v>4109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3779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2549</v>
      </c>
      <c r="G2696" s="283" t="s">
        <v>4014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2108</v>
      </c>
      <c r="G2697" s="283" t="s">
        <v>4110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3943</v>
      </c>
      <c r="H2698" s="262" t="s">
        <v>3944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1672</v>
      </c>
      <c r="H2700" s="262" t="s">
        <v>1671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3921</v>
      </c>
      <c r="H2701" s="262" t="s">
        <v>2177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1710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1987</v>
      </c>
      <c r="G2703" s="283" t="s">
        <v>1703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4111</v>
      </c>
      <c r="H2704" s="262" t="s">
        <v>4112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1710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3997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1987</v>
      </c>
      <c r="G2708" s="283" t="s">
        <v>4050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4113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3910</v>
      </c>
      <c r="G2710" s="283" t="s">
        <v>3978</v>
      </c>
      <c r="H2710" s="262" t="s">
        <v>4114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3910</v>
      </c>
      <c r="G2711" s="283" t="s">
        <v>4115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2153</v>
      </c>
      <c r="H2712" s="262" t="s">
        <v>1975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2176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2150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2152</v>
      </c>
      <c r="H2716" s="262" t="s">
        <v>1788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2112</v>
      </c>
      <c r="H2717" s="262" t="s">
        <v>4116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3910</v>
      </c>
      <c r="G2718" s="283" t="s">
        <v>4117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3779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4118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1990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3099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3915</v>
      </c>
      <c r="G2723" s="283" t="s">
        <v>3511</v>
      </c>
      <c r="H2723" s="262" t="s">
        <v>3521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3915</v>
      </c>
      <c r="G2724" s="283" t="s">
        <v>2151</v>
      </c>
      <c r="H2724" s="262" t="s">
        <v>1761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1832</v>
      </c>
      <c r="G2725" s="283" t="s">
        <v>2156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3936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2148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2151</v>
      </c>
      <c r="H2728" s="262" t="s">
        <v>1761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2152</v>
      </c>
      <c r="H2729" s="262" t="s">
        <v>1788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4119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1832</v>
      </c>
      <c r="G2732" s="283" t="s">
        <v>4120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3932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4023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3916</v>
      </c>
      <c r="G2735" s="283" t="s">
        <v>4121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1689</v>
      </c>
      <c r="G2736" s="283" t="s">
        <v>4122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1859</v>
      </c>
      <c r="G2737" s="283" t="s">
        <v>1185</v>
      </c>
      <c r="H2737" s="262" t="s">
        <v>1719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4123</v>
      </c>
      <c r="H2738" s="262" t="s">
        <v>4124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2176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2150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1672</v>
      </c>
      <c r="H2741" s="262" t="s">
        <v>1671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1868</v>
      </c>
      <c r="F2742" s="285" t="s">
        <v>4192</v>
      </c>
      <c r="G2742" s="283" t="s">
        <v>4125</v>
      </c>
      <c r="H2742" s="262" t="s">
        <v>4126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1943</v>
      </c>
      <c r="G2743" s="283" t="s">
        <v>1185</v>
      </c>
      <c r="H2743" s="262" t="s">
        <v>1719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1943</v>
      </c>
      <c r="G2744" s="283" t="s">
        <v>1672</v>
      </c>
      <c r="H2744" s="262" t="s">
        <v>1671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1943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1943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1714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1714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2294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1689</v>
      </c>
      <c r="G2750" s="283" t="s">
        <v>3988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1943</v>
      </c>
      <c r="G2751" s="283" t="s">
        <v>4113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3652</v>
      </c>
      <c r="G2752" s="283" t="s">
        <v>2719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4169</v>
      </c>
    </row>
    <row r="2753" spans="1:13">
      <c r="A2753" s="58">
        <v>2753</v>
      </c>
      <c r="C2753" s="257">
        <v>46034</v>
      </c>
      <c r="D2753" s="283" t="s">
        <v>1756</v>
      </c>
      <c r="G2753" s="283" t="s">
        <v>1185</v>
      </c>
      <c r="H2753" s="262" t="s">
        <v>1719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2176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2363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4066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4067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3209</v>
      </c>
      <c r="G2759" s="283" t="s">
        <v>1710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2218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3917</v>
      </c>
      <c r="G2761" s="283" t="s">
        <v>1684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1703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2625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3141</v>
      </c>
      <c r="G2765" s="283" t="s">
        <v>2138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1824</v>
      </c>
      <c r="H2766" s="262" t="s">
        <v>4092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1719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2625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4127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3918</v>
      </c>
      <c r="G2770" s="283" t="s">
        <v>4128</v>
      </c>
      <c r="H2770" s="262" t="s">
        <v>4129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3511</v>
      </c>
      <c r="H2771" s="262" t="s">
        <v>3521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4130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2128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3940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1719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3917</v>
      </c>
      <c r="G2776" s="283" t="s">
        <v>4131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3141</v>
      </c>
      <c r="G2777" s="283" t="s">
        <v>4132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2218</v>
      </c>
      <c r="G2778" s="283" t="s">
        <v>4010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3089</v>
      </c>
      <c r="G2779" s="283" t="s">
        <v>2861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3921</v>
      </c>
      <c r="H2780" s="262" t="s">
        <v>2177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3802</v>
      </c>
      <c r="G2781" s="283" t="s">
        <v>4133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3802</v>
      </c>
      <c r="G2782" s="283" t="s">
        <v>3808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3089</v>
      </c>
      <c r="G2783" s="283" t="s">
        <v>4134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3209</v>
      </c>
      <c r="G2784" s="283" t="s">
        <v>3814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2763</v>
      </c>
      <c r="G2785" s="283" t="s">
        <v>4135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1714</v>
      </c>
      <c r="G2786" s="283" t="s">
        <v>2150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1714</v>
      </c>
      <c r="G2787" s="283" t="s">
        <v>2150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1714</v>
      </c>
      <c r="G2788" s="283" t="s">
        <v>2148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2687</v>
      </c>
      <c r="G2789" s="283" t="s">
        <v>2162</v>
      </c>
      <c r="H2789" s="262" t="s">
        <v>1919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2687</v>
      </c>
      <c r="G2790" s="283" t="s">
        <v>2141</v>
      </c>
      <c r="H2790" s="262" t="s">
        <v>1769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2687</v>
      </c>
      <c r="G2791" s="283" t="s">
        <v>2626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2669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4105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3089</v>
      </c>
      <c r="G2795" s="283" t="s">
        <v>2694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4192</v>
      </c>
      <c r="G2796" s="283" t="s">
        <v>2696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2173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1726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3802</v>
      </c>
      <c r="G2800" s="283" t="s">
        <v>2146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3802</v>
      </c>
      <c r="G2801" s="283" t="s">
        <v>4136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3911</v>
      </c>
      <c r="G2802" s="283" t="s">
        <v>2368</v>
      </c>
      <c r="H2802" s="262" t="s">
        <v>2693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3911</v>
      </c>
      <c r="G2803" s="283" t="s">
        <v>4082</v>
      </c>
      <c r="N2803" s="258">
        <v>-1100000</v>
      </c>
      <c r="Q2803" s="283" t="s">
        <v>4170</v>
      </c>
    </row>
    <row r="2804" spans="1:17">
      <c r="A2804" s="58">
        <v>2804</v>
      </c>
      <c r="C2804" s="257">
        <v>46039</v>
      </c>
      <c r="D2804" s="283" t="s">
        <v>3141</v>
      </c>
      <c r="G2804" s="283" t="s">
        <v>2158</v>
      </c>
      <c r="H2804" s="262" t="s">
        <v>2979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2569</v>
      </c>
      <c r="G2805" s="283" t="s">
        <v>2335</v>
      </c>
      <c r="H2805" s="262" t="s">
        <v>3106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2122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4042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3089</v>
      </c>
      <c r="G2808" s="283" t="s">
        <v>4085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2687</v>
      </c>
      <c r="G2809" s="283" t="s">
        <v>3647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2783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3835</v>
      </c>
      <c r="G2811" s="283" t="s">
        <v>1672</v>
      </c>
      <c r="H2811" s="262" t="s">
        <v>1671</v>
      </c>
      <c r="I2811" s="258">
        <v>50000</v>
      </c>
      <c r="J2811" s="262">
        <v>10</v>
      </c>
      <c r="M2811" s="258">
        <v>500000</v>
      </c>
      <c r="O2811" s="258" t="s">
        <v>4172</v>
      </c>
      <c r="P2811" s="283" t="s">
        <v>4173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3835</v>
      </c>
      <c r="G2812" s="283" t="s">
        <v>1185</v>
      </c>
      <c r="H2812" s="262" t="s">
        <v>1719</v>
      </c>
      <c r="I2812" s="258">
        <v>1200000</v>
      </c>
      <c r="J2812" s="262">
        <v>1</v>
      </c>
      <c r="M2812" s="258">
        <v>1200000</v>
      </c>
      <c r="O2812" s="258" t="s">
        <v>4175</v>
      </c>
      <c r="P2812" s="283" t="s">
        <v>3865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4181</v>
      </c>
      <c r="G2813" s="283" t="s">
        <v>1471</v>
      </c>
      <c r="H2813" s="262" t="s">
        <v>2625</v>
      </c>
      <c r="I2813" s="258">
        <v>350000</v>
      </c>
      <c r="J2813" s="262">
        <v>1</v>
      </c>
      <c r="M2813" s="258">
        <v>350000</v>
      </c>
      <c r="O2813" s="258" t="s">
        <v>4177</v>
      </c>
      <c r="P2813" s="283" t="s">
        <v>4178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3834</v>
      </c>
      <c r="G2814" s="283" t="s">
        <v>2757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4182</v>
      </c>
      <c r="P2814" s="283" t="s">
        <v>1720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3835</v>
      </c>
      <c r="G2815" s="283" t="s">
        <v>2562</v>
      </c>
      <c r="H2815" s="262" t="s">
        <v>2561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4184</v>
      </c>
      <c r="P2815" s="283" t="s">
        <v>4185</v>
      </c>
    </row>
    <row r="2816" spans="1:17">
      <c r="A2816" s="58">
        <v>2816</v>
      </c>
      <c r="C2816" s="257">
        <v>46042</v>
      </c>
      <c r="D2816" s="283" t="s">
        <v>2732</v>
      </c>
      <c r="G2816" s="283" t="s">
        <v>1710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3997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3887</v>
      </c>
      <c r="G2818" s="283" t="s">
        <v>1684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3887</v>
      </c>
      <c r="G2819" s="283" t="s">
        <v>4195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1689</v>
      </c>
      <c r="G2820" s="283" t="s">
        <v>4196</v>
      </c>
      <c r="H2820" s="262" t="s">
        <v>2349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1826</v>
      </c>
      <c r="G2821" s="283" t="s">
        <v>4197</v>
      </c>
      <c r="H2821" s="262" t="s">
        <v>2384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3907</v>
      </c>
      <c r="G2822" s="283" t="s">
        <v>3511</v>
      </c>
      <c r="H2822" s="262" t="s">
        <v>3521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4210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1710</v>
      </c>
      <c r="I2823" s="258">
        <v>450000</v>
      </c>
      <c r="J2823" s="262">
        <v>1</v>
      </c>
      <c r="M2823" s="258">
        <v>450000</v>
      </c>
      <c r="Q2823" s="283" t="s">
        <v>4211</v>
      </c>
    </row>
    <row r="2824" spans="1:17">
      <c r="A2824" s="58">
        <v>2824</v>
      </c>
      <c r="C2824" s="257">
        <v>46043</v>
      </c>
      <c r="D2824" s="283" t="s">
        <v>3895</v>
      </c>
      <c r="G2824" s="283" t="s">
        <v>3749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1714</v>
      </c>
      <c r="G2825" s="283" t="s">
        <v>1536</v>
      </c>
      <c r="H2825" s="262" t="s">
        <v>2643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1714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1832</v>
      </c>
      <c r="G2827" s="283" t="s">
        <v>1710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2176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2150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2151</v>
      </c>
      <c r="H2830" s="262" t="s">
        <v>1761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2148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2152</v>
      </c>
      <c r="H2832" s="262" t="s">
        <v>1788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2625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1719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1672</v>
      </c>
      <c r="H2835" s="262" t="s">
        <v>1671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4187</v>
      </c>
      <c r="G2836" s="283" t="s">
        <v>2176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2112</v>
      </c>
      <c r="H2837" s="262" t="s">
        <v>4116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1710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4212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1719</v>
      </c>
      <c r="I2839" s="258">
        <v>1200000</v>
      </c>
      <c r="J2839" s="262">
        <v>1</v>
      </c>
      <c r="M2839" s="258">
        <v>1200000</v>
      </c>
      <c r="Q2839" s="283" t="s">
        <v>4213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2625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4188</v>
      </c>
      <c r="G2841" s="283" t="s">
        <v>2141</v>
      </c>
      <c r="H2841" s="262" t="s">
        <v>1769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4188</v>
      </c>
      <c r="G2842" s="283" t="s">
        <v>3921</v>
      </c>
      <c r="H2842" s="262" t="s">
        <v>2177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4187</v>
      </c>
      <c r="G2843" s="283" t="s">
        <v>4198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1832</v>
      </c>
      <c r="G2844" s="283" t="s">
        <v>4120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4007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4199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3895</v>
      </c>
      <c r="G2847" s="283" t="s">
        <v>4200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2732</v>
      </c>
      <c r="G2848" s="283" t="s">
        <v>4201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3141</v>
      </c>
      <c r="G2849" s="283" t="s">
        <v>3976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4202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3907</v>
      </c>
      <c r="G2851" s="283" t="s">
        <v>2018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2433</v>
      </c>
      <c r="G2852" s="283" t="s">
        <v>1684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2433</v>
      </c>
      <c r="G2853" s="283" t="s">
        <v>1684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2433</v>
      </c>
      <c r="G2854" s="283" t="s">
        <v>3782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3968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4036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1719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2625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2783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1719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1672</v>
      </c>
      <c r="H2862" s="262" t="s">
        <v>1671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1859</v>
      </c>
      <c r="G2863" s="283" t="s">
        <v>1185</v>
      </c>
      <c r="H2863" s="262" t="s">
        <v>1719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1859</v>
      </c>
      <c r="G2864" s="283" t="s">
        <v>1471</v>
      </c>
      <c r="H2864" s="262" t="s">
        <v>2625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4203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1719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4204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4047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3761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2569</v>
      </c>
      <c r="G2870" s="283" t="s">
        <v>3753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1826</v>
      </c>
      <c r="G2871" s="283" t="s">
        <v>4205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4189</v>
      </c>
      <c r="G2872" s="283" t="s">
        <v>2140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4189</v>
      </c>
      <c r="G2873" s="283" t="s">
        <v>2141</v>
      </c>
      <c r="H2873" s="262" t="s">
        <v>1769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4189</v>
      </c>
      <c r="G2874" s="283" t="s">
        <v>3921</v>
      </c>
      <c r="H2874" s="262" t="s">
        <v>2177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3911</v>
      </c>
      <c r="G2875" s="283" t="s">
        <v>4111</v>
      </c>
      <c r="H2875" s="262" t="s">
        <v>4112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3911</v>
      </c>
      <c r="G2876" s="283" t="s">
        <v>4206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3911</v>
      </c>
      <c r="G2877" s="283" t="s">
        <v>2271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2105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2176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2150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2151</v>
      </c>
      <c r="H2881" s="262" t="s">
        <v>1761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2687</v>
      </c>
      <c r="G2882" s="283" t="s">
        <v>1990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4189</v>
      </c>
      <c r="G2883" s="283" t="s">
        <v>4207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3911</v>
      </c>
      <c r="G2884" s="283" t="s">
        <v>4208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4188</v>
      </c>
      <c r="G2885" s="283" t="s">
        <v>4209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3968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1943</v>
      </c>
      <c r="G2887" s="283" t="s">
        <v>1711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2505</v>
      </c>
      <c r="E2888" s="283" t="s">
        <v>3835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4279</v>
      </c>
      <c r="Q2888" s="283" t="s">
        <v>4278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2783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1726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4133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1731</v>
      </c>
      <c r="H2892" s="262" t="s">
        <v>1733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3884</v>
      </c>
      <c r="G2893" s="283" t="s">
        <v>1185</v>
      </c>
      <c r="H2893" s="262" t="s">
        <v>1719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3884</v>
      </c>
      <c r="G2894" s="283" t="s">
        <v>1471</v>
      </c>
      <c r="H2894" s="262" t="s">
        <v>2625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1943</v>
      </c>
      <c r="G2895" s="283" t="s">
        <v>4113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3883</v>
      </c>
      <c r="G2896" s="283" t="s">
        <v>4304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3998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2687</v>
      </c>
      <c r="G2898" s="283" t="s">
        <v>3647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2166</v>
      </c>
      <c r="H2899" s="262" t="s">
        <v>3954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1689</v>
      </c>
      <c r="G2900" s="283" t="s">
        <v>4305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2360</v>
      </c>
      <c r="G2901" s="283" t="s">
        <v>4111</v>
      </c>
      <c r="H2901" s="262" t="s">
        <v>4112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2858</v>
      </c>
      <c r="G2902" s="283" t="s">
        <v>1703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2687</v>
      </c>
      <c r="G2903" s="283" t="s">
        <v>2146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2649</v>
      </c>
      <c r="G2904" s="283" t="s">
        <v>2154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2649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2649</v>
      </c>
      <c r="G2906" s="283" t="s">
        <v>4306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4296</v>
      </c>
      <c r="H2907" s="262" t="s">
        <v>4295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4298</v>
      </c>
      <c r="H2908" s="262" t="s">
        <v>4297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1859</v>
      </c>
      <c r="G2909" s="283" t="s">
        <v>3984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4307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2360</v>
      </c>
      <c r="G2911" s="283" t="s">
        <v>4308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3729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4090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4309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2505</v>
      </c>
      <c r="G2915" s="283" t="s">
        <v>4310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2850</v>
      </c>
      <c r="G2916" s="283" t="s">
        <v>3922</v>
      </c>
      <c r="H2916" s="262" t="s">
        <v>1685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4038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2858</v>
      </c>
      <c r="G2918" s="283" t="s">
        <v>4008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1689</v>
      </c>
      <c r="G2919" s="283" t="s">
        <v>4311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3695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3697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4023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1756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1756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1704</v>
      </c>
      <c r="H2925" s="262" t="s">
        <v>2777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1812</v>
      </c>
      <c r="G2926" s="283" t="s">
        <v>1185</v>
      </c>
      <c r="H2926" s="262" t="s">
        <v>1719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1812</v>
      </c>
      <c r="G2927" s="283" t="s">
        <v>1471</v>
      </c>
      <c r="H2927" s="262" t="s">
        <v>2625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1812</v>
      </c>
      <c r="G2928" s="283" t="s">
        <v>2783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2108</v>
      </c>
      <c r="G2929" s="283" t="s">
        <v>1684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2727</v>
      </c>
      <c r="G2930" s="283" t="s">
        <v>3921</v>
      </c>
      <c r="H2930" s="262" t="s">
        <v>2177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4312</v>
      </c>
      <c r="H2931" s="262" t="s">
        <v>4313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1689</v>
      </c>
      <c r="G2932" s="283" t="s">
        <v>2068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3937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3972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3968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2812</v>
      </c>
      <c r="G2936" s="283" t="s">
        <v>3985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2649</v>
      </c>
      <c r="G2937" s="283" t="s">
        <v>3964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2108</v>
      </c>
      <c r="G2938" s="283" t="s">
        <v>4314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2687</v>
      </c>
      <c r="G2939" s="283" t="s">
        <v>4315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3209</v>
      </c>
      <c r="G2940" s="283" t="s">
        <v>1185</v>
      </c>
      <c r="H2940" s="262" t="s">
        <v>1719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3901</v>
      </c>
      <c r="G2941" s="283" t="s">
        <v>2354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2354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1719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1672</v>
      </c>
      <c r="H2945" s="262" t="s">
        <v>1671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1812</v>
      </c>
      <c r="G2946" s="283" t="s">
        <v>4316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4317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3761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1943</v>
      </c>
      <c r="G2949" s="283" t="s">
        <v>2363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3057</v>
      </c>
      <c r="G2950" s="283" t="s">
        <v>2156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1940</v>
      </c>
      <c r="G2951" s="283" t="s">
        <v>2146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1812</v>
      </c>
      <c r="G2952" s="283" t="s">
        <v>2513</v>
      </c>
      <c r="H2952" s="262" t="s">
        <v>2512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2147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2150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2151</v>
      </c>
      <c r="H2955" s="262" t="s">
        <v>1761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1940</v>
      </c>
      <c r="G2956" s="283" t="s">
        <v>4318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3057</v>
      </c>
      <c r="G2957" s="283" t="s">
        <v>4055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1714</v>
      </c>
      <c r="G2958" s="283" t="s">
        <v>3696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2052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1689</v>
      </c>
      <c r="G2960" s="283" t="s">
        <v>1710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1689</v>
      </c>
      <c r="G2961" s="283" t="s">
        <v>3511</v>
      </c>
      <c r="H2961" s="262" t="s">
        <v>3521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4300</v>
      </c>
      <c r="G2962" s="283" t="s">
        <v>4319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4300</v>
      </c>
      <c r="G2963" s="283" t="s">
        <v>4320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1689</v>
      </c>
      <c r="G2964" s="283" t="s">
        <v>1684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4321</v>
      </c>
      <c r="H2965" s="262" t="s">
        <v>4322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1943</v>
      </c>
      <c r="G2966" s="283" t="s">
        <v>4323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3901</v>
      </c>
      <c r="G2967" s="283" t="s">
        <v>4324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2742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2173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2073</v>
      </c>
      <c r="H2970" s="262" t="s">
        <v>2529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3552</v>
      </c>
      <c r="H2971" s="262" t="s">
        <v>3551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4325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2861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2147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2150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2148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2152</v>
      </c>
      <c r="H2977" s="262" t="s">
        <v>1788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2151</v>
      </c>
      <c r="H2978" s="262" t="s">
        <v>1761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1714</v>
      </c>
      <c r="G2979" s="283" t="s">
        <v>2150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1714</v>
      </c>
      <c r="G2980" s="283" t="s">
        <v>2150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1714</v>
      </c>
      <c r="G2981" s="283" t="s">
        <v>2151</v>
      </c>
      <c r="H2981" s="262" t="s">
        <v>1761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3890</v>
      </c>
      <c r="G2982" s="283" t="s">
        <v>2558</v>
      </c>
      <c r="H2982" s="262" t="s">
        <v>1722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3890</v>
      </c>
      <c r="G2983" s="283" t="s">
        <v>1933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4057</v>
      </c>
      <c r="H2984" s="262" t="s">
        <v>4058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2861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2156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1714</v>
      </c>
      <c r="G2987" s="283" t="s">
        <v>2154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1714</v>
      </c>
      <c r="G2988" s="283" t="s">
        <v>2152</v>
      </c>
      <c r="H2988" s="262" t="s">
        <v>1788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2112</v>
      </c>
      <c r="H2990" s="262" t="s">
        <v>4116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1824</v>
      </c>
      <c r="H2991" s="262" t="s">
        <v>4092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2157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2157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1134</v>
      </c>
      <c r="G2994" s="283" t="s">
        <v>4326</v>
      </c>
      <c r="H2994" s="262" t="s">
        <v>1188</v>
      </c>
      <c r="I2994" s="258">
        <v>500000</v>
      </c>
      <c r="J2994" s="262">
        <v>1</v>
      </c>
      <c r="M2994" s="258">
        <v>500000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2335</v>
      </c>
      <c r="H2995" s="262" t="s">
        <v>3106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2147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2148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2151</v>
      </c>
      <c r="H2998" s="262" t="s">
        <v>1761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4327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1812</v>
      </c>
      <c r="G3001" s="283" t="s">
        <v>4328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3884</v>
      </c>
      <c r="G3002" s="283" t="s">
        <v>4329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4330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3209</v>
      </c>
      <c r="G3004" s="283" t="s">
        <v>3814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4331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3968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3779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2940</v>
      </c>
      <c r="G3008" s="283" t="s">
        <v>2147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2940</v>
      </c>
      <c r="G3009" s="283" t="s">
        <v>2150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2940</v>
      </c>
      <c r="G3010" s="283" t="s">
        <v>2148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2940</v>
      </c>
      <c r="G3011" s="283" t="s">
        <v>2152</v>
      </c>
      <c r="H3011" s="262" t="s">
        <v>1788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2940</v>
      </c>
      <c r="G3012" s="283" t="s">
        <v>2151</v>
      </c>
      <c r="H3012" s="262" t="s">
        <v>1761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1978</v>
      </c>
      <c r="G3013" s="283" t="s">
        <v>2993</v>
      </c>
      <c r="H3013" s="262" t="s">
        <v>1915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2505</v>
      </c>
      <c r="G3014" s="283" t="s">
        <v>1710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1778</v>
      </c>
      <c r="G3015" s="283" t="s">
        <v>1185</v>
      </c>
      <c r="H3015" s="262" t="s">
        <v>1719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1778</v>
      </c>
      <c r="G3016" s="283" t="s">
        <v>1471</v>
      </c>
      <c r="H3016" s="262" t="s">
        <v>2625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4192</v>
      </c>
      <c r="G3017" s="283" t="s">
        <v>3426</v>
      </c>
      <c r="H3017" s="262" t="s">
        <v>3427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1978</v>
      </c>
      <c r="G3018" s="283" t="s">
        <v>3987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1859</v>
      </c>
      <c r="G3019" s="283" t="s">
        <v>1185</v>
      </c>
      <c r="H3019" s="262" t="s">
        <v>1719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2149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2148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4332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2152</v>
      </c>
      <c r="H3023" s="262" t="s">
        <v>1788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2105</v>
      </c>
      <c r="G3024" s="283" t="s">
        <v>1992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2732</v>
      </c>
      <c r="G3025" s="283" t="s">
        <v>1185</v>
      </c>
      <c r="H3025" s="262" t="s">
        <v>1719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3923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4301</v>
      </c>
      <c r="G3027" s="283" t="s">
        <v>2065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4301</v>
      </c>
      <c r="G3028" s="283" t="s">
        <v>2363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1719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1672</v>
      </c>
      <c r="H3030" s="262" t="s">
        <v>1671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2732</v>
      </c>
      <c r="G3031" s="283" t="s">
        <v>4333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1778</v>
      </c>
      <c r="G3032" s="283" t="s">
        <v>4334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1778</v>
      </c>
      <c r="G3033" s="283" t="s">
        <v>4334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4335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4199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1768</v>
      </c>
      <c r="H3036" s="262" t="s">
        <v>1957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1826</v>
      </c>
      <c r="G3037" s="283" t="s">
        <v>1672</v>
      </c>
      <c r="H3037" s="262" t="s">
        <v>1671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3883</v>
      </c>
      <c r="G3038" s="283" t="s">
        <v>2000</v>
      </c>
      <c r="H3038" s="262" t="s">
        <v>3585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2105</v>
      </c>
      <c r="G3039" s="283" t="s">
        <v>1185</v>
      </c>
      <c r="H3039" s="262" t="s">
        <v>1719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2105</v>
      </c>
      <c r="G3040" s="283" t="s">
        <v>1471</v>
      </c>
      <c r="H3040" s="262" t="s">
        <v>2625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4301</v>
      </c>
      <c r="G3041" s="283" t="s">
        <v>4336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2505</v>
      </c>
      <c r="G3042" s="283" t="s">
        <v>4046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4032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1756</v>
      </c>
      <c r="G3044" s="283" t="s">
        <v>3959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3895</v>
      </c>
      <c r="G3045" s="283" t="s">
        <v>1766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1766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4211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4337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4211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4338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1719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2783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2646</v>
      </c>
      <c r="G3053" s="283" t="s">
        <v>3810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2140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2141</v>
      </c>
      <c r="H3055" s="262" t="s">
        <v>1769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4339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1711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3904</v>
      </c>
      <c r="G3058" s="283" t="s">
        <v>1684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1775</v>
      </c>
      <c r="G3059" s="283" t="s">
        <v>2140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1775</v>
      </c>
      <c r="G3060" s="283" t="s">
        <v>2141</v>
      </c>
      <c r="H3060" s="262" t="s">
        <v>1769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1719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1766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2147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1756</v>
      </c>
      <c r="G3064" s="283" t="s">
        <v>2254</v>
      </c>
      <c r="H3064" s="262" t="s">
        <v>1719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1756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1684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2727</v>
      </c>
      <c r="G3067" s="283" t="s">
        <v>2147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1973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2625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2783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1134</v>
      </c>
      <c r="G3071" s="283" t="s">
        <v>1684</v>
      </c>
      <c r="H3071" s="262">
        <v>27107593440</v>
      </c>
      <c r="I3071" s="258">
        <v>150000</v>
      </c>
      <c r="J3071" s="262">
        <v>2</v>
      </c>
      <c r="M3071" s="258">
        <v>300000</v>
      </c>
    </row>
    <row r="3072" spans="1:14">
      <c r="A3072" s="58">
        <v>3072</v>
      </c>
      <c r="C3072" s="257">
        <v>46073</v>
      </c>
      <c r="D3072" s="283" t="s">
        <v>3209</v>
      </c>
      <c r="G3072" s="283" t="s">
        <v>1710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3209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2993</v>
      </c>
      <c r="H3074" s="262" t="s">
        <v>1915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3982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2105</v>
      </c>
      <c r="G3076" s="283" t="s">
        <v>4340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4123</v>
      </c>
      <c r="H3077" s="262" t="s">
        <v>4124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2098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2147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4042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1940</v>
      </c>
      <c r="G3081" s="283" t="s">
        <v>1471</v>
      </c>
      <c r="H3081" s="262" t="s">
        <v>2625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1859</v>
      </c>
      <c r="G3082" s="283" t="s">
        <v>1185</v>
      </c>
      <c r="H3082" s="262" t="s">
        <v>1719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1859</v>
      </c>
      <c r="G3083" s="283" t="s">
        <v>1471</v>
      </c>
      <c r="H3083" s="262" t="s">
        <v>2625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1710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2147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2443</v>
      </c>
      <c r="G3086" s="283" t="s">
        <v>1990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1775</v>
      </c>
      <c r="G3087" s="283" t="s">
        <v>1471</v>
      </c>
      <c r="H3087" s="262" t="s">
        <v>2625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1756</v>
      </c>
      <c r="G3088" s="283" t="s">
        <v>1710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1756</v>
      </c>
      <c r="G3089" s="283" t="s">
        <v>1710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1756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2861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2152</v>
      </c>
      <c r="H3092" s="262" t="s">
        <v>1788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1719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4341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1940</v>
      </c>
      <c r="G3095" s="283" t="s">
        <v>3961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4342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3511</v>
      </c>
      <c r="H3097" s="262" t="s">
        <v>3521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2940</v>
      </c>
      <c r="G3098" s="283" t="s">
        <v>1185</v>
      </c>
      <c r="H3098" s="262" t="s">
        <v>1719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1812</v>
      </c>
      <c r="G3099" s="283" t="s">
        <v>1185</v>
      </c>
      <c r="H3099" s="262" t="s">
        <v>1719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1812</v>
      </c>
      <c r="G3100" s="283" t="s">
        <v>1471</v>
      </c>
      <c r="H3100" s="262" t="s">
        <v>2625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4542</v>
      </c>
      <c r="G3101" s="283" t="s">
        <v>4543</v>
      </c>
      <c r="H3101" s="262" t="s">
        <v>4552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1710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1812</v>
      </c>
      <c r="G3103" s="283" t="s">
        <v>4343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1826</v>
      </c>
      <c r="G3104" s="283" t="s">
        <v>4205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4330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4344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4345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2727</v>
      </c>
      <c r="G3108" s="283" t="s">
        <v>2050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1719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2625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1719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4346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3347</v>
      </c>
      <c r="G3113" s="283" t="s">
        <v>1710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1710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3903</v>
      </c>
      <c r="G3115" s="283" t="s">
        <v>1185</v>
      </c>
      <c r="H3115" s="262" t="s">
        <v>1719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4347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4348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1714</v>
      </c>
      <c r="G3118" s="283" t="s">
        <v>1766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2940</v>
      </c>
      <c r="G3119" s="283" t="s">
        <v>4349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4032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3903</v>
      </c>
      <c r="G3121" s="283" t="s">
        <v>4021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1756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3141</v>
      </c>
      <c r="G3123" s="283" t="s">
        <v>2138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2147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1684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3892</v>
      </c>
      <c r="G3126" s="283" t="s">
        <v>2993</v>
      </c>
      <c r="H3126" s="262" t="s">
        <v>1915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4350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4351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2154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2335</v>
      </c>
      <c r="H3131" s="262" t="s">
        <v>2367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2140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2141</v>
      </c>
      <c r="H3133" s="262" t="s">
        <v>1769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3977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3209</v>
      </c>
      <c r="G3135" s="283" t="s">
        <v>4352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2068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2858</v>
      </c>
      <c r="G3137" s="283" t="s">
        <v>4133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2858</v>
      </c>
      <c r="G3138" s="283" t="s">
        <v>1731</v>
      </c>
      <c r="H3138" s="262" t="s">
        <v>1733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2858</v>
      </c>
      <c r="G3139" s="283" t="s">
        <v>4353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4302</v>
      </c>
      <c r="G3140" s="283" t="s">
        <v>1710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3884</v>
      </c>
      <c r="G3141" s="283" t="s">
        <v>3511</v>
      </c>
      <c r="H3141" s="262" t="s">
        <v>3521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3884</v>
      </c>
      <c r="G3142" s="283" t="s">
        <v>2154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3884</v>
      </c>
      <c r="G3143" s="283" t="s">
        <v>2151</v>
      </c>
      <c r="H3143" s="262" t="s">
        <v>1761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3884</v>
      </c>
      <c r="G3144" s="283" t="s">
        <v>2152</v>
      </c>
      <c r="H3144" s="262" t="s">
        <v>1788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4192</v>
      </c>
      <c r="G3145" s="283" t="s">
        <v>1622</v>
      </c>
      <c r="H3145" s="262" t="s">
        <v>4129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2138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3347</v>
      </c>
      <c r="G3147" s="283" t="s">
        <v>4022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4302</v>
      </c>
      <c r="G3148" s="283" t="s">
        <v>4354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3141</v>
      </c>
      <c r="G3149" s="283" t="s">
        <v>3976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2858</v>
      </c>
      <c r="G3150" s="283" t="s">
        <v>4008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1859</v>
      </c>
      <c r="G3151" s="283" t="s">
        <v>3984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3962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3904</v>
      </c>
      <c r="G3153" s="283" t="s">
        <v>4356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2443</v>
      </c>
      <c r="G3154" s="283" t="s">
        <v>4357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1719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1710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2156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2018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4038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1940</v>
      </c>
      <c r="G3161" s="283" t="s">
        <v>3162</v>
      </c>
      <c r="H3161" s="262" t="s">
        <v>3454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1940</v>
      </c>
      <c r="G3162" s="283" t="s">
        <v>3961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3695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3981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3697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1766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3511</v>
      </c>
      <c r="H3168" s="262" t="s">
        <v>3521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4358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1766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1812</v>
      </c>
      <c r="G3171" s="283" t="s">
        <v>1684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1689</v>
      </c>
      <c r="G3172" s="283" t="s">
        <v>2368</v>
      </c>
      <c r="H3172" s="262" t="s">
        <v>2693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2151</v>
      </c>
      <c r="H3173" s="262" t="s">
        <v>1761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2152</v>
      </c>
      <c r="H3174" s="262" t="s">
        <v>1788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2112</v>
      </c>
      <c r="H3175" s="262" t="s">
        <v>4116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2505</v>
      </c>
      <c r="G3176" s="283" t="s">
        <v>2140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2505</v>
      </c>
      <c r="G3177" s="283" t="s">
        <v>2141</v>
      </c>
      <c r="H3177" s="262" t="s">
        <v>1769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4358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1719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2858</v>
      </c>
      <c r="G3180" s="283" t="s">
        <v>1697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3652</v>
      </c>
      <c r="G3181" s="283" t="s">
        <v>1536</v>
      </c>
      <c r="H3181" s="262" t="s">
        <v>2643</v>
      </c>
      <c r="I3181" s="258">
        <v>1600000</v>
      </c>
      <c r="J3181" s="262">
        <v>1</v>
      </c>
      <c r="M3181" s="258">
        <v>1600000</v>
      </c>
      <c r="Q3181" s="283" t="s">
        <v>4522</v>
      </c>
    </row>
    <row r="3182" spans="1:17">
      <c r="A3182" s="58">
        <v>3183</v>
      </c>
      <c r="C3182" s="257">
        <v>46085</v>
      </c>
      <c r="D3182" s="283" t="s">
        <v>2858</v>
      </c>
      <c r="E3182" s="283" t="s">
        <v>3835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4532</v>
      </c>
      <c r="P3182" s="283" t="s">
        <v>4533</v>
      </c>
    </row>
    <row r="3183" spans="1:17">
      <c r="A3183" s="58">
        <v>3184</v>
      </c>
      <c r="C3183" s="257">
        <v>46085</v>
      </c>
      <c r="D3183" s="283" t="s">
        <v>2108</v>
      </c>
      <c r="G3183" s="283" t="s">
        <v>1684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1684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3884</v>
      </c>
      <c r="G3185" s="283" t="s">
        <v>4544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2719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2120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1710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2940</v>
      </c>
      <c r="G3189" s="283" t="s">
        <v>1185</v>
      </c>
      <c r="H3189" s="262" t="s">
        <v>1719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2940</v>
      </c>
      <c r="G3190" s="283" t="s">
        <v>1672</v>
      </c>
      <c r="H3190" s="262" t="s">
        <v>1671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4042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4090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1812</v>
      </c>
      <c r="G3193" s="283" t="s">
        <v>4316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3761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2858</v>
      </c>
      <c r="G3195" s="283" t="s">
        <v>4008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2108</v>
      </c>
      <c r="G3196" s="283" t="s">
        <v>4545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4113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4546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4032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4032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3892</v>
      </c>
      <c r="G3201" s="283" t="s">
        <v>4355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1775</v>
      </c>
      <c r="G3202" s="283" t="s">
        <v>4547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1689</v>
      </c>
      <c r="G3203" s="283" t="s">
        <v>4548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1719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4539</v>
      </c>
      <c r="G3205" s="283" t="s">
        <v>2335</v>
      </c>
      <c r="H3205" s="262" t="s">
        <v>3106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1714</v>
      </c>
      <c r="G3206" s="283" t="s">
        <v>4549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2140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2141</v>
      </c>
      <c r="H3208" s="262" t="s">
        <v>1769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2143</v>
      </c>
      <c r="H3209" s="262" t="s">
        <v>1687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2062</v>
      </c>
      <c r="G3210" s="283" t="s">
        <v>2990</v>
      </c>
      <c r="H3210" s="262" t="s">
        <v>2978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4535</v>
      </c>
      <c r="G3211" s="283" t="s">
        <v>3943</v>
      </c>
      <c r="H3211" s="262" t="s">
        <v>3944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2065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4535</v>
      </c>
      <c r="G3213" s="283" t="s">
        <v>4550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2858</v>
      </c>
      <c r="G3214" s="283" t="s">
        <v>2858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1714</v>
      </c>
      <c r="G3215" s="283" t="s">
        <v>3696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4539</v>
      </c>
      <c r="G3216" s="283" t="s">
        <v>4551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2140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2141</v>
      </c>
      <c r="H3218" s="262" t="s">
        <v>1769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1714</v>
      </c>
      <c r="G3219" s="283" t="s">
        <v>2162</v>
      </c>
      <c r="H3219" s="262" t="s">
        <v>1919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1714</v>
      </c>
      <c r="G3220" s="283" t="s">
        <v>2141</v>
      </c>
      <c r="H3220" s="262" t="s">
        <v>1769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1714</v>
      </c>
      <c r="G3221" s="283" t="s">
        <v>3577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2549</v>
      </c>
      <c r="G3222" s="283" t="s">
        <v>1684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3511</v>
      </c>
      <c r="H3223" s="262" t="s">
        <v>3521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2154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1710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1657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3779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4090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3907</v>
      </c>
      <c r="G3229" s="283" t="s">
        <v>2098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3907</v>
      </c>
      <c r="G3230" s="283" t="s">
        <v>3981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3883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2105</v>
      </c>
      <c r="G3233" s="283" t="s">
        <v>3981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2783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8">
      <c r="A3235" s="58">
        <v>3184</v>
      </c>
      <c r="C3235" s="257">
        <v>46090</v>
      </c>
      <c r="D3235" s="283" t="s">
        <v>2062</v>
      </c>
      <c r="E3235" s="283" t="s">
        <v>3835</v>
      </c>
      <c r="F3235" s="285" t="s">
        <v>4564</v>
      </c>
      <c r="G3235" s="283" t="s">
        <v>1824</v>
      </c>
      <c r="H3235" s="262" t="s">
        <v>4092</v>
      </c>
      <c r="I3235" s="258">
        <v>1100000</v>
      </c>
      <c r="J3235" s="262">
        <v>1</v>
      </c>
      <c r="K3235" s="259">
        <v>110000</v>
      </c>
      <c r="M3235" s="258">
        <v>1210000</v>
      </c>
    </row>
    <row r="3236" spans="1:18">
      <c r="A3236" s="58">
        <v>3185</v>
      </c>
      <c r="C3236" s="257">
        <v>46090</v>
      </c>
      <c r="D3236" s="283" t="s">
        <v>1552</v>
      </c>
      <c r="E3236" s="283" t="s">
        <v>3835</v>
      </c>
      <c r="F3236" s="285" t="s">
        <v>4566</v>
      </c>
      <c r="G3236" s="283" t="s">
        <v>2861</v>
      </c>
      <c r="H3236" s="262">
        <v>415074409</v>
      </c>
      <c r="I3236" s="258">
        <v>450000</v>
      </c>
      <c r="J3236" s="262">
        <v>1</v>
      </c>
      <c r="K3236" s="259">
        <v>45000</v>
      </c>
      <c r="M3236" s="258">
        <v>495000</v>
      </c>
    </row>
    <row r="3237" spans="1:18">
      <c r="A3237" s="58">
        <v>3186</v>
      </c>
      <c r="C3237" s="262">
        <v>32</v>
      </c>
      <c r="D3237" s="283" t="s">
        <v>4575</v>
      </c>
      <c r="E3237" s="283" t="s">
        <v>2322</v>
      </c>
      <c r="G3237" s="283" t="s">
        <v>4253</v>
      </c>
      <c r="H3237" s="262" t="s">
        <v>1185</v>
      </c>
      <c r="I3237" s="258" t="s">
        <v>1336</v>
      </c>
      <c r="J3237" s="262">
        <v>1400000</v>
      </c>
      <c r="K3237" s="259">
        <v>1</v>
      </c>
      <c r="O3237" s="258">
        <v>1400000</v>
      </c>
      <c r="R3237" t="s">
        <v>4247</v>
      </c>
    </row>
    <row r="3238" spans="1:18">
      <c r="A3238" s="58">
        <v>3187</v>
      </c>
      <c r="C3238" s="262">
        <v>28</v>
      </c>
      <c r="D3238" s="283" t="s">
        <v>4575</v>
      </c>
      <c r="E3238" s="283" t="s">
        <v>2322</v>
      </c>
      <c r="F3238" s="285" t="s">
        <v>3835</v>
      </c>
      <c r="G3238" s="283">
        <v>7205630459</v>
      </c>
      <c r="H3238" s="262" t="s">
        <v>1185</v>
      </c>
      <c r="I3238" s="258" t="s">
        <v>1336</v>
      </c>
      <c r="J3238" s="262">
        <v>1400000</v>
      </c>
      <c r="K3238" s="259">
        <v>1</v>
      </c>
      <c r="O3238" s="258">
        <v>1400000</v>
      </c>
      <c r="P3238" s="283" t="s">
        <v>4572</v>
      </c>
      <c r="Q3238" s="283" t="s">
        <v>4573</v>
      </c>
      <c r="R3238" t="s">
        <v>4247</v>
      </c>
    </row>
    <row r="3239" spans="1:18">
      <c r="A3239" s="58">
        <v>3188</v>
      </c>
      <c r="C3239" s="257">
        <v>32</v>
      </c>
      <c r="D3239" s="283" t="s">
        <v>4578</v>
      </c>
      <c r="E3239" s="283" t="s">
        <v>2337</v>
      </c>
      <c r="G3239" s="283" t="s">
        <v>4253</v>
      </c>
      <c r="H3239" s="262" t="s">
        <v>1185</v>
      </c>
      <c r="I3239" s="258" t="s">
        <v>1336</v>
      </c>
      <c r="J3239" s="262">
        <v>1400000</v>
      </c>
      <c r="K3239" s="259">
        <v>1</v>
      </c>
      <c r="M3239" s="258">
        <v>140000</v>
      </c>
      <c r="O3239" s="258">
        <v>1540000</v>
      </c>
      <c r="R3239" t="s">
        <v>4247</v>
      </c>
    </row>
    <row r="3240" spans="1:18">
      <c r="A3240" s="58">
        <v>3189</v>
      </c>
      <c r="B3240" s="58">
        <v>35</v>
      </c>
      <c r="C3240" s="257">
        <v>46093</v>
      </c>
      <c r="D3240" s="283" t="s">
        <v>1412</v>
      </c>
      <c r="E3240" s="283" t="s">
        <v>3835</v>
      </c>
      <c r="F3240" s="285" t="s">
        <v>4256</v>
      </c>
      <c r="G3240" s="283" t="s">
        <v>1185</v>
      </c>
      <c r="H3240" s="262" t="s">
        <v>1336</v>
      </c>
      <c r="I3240" s="258">
        <v>1400000</v>
      </c>
      <c r="J3240" s="262">
        <v>1</v>
      </c>
      <c r="L3240" s="259">
        <v>140000</v>
      </c>
      <c r="N3240" s="258">
        <v>1540000</v>
      </c>
      <c r="O3240" s="258" t="s">
        <v>4579</v>
      </c>
      <c r="P3240" s="283" t="s">
        <v>4580</v>
      </c>
      <c r="Q3240" s="283" t="s">
        <v>4247</v>
      </c>
    </row>
    <row r="3241" spans="1:18">
      <c r="A3241" s="58">
        <v>3190</v>
      </c>
      <c r="B3241" s="58">
        <v>35</v>
      </c>
      <c r="C3241" s="257">
        <v>46093</v>
      </c>
      <c r="D3241" s="283" t="s">
        <v>1412</v>
      </c>
      <c r="E3241" s="283" t="s">
        <v>3835</v>
      </c>
      <c r="F3241" s="285">
        <v>7205628945</v>
      </c>
      <c r="G3241" s="283" t="s">
        <v>1185</v>
      </c>
      <c r="H3241" s="262" t="s">
        <v>1336</v>
      </c>
      <c r="I3241" s="258">
        <v>1400000</v>
      </c>
      <c r="J3241" s="262">
        <v>1</v>
      </c>
      <c r="L3241" s="259">
        <v>140000</v>
      </c>
      <c r="N3241" s="258">
        <v>1540000</v>
      </c>
      <c r="O3241" s="258" t="s">
        <v>4579</v>
      </c>
      <c r="P3241" s="283" t="s">
        <v>4580</v>
      </c>
      <c r="Q3241" s="283" t="s">
        <v>4247</v>
      </c>
    </row>
    <row r="3242" spans="1:18">
      <c r="A3242" s="58">
        <v>3191</v>
      </c>
      <c r="B3242" s="58">
        <v>36</v>
      </c>
      <c r="C3242" s="257">
        <v>46093</v>
      </c>
      <c r="D3242" s="283" t="s">
        <v>2816</v>
      </c>
      <c r="F3242" s="285" t="s">
        <v>4257</v>
      </c>
      <c r="G3242" s="283" t="s">
        <v>1185</v>
      </c>
      <c r="H3242" s="262" t="s">
        <v>1336</v>
      </c>
      <c r="I3242" s="258">
        <v>1400000</v>
      </c>
      <c r="J3242" s="262">
        <v>1</v>
      </c>
      <c r="L3242" s="259">
        <v>140000</v>
      </c>
      <c r="N3242" s="258">
        <v>1540000</v>
      </c>
      <c r="Q3242" s="283" t="s">
        <v>4247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E3" sqref="E3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46084</v>
      </c>
      <c r="B3" s="228" t="s">
        <v>1114</v>
      </c>
      <c r="C3" s="279">
        <f>SUMIF($B:$B,A3,K:K)</f>
        <v>4380000</v>
      </c>
      <c r="D3" s="230" t="s">
        <v>1112</v>
      </c>
      <c r="E3" s="322">
        <f>SUMIF($B:$B,C3,I:I)</f>
        <v>0</v>
      </c>
      <c r="F3" s="240" t="s">
        <v>2467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3</v>
      </c>
      <c r="B4" s="228" t="s">
        <v>1115</v>
      </c>
      <c r="C4" s="229">
        <f>SUMIFS($K:$K,$B:$B,"&gt;="&amp;DATE(A5,A4,1),$B:$B,"&lt;="&amp;EOMONTH(DATE(A5,A4,1),0))</f>
        <v>7085000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7085000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3164</v>
      </c>
      <c r="B9" s="94">
        <v>46082</v>
      </c>
      <c r="C9" s="85" t="s">
        <v>1374</v>
      </c>
      <c r="D9" s="111"/>
      <c r="E9" s="315" t="s">
        <v>3695</v>
      </c>
      <c r="F9" s="316"/>
      <c r="H9" s="317"/>
      <c r="M9" s="309"/>
      <c r="N9" s="54"/>
      <c r="O9" s="54"/>
      <c r="P9" s="54"/>
    </row>
    <row r="10" spans="1:16" ht="18" customHeight="1">
      <c r="A10" s="89">
        <v>3165</v>
      </c>
      <c r="B10" s="94">
        <v>46083</v>
      </c>
      <c r="C10" s="85" t="s">
        <v>1454</v>
      </c>
      <c r="D10" s="111"/>
      <c r="E10" s="315" t="s">
        <v>3981</v>
      </c>
      <c r="F10" s="316"/>
      <c r="H10" s="317"/>
      <c r="M10" s="309"/>
      <c r="N10" s="54"/>
      <c r="O10" s="54"/>
      <c r="P10" s="54"/>
    </row>
    <row r="11" spans="1:16" ht="18" customHeight="1">
      <c r="A11" s="89">
        <v>3166</v>
      </c>
      <c r="B11" s="94">
        <v>46083</v>
      </c>
      <c r="C11" s="85" t="s">
        <v>1516</v>
      </c>
      <c r="D11" s="111"/>
      <c r="E11" s="315" t="s">
        <v>3697</v>
      </c>
      <c r="F11" s="316"/>
      <c r="H11" s="317"/>
      <c r="M11" s="309"/>
      <c r="N11" s="54"/>
      <c r="O11" s="54"/>
      <c r="P11" s="54"/>
    </row>
    <row r="12" spans="1:16" ht="18" customHeight="1">
      <c r="A12" s="89">
        <v>3167</v>
      </c>
      <c r="B12" s="94">
        <v>46083</v>
      </c>
      <c r="C12" s="85" t="s">
        <v>1444</v>
      </c>
      <c r="D12" s="111"/>
      <c r="E12" s="315" t="s">
        <v>1766</v>
      </c>
      <c r="F12" s="316"/>
      <c r="H12" s="317"/>
      <c r="M12" s="309"/>
      <c r="N12" s="54"/>
      <c r="O12" s="54"/>
      <c r="P12" s="54"/>
    </row>
    <row r="13" spans="1:16" ht="18" customHeight="1">
      <c r="A13" s="89">
        <v>3168</v>
      </c>
      <c r="B13" s="94">
        <v>46083</v>
      </c>
      <c r="C13" s="85" t="s">
        <v>1555</v>
      </c>
      <c r="D13" s="111"/>
      <c r="E13" s="78" t="s">
        <v>1241</v>
      </c>
      <c r="F13" s="78" t="s">
        <v>1240</v>
      </c>
      <c r="G13" s="85">
        <v>50000</v>
      </c>
      <c r="H13" s="319">
        <v>1</v>
      </c>
      <c r="J13" s="78">
        <v>5000</v>
      </c>
      <c r="K13" s="78">
        <v>55000</v>
      </c>
      <c r="M13" s="309"/>
      <c r="N13" s="54"/>
      <c r="O13" s="54"/>
      <c r="P13" s="54"/>
    </row>
    <row r="14" spans="1:16" ht="18" customHeight="1">
      <c r="A14" s="89">
        <v>3169</v>
      </c>
      <c r="B14" s="94">
        <v>46083</v>
      </c>
      <c r="C14" s="85" t="s">
        <v>983</v>
      </c>
      <c r="D14" s="111"/>
      <c r="E14" s="315" t="s">
        <v>3511</v>
      </c>
      <c r="F14" s="316" t="s">
        <v>3521</v>
      </c>
      <c r="G14" s="85">
        <v>2500000</v>
      </c>
      <c r="H14" s="317">
        <v>1</v>
      </c>
      <c r="K14" s="78">
        <v>2500000</v>
      </c>
      <c r="M14" s="309"/>
      <c r="N14" s="54"/>
      <c r="O14" s="54"/>
      <c r="P14" s="54"/>
    </row>
    <row r="15" spans="1:16" ht="18" customHeight="1">
      <c r="A15" s="89">
        <v>3170</v>
      </c>
      <c r="B15" s="94">
        <v>46083</v>
      </c>
      <c r="C15" s="85" t="s">
        <v>1419</v>
      </c>
      <c r="D15" s="111"/>
      <c r="E15" s="78" t="s">
        <v>4358</v>
      </c>
      <c r="F15" s="78"/>
      <c r="M15" s="310"/>
      <c r="N15" s="54"/>
      <c r="O15" s="54"/>
      <c r="P15" s="54"/>
    </row>
    <row r="16" spans="1:16" ht="18" customHeight="1">
      <c r="A16" s="320">
        <v>3171</v>
      </c>
      <c r="B16" s="93">
        <v>46083</v>
      </c>
      <c r="C16" s="83" t="s">
        <v>983</v>
      </c>
      <c r="E16" s="321" t="s">
        <v>1766</v>
      </c>
      <c r="M16" s="309"/>
      <c r="N16" s="54"/>
      <c r="O16" s="54"/>
      <c r="P16" s="54"/>
    </row>
    <row r="17" spans="1:16" ht="18" customHeight="1">
      <c r="A17" s="89">
        <v>3172</v>
      </c>
      <c r="B17" s="94">
        <v>46083</v>
      </c>
      <c r="C17" s="85" t="s">
        <v>1812</v>
      </c>
      <c r="D17" s="111"/>
      <c r="E17" s="78" t="s">
        <v>1684</v>
      </c>
      <c r="F17" s="78">
        <v>27107593440</v>
      </c>
      <c r="G17" s="85">
        <v>150000</v>
      </c>
      <c r="H17" s="319">
        <v>1</v>
      </c>
      <c r="K17" s="78">
        <v>150000</v>
      </c>
      <c r="M17" s="309"/>
      <c r="N17" s="54"/>
      <c r="O17" s="54"/>
      <c r="P17" s="54"/>
    </row>
    <row r="18" spans="1:16" s="68" customFormat="1" ht="18" customHeight="1">
      <c r="A18" s="89">
        <v>3173</v>
      </c>
      <c r="B18" s="94">
        <v>46084</v>
      </c>
      <c r="C18" s="85" t="s">
        <v>1689</v>
      </c>
      <c r="D18" s="111"/>
      <c r="E18" s="315" t="s">
        <v>2368</v>
      </c>
      <c r="F18" s="316" t="s">
        <v>2693</v>
      </c>
      <c r="G18" s="85">
        <v>1100000</v>
      </c>
      <c r="H18" s="317">
        <v>1</v>
      </c>
      <c r="I18" s="78"/>
      <c r="J18" s="78"/>
      <c r="K18" s="78">
        <v>1100000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3174</v>
      </c>
      <c r="B19" s="94">
        <v>46084</v>
      </c>
      <c r="C19" s="85" t="s">
        <v>1374</v>
      </c>
      <c r="D19" s="111"/>
      <c r="E19" s="78" t="s">
        <v>2151</v>
      </c>
      <c r="F19" s="78" t="s">
        <v>1761</v>
      </c>
      <c r="G19" s="85">
        <v>30000</v>
      </c>
      <c r="H19" s="319">
        <v>2</v>
      </c>
      <c r="I19" s="78"/>
      <c r="J19" s="78"/>
      <c r="K19" s="78">
        <v>60000</v>
      </c>
      <c r="L19" s="318"/>
      <c r="M19" s="309"/>
      <c r="N19" s="54"/>
      <c r="O19" s="54"/>
      <c r="P19" s="54"/>
    </row>
    <row r="20" spans="1:16" s="68" customFormat="1" ht="18" customHeight="1">
      <c r="A20" s="89">
        <v>3175</v>
      </c>
      <c r="B20" s="94">
        <v>46084</v>
      </c>
      <c r="C20" s="85" t="s">
        <v>1374</v>
      </c>
      <c r="D20" s="111"/>
      <c r="E20" s="315" t="s">
        <v>2152</v>
      </c>
      <c r="F20" s="316" t="s">
        <v>1788</v>
      </c>
      <c r="G20" s="85">
        <v>10000</v>
      </c>
      <c r="H20" s="317">
        <v>2</v>
      </c>
      <c r="I20" s="78"/>
      <c r="J20" s="78"/>
      <c r="K20" s="78">
        <v>20000</v>
      </c>
      <c r="L20" s="318"/>
      <c r="M20" s="309"/>
      <c r="N20" s="54"/>
      <c r="O20" s="54"/>
      <c r="P20" s="54"/>
    </row>
    <row r="21" spans="1:16" s="68" customFormat="1" ht="18" customHeight="1">
      <c r="A21" s="89">
        <v>3176</v>
      </c>
      <c r="B21" s="94">
        <v>46084</v>
      </c>
      <c r="C21" s="85" t="s">
        <v>1012</v>
      </c>
      <c r="D21" s="111"/>
      <c r="E21" s="315" t="s">
        <v>2112</v>
      </c>
      <c r="F21" s="316" t="s">
        <v>4116</v>
      </c>
      <c r="G21" s="85">
        <v>1600000</v>
      </c>
      <c r="H21" s="317">
        <v>1</v>
      </c>
      <c r="I21" s="78"/>
      <c r="J21" s="78"/>
      <c r="K21" s="78">
        <v>1600000</v>
      </c>
      <c r="L21" s="318"/>
      <c r="M21" s="309"/>
      <c r="N21" s="54"/>
      <c r="O21" s="54"/>
    </row>
    <row r="22" spans="1:16" s="68" customFormat="1" ht="18" customHeight="1">
      <c r="A22" s="89">
        <v>3177</v>
      </c>
      <c r="B22" s="94">
        <v>46084</v>
      </c>
      <c r="C22" s="85" t="s">
        <v>2505</v>
      </c>
      <c r="D22" s="111"/>
      <c r="E22" s="78" t="s">
        <v>2140</v>
      </c>
      <c r="F22" s="78" t="s">
        <v>1183</v>
      </c>
      <c r="G22" s="85">
        <v>1500000</v>
      </c>
      <c r="H22" s="319">
        <v>1</v>
      </c>
      <c r="I22" s="78"/>
      <c r="J22" s="78"/>
      <c r="K22" s="78">
        <v>1500000</v>
      </c>
      <c r="L22" s="318"/>
      <c r="M22" s="311"/>
    </row>
    <row r="23" spans="1:16" s="68" customFormat="1" ht="18" customHeight="1">
      <c r="A23" s="89">
        <v>3178</v>
      </c>
      <c r="B23" s="94">
        <v>46084</v>
      </c>
      <c r="C23" s="85" t="s">
        <v>2505</v>
      </c>
      <c r="D23" s="111"/>
      <c r="E23" s="78" t="s">
        <v>2141</v>
      </c>
      <c r="F23" s="78" t="s">
        <v>1769</v>
      </c>
      <c r="G23" s="85">
        <v>100000</v>
      </c>
      <c r="H23" s="319">
        <v>1</v>
      </c>
      <c r="I23" s="78"/>
      <c r="J23" s="78"/>
      <c r="K23" s="78">
        <v>100000</v>
      </c>
      <c r="L23" s="318"/>
      <c r="M23" s="311"/>
    </row>
    <row r="24" spans="1:16" s="68" customFormat="1" ht="18" customHeight="1">
      <c r="A24" s="89">
        <v>3179</v>
      </c>
      <c r="B24" s="94">
        <v>46084</v>
      </c>
      <c r="C24" s="85" t="s">
        <v>1419</v>
      </c>
      <c r="D24" s="111"/>
      <c r="E24" s="78" t="s">
        <v>4358</v>
      </c>
      <c r="F24" s="78"/>
      <c r="G24" s="85"/>
      <c r="H24" s="319"/>
      <c r="I24" s="78"/>
      <c r="J24" s="78"/>
      <c r="K24" s="78"/>
      <c r="L24" s="318"/>
      <c r="M24" s="311"/>
    </row>
    <row r="25" spans="1:16" ht="18" customHeight="1">
      <c r="A25" s="89"/>
      <c r="B25" s="85"/>
      <c r="C25" s="85"/>
      <c r="D25" s="111"/>
      <c r="E25" s="78"/>
      <c r="F25" s="78"/>
    </row>
    <row r="26" spans="1:16" ht="18" customHeight="1">
      <c r="A26" s="89"/>
      <c r="B26" s="85"/>
      <c r="C26" s="85"/>
      <c r="D26" s="111"/>
      <c r="E26" s="78"/>
      <c r="F26" s="78"/>
    </row>
    <row r="27" spans="1:16" ht="18" customHeight="1">
      <c r="A27" s="89"/>
      <c r="B27" s="85"/>
      <c r="C27" s="85"/>
      <c r="D27" s="111"/>
      <c r="E27" s="78"/>
      <c r="F27" s="78"/>
    </row>
    <row r="28" spans="1:16" ht="18" customHeight="1">
      <c r="A28" s="89"/>
      <c r="B28" s="85"/>
      <c r="C28" s="85"/>
      <c r="D28" s="111"/>
      <c r="E28" s="78"/>
      <c r="F28" s="78"/>
    </row>
    <row r="29" spans="1:16" ht="18" customHeight="1">
      <c r="A29" s="89"/>
      <c r="B29" s="85"/>
      <c r="C29" s="85"/>
      <c r="D29" s="111"/>
      <c r="E29" s="78"/>
      <c r="F29" s="78"/>
    </row>
    <row r="30" spans="1:16" ht="18" customHeight="1">
      <c r="A30" s="89"/>
      <c r="B30" s="85"/>
      <c r="C30" s="85"/>
      <c r="D30" s="111"/>
      <c r="E30" s="78"/>
      <c r="F30" s="78"/>
    </row>
    <row r="31" spans="1:16" ht="18" customHeight="1">
      <c r="A31" s="89"/>
      <c r="B31" s="85"/>
      <c r="C31" s="85"/>
      <c r="D31" s="111"/>
      <c r="E31" s="78"/>
      <c r="F31" s="78"/>
    </row>
    <row r="32" spans="1:16" ht="18" customHeight="1">
      <c r="A32" s="89"/>
      <c r="B32" s="85"/>
      <c r="C32" s="85"/>
      <c r="D32" s="111"/>
      <c r="E32" s="78"/>
      <c r="F32" s="78"/>
    </row>
    <row r="33" spans="1:8" ht="18" customHeight="1">
      <c r="A33" s="89"/>
      <c r="B33" s="85"/>
      <c r="C33" s="85"/>
      <c r="D33" s="111"/>
      <c r="E33" s="315"/>
      <c r="F33" s="316"/>
      <c r="H33" s="317"/>
    </row>
    <row r="42" spans="1:8" ht="18" customHeight="1">
      <c r="B42" s="85"/>
      <c r="C42" s="85"/>
      <c r="D42" s="111"/>
      <c r="E42" s="78"/>
      <c r="F42" s="78"/>
    </row>
    <row r="43" spans="1:8" ht="18" customHeight="1">
      <c r="A43" s="89"/>
      <c r="B43" s="85"/>
      <c r="C43" s="85"/>
      <c r="D43" s="111"/>
      <c r="E43" s="315"/>
      <c r="F43" s="316"/>
      <c r="H43" s="317"/>
    </row>
    <row r="44" spans="1:8" ht="18" customHeight="1">
      <c r="B44" s="85"/>
      <c r="C44" s="85"/>
      <c r="D44" s="111"/>
      <c r="E44" s="78"/>
      <c r="F44" s="78"/>
    </row>
    <row r="45" spans="1:8" ht="18" customHeight="1">
      <c r="B45" s="85"/>
      <c r="C45" s="85"/>
      <c r="D45" s="111"/>
      <c r="E45" s="78"/>
      <c r="F45" s="78"/>
    </row>
    <row r="46" spans="1:8" ht="18" customHeight="1">
      <c r="A46" s="89"/>
      <c r="B46" s="85"/>
      <c r="C46" s="85"/>
      <c r="D46" s="111"/>
      <c r="E46" s="78"/>
      <c r="F46" s="78"/>
    </row>
    <row r="86" spans="6:7" ht="18" customHeight="1">
      <c r="F86" s="78"/>
    </row>
    <row r="88" spans="6:7" ht="18" customHeight="1">
      <c r="F88" s="78"/>
    </row>
    <row r="90" spans="6:7" ht="18" customHeight="1">
      <c r="F90" s="78"/>
    </row>
    <row r="92" spans="6:7" ht="18" customHeight="1">
      <c r="F92" s="78"/>
      <c r="G92" s="321"/>
    </row>
    <row r="93" spans="6:7" ht="18" customHeight="1">
      <c r="F93" s="78"/>
      <c r="G93" s="321"/>
    </row>
    <row r="94" spans="6:7" ht="18" customHeight="1">
      <c r="F94" s="78"/>
      <c r="G94" s="321"/>
    </row>
    <row r="95" spans="6:7" ht="18" customHeight="1">
      <c r="F95" s="78"/>
      <c r="G95" s="321"/>
    </row>
    <row r="96" spans="6:7" ht="18" customHeight="1">
      <c r="F96" s="78"/>
      <c r="G96" s="321"/>
    </row>
    <row r="97" spans="6:7" ht="18" customHeight="1">
      <c r="F97" s="78"/>
      <c r="G97" s="321"/>
    </row>
    <row r="98" spans="6:7" ht="18" customHeight="1">
      <c r="F98" s="78"/>
      <c r="G98" s="321"/>
    </row>
    <row r="99" spans="6:7" ht="18" customHeight="1">
      <c r="F99" s="78"/>
      <c r="G99" s="321"/>
    </row>
    <row r="100" spans="6:7" ht="18" customHeight="1">
      <c r="F100" s="78"/>
      <c r="G100" s="321"/>
    </row>
    <row r="101" spans="6:7" ht="18" customHeight="1">
      <c r="F101" s="78"/>
      <c r="G101" s="321"/>
    </row>
    <row r="102" spans="6:7" ht="18" customHeight="1">
      <c r="F102" s="78"/>
      <c r="G102" s="321"/>
    </row>
    <row r="103" spans="6:7" ht="18" customHeight="1">
      <c r="F103" s="78"/>
      <c r="G103" s="321"/>
    </row>
    <row r="104" spans="6:7" ht="18" customHeight="1">
      <c r="F104" s="78"/>
      <c r="G104" s="321"/>
    </row>
    <row r="105" spans="6:7" ht="18" customHeight="1">
      <c r="F105" s="78"/>
      <c r="G105" s="321"/>
    </row>
    <row r="106" spans="6:7" ht="18" customHeight="1">
      <c r="F106" s="78"/>
      <c r="G106" s="321"/>
    </row>
    <row r="107" spans="6:7" ht="18" customHeight="1">
      <c r="F107" s="78"/>
      <c r="G107" s="321"/>
    </row>
    <row r="108" spans="6:7" ht="18" customHeight="1">
      <c r="F108" s="78"/>
      <c r="G108" s="321"/>
    </row>
    <row r="109" spans="6:7" ht="18" customHeight="1">
      <c r="F109" s="78"/>
      <c r="G109" s="321"/>
    </row>
    <row r="110" spans="6:7" ht="18" customHeight="1">
      <c r="F110" s="78"/>
      <c r="G110" s="321"/>
    </row>
    <row r="111" spans="6:7" ht="18" customHeight="1">
      <c r="F111" s="78"/>
      <c r="G111" s="321"/>
    </row>
    <row r="112" spans="6:7" ht="18" customHeight="1">
      <c r="F112" s="78"/>
      <c r="G112" s="321"/>
    </row>
    <row r="113" spans="6:7" ht="18" customHeight="1">
      <c r="F113" s="78"/>
      <c r="G113" s="321"/>
    </row>
    <row r="114" spans="6:7" ht="18" customHeight="1">
      <c r="F114" s="78"/>
      <c r="G114" s="321"/>
    </row>
    <row r="115" spans="6:7" ht="18" customHeight="1">
      <c r="F115" s="78"/>
      <c r="G115" s="321"/>
    </row>
    <row r="116" spans="6:7" ht="18" customHeight="1">
      <c r="F116" s="78"/>
      <c r="G116" s="321"/>
    </row>
    <row r="117" spans="6:7" ht="18" customHeight="1">
      <c r="F117" s="78"/>
      <c r="G117" s="321"/>
    </row>
    <row r="118" spans="6:7" ht="18" customHeight="1">
      <c r="F118" s="78"/>
      <c r="G118" s="321"/>
    </row>
    <row r="119" spans="6:7" ht="18" customHeight="1">
      <c r="F119" s="78"/>
      <c r="G119" s="321"/>
    </row>
    <row r="120" spans="6:7" ht="18" customHeight="1">
      <c r="F120" s="78"/>
      <c r="G120" s="321"/>
    </row>
    <row r="121" spans="6:7" ht="18" customHeight="1">
      <c r="F121" s="78"/>
      <c r="G121" s="321"/>
    </row>
    <row r="200" spans="9:9" ht="18" customHeight="1">
      <c r="I200" s="319"/>
    </row>
    <row r="201" spans="9:9" ht="18" customHeight="1">
      <c r="I201" s="319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3590</v>
      </c>
      <c r="B1" s="276" t="s">
        <v>48</v>
      </c>
      <c r="C1" s="289" t="s">
        <v>2775</v>
      </c>
      <c r="D1" s="276" t="s">
        <v>2774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3713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3713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3713</v>
      </c>
    </row>
    <row r="5" spans="1:6">
      <c r="B5" s="58" t="s">
        <v>2175</v>
      </c>
      <c r="C5" s="291">
        <f>SUMIF(BTS_매출관리!C:C,B5,BTS_매출관리!I:I)</f>
        <v>0</v>
      </c>
      <c r="D5" s="58">
        <f t="shared" si="0"/>
        <v>1</v>
      </c>
      <c r="E5" t="s">
        <v>3713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3713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3713</v>
      </c>
    </row>
    <row r="8" spans="1:6">
      <c r="B8" s="262" t="s">
        <v>1855</v>
      </c>
      <c r="C8" s="261">
        <f>SUMIF(BTS_매출관리!C:C,B8,BTS_매출관리!I:I)</f>
        <v>0</v>
      </c>
      <c r="D8" s="262">
        <f t="shared" si="0"/>
        <v>1</v>
      </c>
      <c r="E8" t="s">
        <v>3713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3713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3713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3713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3713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3713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3713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3713</v>
      </c>
    </row>
    <row r="16" spans="1:6">
      <c r="B16" s="58" t="s">
        <v>1751</v>
      </c>
      <c r="C16" s="291">
        <f>SUMIF(BTS_매출관리!C:C,B16,BTS_매출관리!I:I)</f>
        <v>0</v>
      </c>
      <c r="D16" s="58">
        <f t="shared" si="0"/>
        <v>1</v>
      </c>
      <c r="E16" t="s">
        <v>3713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3713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3684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3713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3713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3713</v>
      </c>
      <c r="F21" t="s">
        <v>3616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3713</v>
      </c>
      <c r="F22" t="s">
        <v>3591</v>
      </c>
      <c r="G22" t="s">
        <v>3712</v>
      </c>
      <c r="I22" t="s">
        <v>3594</v>
      </c>
      <c r="J22" s="293" t="s">
        <v>3632</v>
      </c>
      <c r="O22" t="s">
        <v>3617</v>
      </c>
      <c r="P22">
        <v>2</v>
      </c>
      <c r="Q22" t="s">
        <v>3713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3713</v>
      </c>
      <c r="F23" t="s">
        <v>3592</v>
      </c>
      <c r="G23" t="s">
        <v>3712</v>
      </c>
      <c r="I23" t="s">
        <v>3596</v>
      </c>
      <c r="J23" s="293" t="s">
        <v>3632</v>
      </c>
      <c r="O23" t="s">
        <v>3618</v>
      </c>
      <c r="P23">
        <v>3</v>
      </c>
      <c r="Q23" t="s">
        <v>3713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3713</v>
      </c>
      <c r="F24" t="s">
        <v>3593</v>
      </c>
      <c r="G24" t="s">
        <v>3712</v>
      </c>
      <c r="I24" t="s">
        <v>3598</v>
      </c>
      <c r="J24" s="293" t="s">
        <v>3632</v>
      </c>
      <c r="O24" t="s">
        <v>3619</v>
      </c>
      <c r="P24">
        <v>2</v>
      </c>
      <c r="Q24" t="s">
        <v>3713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3713</v>
      </c>
      <c r="F25" t="s">
        <v>3595</v>
      </c>
      <c r="G25" t="s">
        <v>3632</v>
      </c>
      <c r="I25" t="s">
        <v>3601</v>
      </c>
      <c r="J25" s="293" t="s">
        <v>3712</v>
      </c>
      <c r="O25" t="s">
        <v>3620</v>
      </c>
      <c r="P25">
        <v>1</v>
      </c>
      <c r="R25" t="s">
        <v>3712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3713</v>
      </c>
      <c r="F26" t="s">
        <v>3597</v>
      </c>
      <c r="G26" t="s">
        <v>3712</v>
      </c>
      <c r="I26" t="s">
        <v>3614</v>
      </c>
      <c r="J26" s="293" t="s">
        <v>3651</v>
      </c>
      <c r="O26" t="s">
        <v>3621</v>
      </c>
      <c r="P26">
        <v>2</v>
      </c>
      <c r="Q26" t="s">
        <v>3633</v>
      </c>
    </row>
    <row r="27" spans="2:18">
      <c r="B27" s="58" t="s">
        <v>2419</v>
      </c>
      <c r="C27" s="291">
        <f>SUMIF(BTS_매출관리!C:C,B27,BTS_매출관리!I:I)</f>
        <v>0</v>
      </c>
      <c r="D27" s="58">
        <f t="shared" si="0"/>
        <v>1</v>
      </c>
      <c r="E27" t="s">
        <v>3713</v>
      </c>
      <c r="F27" t="s">
        <v>3700</v>
      </c>
      <c r="G27" t="s">
        <v>3720</v>
      </c>
      <c r="I27" t="s">
        <v>2803</v>
      </c>
      <c r="J27" s="293" t="s">
        <v>3651</v>
      </c>
      <c r="O27" t="s">
        <v>3622</v>
      </c>
      <c r="P27">
        <v>1</v>
      </c>
      <c r="Q27" t="s">
        <v>3632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3713</v>
      </c>
      <c r="F28" t="s">
        <v>3600</v>
      </c>
      <c r="G28" t="s">
        <v>3718</v>
      </c>
      <c r="I28" t="s">
        <v>2215</v>
      </c>
      <c r="J28" s="293" t="s">
        <v>3651</v>
      </c>
      <c r="O28" t="s">
        <v>3623</v>
      </c>
      <c r="P28">
        <v>2</v>
      </c>
      <c r="R28" t="s">
        <v>3719</v>
      </c>
    </row>
    <row r="29" spans="2:18">
      <c r="B29" s="58" t="s">
        <v>2312</v>
      </c>
      <c r="C29" s="291">
        <f>SUMIF(BTS_매출관리!C:C,B29,BTS_매출관리!I:I)</f>
        <v>0</v>
      </c>
      <c r="D29" s="58">
        <f t="shared" si="0"/>
        <v>1</v>
      </c>
      <c r="E29" t="s">
        <v>2806</v>
      </c>
      <c r="F29" t="s">
        <v>3602</v>
      </c>
      <c r="G29" t="s">
        <v>3712</v>
      </c>
      <c r="O29" t="s">
        <v>3624</v>
      </c>
      <c r="P29">
        <v>2</v>
      </c>
      <c r="Q29" t="s">
        <v>3713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3603</v>
      </c>
      <c r="G30" t="s">
        <v>3718</v>
      </c>
      <c r="O30" t="s">
        <v>3625</v>
      </c>
      <c r="P30">
        <v>2</v>
      </c>
      <c r="Q30" t="s">
        <v>3650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3604</v>
      </c>
      <c r="G31" t="s">
        <v>3712</v>
      </c>
      <c r="O31" t="s">
        <v>3626</v>
      </c>
      <c r="P31">
        <v>1</v>
      </c>
      <c r="R31" t="s">
        <v>3718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3713</v>
      </c>
      <c r="F32" t="s">
        <v>3605</v>
      </c>
      <c r="G32" t="s">
        <v>3712</v>
      </c>
      <c r="O32" t="s">
        <v>3627</v>
      </c>
      <c r="P32">
        <v>1</v>
      </c>
      <c r="R32" t="s">
        <v>3712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3606</v>
      </c>
      <c r="G33" t="s">
        <v>3712</v>
      </c>
      <c r="O33" t="s">
        <v>3628</v>
      </c>
      <c r="P33">
        <v>1</v>
      </c>
      <c r="Q33" t="s">
        <v>3634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3713</v>
      </c>
      <c r="F34" t="s">
        <v>3607</v>
      </c>
      <c r="G34" t="s">
        <v>3718</v>
      </c>
      <c r="O34" t="s">
        <v>3599</v>
      </c>
      <c r="P34">
        <v>2</v>
      </c>
      <c r="Q34" t="s">
        <v>3713</v>
      </c>
    </row>
    <row r="35" spans="2:17">
      <c r="B35" s="58" t="s">
        <v>2858</v>
      </c>
      <c r="C35" s="291">
        <f>SUMIF(BTS_매출관리!C:C,B35,BTS_매출관리!I:I)</f>
        <v>0</v>
      </c>
      <c r="D35" s="58">
        <f t="shared" si="0"/>
        <v>1</v>
      </c>
      <c r="E35" t="s">
        <v>3713</v>
      </c>
      <c r="F35" t="s">
        <v>3608</v>
      </c>
      <c r="G35" t="s">
        <v>3718</v>
      </c>
      <c r="O35" t="s">
        <v>3629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3609</v>
      </c>
      <c r="G36" t="s">
        <v>3712</v>
      </c>
      <c r="O36" t="s">
        <v>3630</v>
      </c>
      <c r="P36">
        <v>1</v>
      </c>
      <c r="Q36" t="s">
        <v>3713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3713</v>
      </c>
      <c r="F37" t="s">
        <v>3610</v>
      </c>
      <c r="G37" t="s">
        <v>3712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3684</v>
      </c>
      <c r="F38" t="s">
        <v>3611</v>
      </c>
      <c r="G38" t="s">
        <v>3718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3713</v>
      </c>
      <c r="F39" t="s">
        <v>3612</v>
      </c>
      <c r="G39" t="s">
        <v>3718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3613</v>
      </c>
      <c r="G40" t="s">
        <v>3718</v>
      </c>
    </row>
    <row r="41" spans="2:17">
      <c r="B41" s="58" t="s">
        <v>2508</v>
      </c>
      <c r="C41" s="291">
        <f>SUMIF(BTS_매출관리!C:C,B41,BTS_매출관리!I:I)</f>
        <v>0</v>
      </c>
      <c r="D41" s="58">
        <f t="shared" si="0"/>
        <v>1</v>
      </c>
      <c r="E41" t="s">
        <v>3713</v>
      </c>
      <c r="F41" t="s">
        <v>3615</v>
      </c>
      <c r="G41" t="s">
        <v>3712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3718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3701</v>
      </c>
      <c r="G43" t="s">
        <v>3712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3713</v>
      </c>
      <c r="F44" t="s">
        <v>3702</v>
      </c>
      <c r="G44" t="s">
        <v>3712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3713</v>
      </c>
      <c r="F45" t="s">
        <v>3703</v>
      </c>
      <c r="G45" t="s">
        <v>3712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3714</v>
      </c>
      <c r="G46" t="s">
        <v>3712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3713</v>
      </c>
      <c r="F47" s="58" t="s">
        <v>1029</v>
      </c>
      <c r="G47" t="s">
        <v>3712</v>
      </c>
      <c r="K47" t="s">
        <v>3712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3718</v>
      </c>
      <c r="K48" t="s">
        <v>3718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3718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2808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3713</v>
      </c>
    </row>
    <row r="54" spans="2:7">
      <c r="B54" s="47" t="s">
        <v>2728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2806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3231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2240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3062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2326</v>
      </c>
      <c r="C63" s="52">
        <f>SUMIF(BTS_매출관리!C:C,B63,BTS_매출관리!I:I)</f>
        <v>0</v>
      </c>
      <c r="D63">
        <f t="shared" si="0"/>
        <v>1</v>
      </c>
      <c r="E63" t="s">
        <v>3713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2702</v>
      </c>
      <c r="C65" s="52">
        <f>SUMIF(BTS_매출관리!C:C,B65,BTS_매출관리!I:I)</f>
        <v>0</v>
      </c>
      <c r="D65">
        <f t="shared" si="0"/>
        <v>1</v>
      </c>
      <c r="E65" t="s">
        <v>3713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3475</v>
      </c>
      <c r="C67" s="52">
        <f>SUMIF(BTS_매출관리!C:C,B67,BTS_매출관리!I:I)</f>
        <v>0</v>
      </c>
      <c r="D67">
        <f t="shared" si="1"/>
        <v>1</v>
      </c>
      <c r="E67" t="s">
        <v>3713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1868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3555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3209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1980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2971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3127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2539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3019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3401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3502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3150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3091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3391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3438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3642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3291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3203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3123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68" t="s">
        <v>2</v>
      </c>
      <c r="B1" s="473" t="s">
        <v>2277</v>
      </c>
      <c r="C1" s="471" t="s">
        <v>2471</v>
      </c>
      <c r="D1" s="468" t="s">
        <v>2500</v>
      </c>
      <c r="E1" s="468" t="s">
        <v>36</v>
      </c>
      <c r="F1" s="468" t="s">
        <v>2653</v>
      </c>
      <c r="G1" s="468"/>
      <c r="H1" s="468" t="s">
        <v>2654</v>
      </c>
      <c r="I1" s="468"/>
      <c r="J1" s="468" t="s">
        <v>2655</v>
      </c>
      <c r="K1" s="468"/>
      <c r="L1" s="268"/>
    </row>
    <row r="2" spans="1:15" ht="17.25" thickBot="1">
      <c r="A2" s="469"/>
      <c r="B2" s="474"/>
      <c r="C2" s="472"/>
      <c r="D2" s="469"/>
      <c r="E2" s="469"/>
      <c r="F2" s="274" t="s">
        <v>2472</v>
      </c>
      <c r="G2" s="274" t="s">
        <v>2473</v>
      </c>
      <c r="H2" s="274" t="s">
        <v>2474</v>
      </c>
      <c r="I2" s="274" t="s">
        <v>2475</v>
      </c>
      <c r="J2" s="274" t="s">
        <v>2474</v>
      </c>
      <c r="K2" s="274" t="s">
        <v>2475</v>
      </c>
      <c r="L2" s="274"/>
    </row>
    <row r="3" spans="1:15" ht="18" customHeight="1">
      <c r="A3" s="265">
        <v>1</v>
      </c>
      <c r="B3" s="269">
        <v>45659</v>
      </c>
      <c r="C3" s="270" t="s">
        <v>2476</v>
      </c>
      <c r="D3" s="270" t="s">
        <v>2477</v>
      </c>
      <c r="E3" s="270" t="s">
        <v>2478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2479</v>
      </c>
      <c r="D4" s="245" t="s">
        <v>2480</v>
      </c>
      <c r="E4" s="245" t="s">
        <v>2478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2476</v>
      </c>
      <c r="D5" s="245" t="s">
        <v>2477</v>
      </c>
      <c r="E5" s="245" t="s">
        <v>2478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2476</v>
      </c>
      <c r="D6" s="245" t="s">
        <v>2477</v>
      </c>
      <c r="E6" s="245" t="s">
        <v>2478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2476</v>
      </c>
      <c r="D7" s="245" t="s">
        <v>2477</v>
      </c>
      <c r="E7" s="245" t="s">
        <v>2481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2482</v>
      </c>
      <c r="D8" s="245" t="s">
        <v>2483</v>
      </c>
      <c r="E8" s="245" t="s">
        <v>2478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2484</v>
      </c>
      <c r="D9" s="245" t="s">
        <v>2485</v>
      </c>
      <c r="E9" s="245" t="s">
        <v>2478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2486</v>
      </c>
      <c r="D10" s="245" t="s">
        <v>2477</v>
      </c>
      <c r="E10" s="245" t="s">
        <v>2481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2487</v>
      </c>
      <c r="D11" s="245" t="s">
        <v>2477</v>
      </c>
      <c r="E11" s="245" t="s">
        <v>2481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2476</v>
      </c>
      <c r="D12" s="245" t="s">
        <v>2477</v>
      </c>
      <c r="E12" s="245" t="s">
        <v>2478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2476</v>
      </c>
      <c r="D13" s="245" t="s">
        <v>2477</v>
      </c>
      <c r="E13" s="245" t="s">
        <v>2478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2479</v>
      </c>
      <c r="D14" s="245" t="s">
        <v>2480</v>
      </c>
      <c r="E14" s="245" t="s">
        <v>2481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2476</v>
      </c>
      <c r="D15" s="245" t="s">
        <v>2477</v>
      </c>
      <c r="E15" s="245" t="s">
        <v>2481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2488</v>
      </c>
      <c r="D16" s="245" t="s">
        <v>2489</v>
      </c>
      <c r="E16" s="245" t="s">
        <v>2481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2476</v>
      </c>
      <c r="D17" s="245" t="s">
        <v>2477</v>
      </c>
      <c r="E17" s="245" t="s">
        <v>2481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2487</v>
      </c>
      <c r="D18" s="245" t="s">
        <v>2477</v>
      </c>
      <c r="E18" s="245" t="s">
        <v>2478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2490</v>
      </c>
      <c r="D19" s="245" t="s">
        <v>2491</v>
      </c>
      <c r="E19" s="245" t="s">
        <v>2481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2486</v>
      </c>
      <c r="D20" s="245" t="s">
        <v>2477</v>
      </c>
      <c r="E20" s="245" t="s">
        <v>2481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2492</v>
      </c>
      <c r="D21" s="245" t="s">
        <v>2489</v>
      </c>
      <c r="E21" s="245" t="s">
        <v>2481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2493</v>
      </c>
      <c r="D22" s="245" t="s">
        <v>2494</v>
      </c>
      <c r="E22" s="245" t="s">
        <v>2481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2495</v>
      </c>
      <c r="D23" s="245" t="s">
        <v>2496</v>
      </c>
      <c r="E23" s="245" t="s">
        <v>2481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2479</v>
      </c>
      <c r="D24" s="245" t="s">
        <v>2480</v>
      </c>
      <c r="E24" s="245" t="s">
        <v>2481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2476</v>
      </c>
      <c r="D25" s="245" t="s">
        <v>2477</v>
      </c>
      <c r="E25" s="245" t="s">
        <v>2481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2476</v>
      </c>
      <c r="D26" s="245" t="s">
        <v>2497</v>
      </c>
      <c r="E26" s="245" t="s">
        <v>2481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2498</v>
      </c>
      <c r="D27" s="245" t="s">
        <v>2477</v>
      </c>
      <c r="E27" s="245" t="s">
        <v>2481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2476</v>
      </c>
      <c r="D28" s="245" t="s">
        <v>2477</v>
      </c>
      <c r="E28" s="245" t="s">
        <v>2481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2476</v>
      </c>
      <c r="D29" s="245" t="s">
        <v>2477</v>
      </c>
      <c r="E29" s="245" t="s">
        <v>2481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2486</v>
      </c>
      <c r="D30" s="245" t="s">
        <v>2477</v>
      </c>
      <c r="E30" s="245" t="s">
        <v>2481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2490</v>
      </c>
      <c r="D31" s="245" t="s">
        <v>2491</v>
      </c>
      <c r="E31" s="245" t="s">
        <v>2481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2488</v>
      </c>
      <c r="D32" s="245" t="s">
        <v>2489</v>
      </c>
      <c r="E32" s="245" t="s">
        <v>2481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2487</v>
      </c>
      <c r="D33" s="245" t="s">
        <v>2477</v>
      </c>
      <c r="E33" s="245" t="s">
        <v>2481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2492</v>
      </c>
      <c r="D34" s="245" t="s">
        <v>2489</v>
      </c>
      <c r="E34" s="245" t="s">
        <v>2481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2479</v>
      </c>
      <c r="D35" s="245" t="s">
        <v>2480</v>
      </c>
      <c r="E35" s="245" t="s">
        <v>2481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2476</v>
      </c>
      <c r="D36" s="245" t="s">
        <v>2477</v>
      </c>
      <c r="E36" s="245" t="s">
        <v>2481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2479</v>
      </c>
      <c r="D37" s="245" t="s">
        <v>2480</v>
      </c>
      <c r="E37" s="245" t="s">
        <v>2481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2495</v>
      </c>
      <c r="D38" s="245" t="s">
        <v>2496</v>
      </c>
      <c r="E38" s="245" t="s">
        <v>2481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2476</v>
      </c>
      <c r="D39" s="245" t="s">
        <v>2477</v>
      </c>
      <c r="E39" s="245" t="s">
        <v>2481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2479</v>
      </c>
      <c r="D40" s="245" t="s">
        <v>2480</v>
      </c>
      <c r="E40" s="245" t="s">
        <v>2481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2493</v>
      </c>
      <c r="D41" s="245" t="s">
        <v>2494</v>
      </c>
      <c r="E41" s="245" t="s">
        <v>2481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2495</v>
      </c>
      <c r="D42" s="245" t="s">
        <v>2496</v>
      </c>
      <c r="E42" s="245" t="s">
        <v>2481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2476</v>
      </c>
      <c r="D43" s="245" t="s">
        <v>2477</v>
      </c>
      <c r="E43" s="245" t="s">
        <v>2481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2486</v>
      </c>
      <c r="D44" s="245" t="s">
        <v>2477</v>
      </c>
      <c r="E44" s="245" t="s">
        <v>2481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2492</v>
      </c>
      <c r="D45" s="245" t="s">
        <v>2489</v>
      </c>
      <c r="E45" s="245" t="s">
        <v>2481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2487</v>
      </c>
      <c r="D46" s="245" t="s">
        <v>2477</v>
      </c>
      <c r="E46" s="245" t="s">
        <v>2481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2488</v>
      </c>
      <c r="D47" s="245" t="s">
        <v>2489</v>
      </c>
      <c r="E47" s="245" t="s">
        <v>2481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2915</v>
      </c>
      <c r="D48" s="245" t="s">
        <v>2916</v>
      </c>
      <c r="E48" s="245" t="s">
        <v>2481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2994</v>
      </c>
      <c r="D49" s="245" t="s">
        <v>2995</v>
      </c>
      <c r="E49" s="245" t="s">
        <v>2481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2476</v>
      </c>
      <c r="D50" s="245" t="s">
        <v>2916</v>
      </c>
      <c r="E50" s="245" t="s">
        <v>2481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2495</v>
      </c>
      <c r="D51" s="245" t="s">
        <v>2998</v>
      </c>
      <c r="E51" s="245" t="s">
        <v>2481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2996</v>
      </c>
      <c r="D52" s="245" t="s">
        <v>2997</v>
      </c>
      <c r="E52" s="245" t="s">
        <v>2481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2495</v>
      </c>
      <c r="D53" s="245" t="s">
        <v>2998</v>
      </c>
      <c r="E53" s="245" t="s">
        <v>2481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2999</v>
      </c>
      <c r="D54" s="245" t="s">
        <v>3000</v>
      </c>
      <c r="E54" s="245" t="s">
        <v>2481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2486</v>
      </c>
      <c r="D55" s="245" t="s">
        <v>2477</v>
      </c>
      <c r="E55" s="245" t="s">
        <v>2481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2492</v>
      </c>
      <c r="D56" s="245" t="s">
        <v>2489</v>
      </c>
      <c r="E56" s="245" t="s">
        <v>2481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2488</v>
      </c>
      <c r="D57" s="245" t="s">
        <v>2489</v>
      </c>
      <c r="E57" s="245" t="s">
        <v>2481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2487</v>
      </c>
      <c r="D58" s="245" t="s">
        <v>2477</v>
      </c>
      <c r="E58" s="245" t="s">
        <v>2481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2482</v>
      </c>
      <c r="D59" s="245" t="s">
        <v>2483</v>
      </c>
      <c r="E59" s="245" t="s">
        <v>2481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2476</v>
      </c>
      <c r="D60" s="245" t="s">
        <v>2477</v>
      </c>
      <c r="E60" s="245" t="s">
        <v>2481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2481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2481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2481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2481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2481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2481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2481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2481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2481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2481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2481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2481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2481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2481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2481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2481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2481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2481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2481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2481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2481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2481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2481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2481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2481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2481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2481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2481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2478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2481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2481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2481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2481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2481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2481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2481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2481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2481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2481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2481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2481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2481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2481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2481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2481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2481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2481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2481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2481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2481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2481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2481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2481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2481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2481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2481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2481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2481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2481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2481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2481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2481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2481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2481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2481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2481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2481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2481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2481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2481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2481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2481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2481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2481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0" t="s">
        <v>2499</v>
      </c>
      <c r="C149" s="470"/>
      <c r="D149" s="470"/>
      <c r="E149" s="470"/>
      <c r="F149" s="470"/>
      <c r="G149" s="47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2467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2500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2501</v>
      </c>
      <c r="K8" s="77" t="s">
        <v>1596</v>
      </c>
      <c r="L8" s="77" t="s">
        <v>2501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1962</v>
      </c>
    </row>
    <row r="3" spans="1:2">
      <c r="A3" t="s">
        <v>1964</v>
      </c>
    </row>
    <row r="4" spans="1:2">
      <c r="A4" t="s">
        <v>1965</v>
      </c>
    </row>
    <row r="5" spans="1:2">
      <c r="A5" t="s">
        <v>1966</v>
      </c>
    </row>
    <row r="6" spans="1:2">
      <c r="A6" t="s">
        <v>1968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/>
      <c r="T1" s="466"/>
      <c r="U1" s="467"/>
    </row>
    <row r="2" spans="1:21">
      <c r="A2" s="334" t="s">
        <v>64</v>
      </c>
      <c r="B2" s="335"/>
      <c r="C2" s="336" t="s">
        <v>2181</v>
      </c>
      <c r="D2" s="337"/>
      <c r="E2" s="337"/>
      <c r="F2" s="337"/>
      <c r="G2" s="338"/>
      <c r="H2" s="336" t="s">
        <v>75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45804</v>
      </c>
      <c r="U2" s="342"/>
    </row>
    <row r="3" spans="1:21" ht="24" customHeight="1">
      <c r="A3" s="409" t="s">
        <v>1151</v>
      </c>
      <c r="B3" s="37" t="s">
        <v>58</v>
      </c>
      <c r="C3" s="521" t="s">
        <v>1516</v>
      </c>
      <c r="D3" s="522"/>
      <c r="E3" s="522"/>
      <c r="F3" s="522"/>
      <c r="G3" s="522"/>
      <c r="H3" s="522"/>
      <c r="I3" s="522"/>
      <c r="J3" s="523"/>
      <c r="K3" s="415" t="s">
        <v>1152</v>
      </c>
      <c r="L3" s="37" t="s">
        <v>58</v>
      </c>
      <c r="M3" s="510" t="s">
        <v>963</v>
      </c>
      <c r="N3" s="511"/>
      <c r="O3" s="511"/>
      <c r="P3" s="511"/>
      <c r="Q3" s="511"/>
      <c r="R3" s="511"/>
      <c r="S3" s="511"/>
      <c r="T3" s="511"/>
      <c r="U3" s="512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90" t="s">
        <v>72</v>
      </c>
      <c r="U4" s="491"/>
    </row>
    <row r="5" spans="1:21" ht="15.75" customHeight="1">
      <c r="A5" s="410"/>
      <c r="B5" s="38" t="s">
        <v>59</v>
      </c>
      <c r="C5" s="424" t="s">
        <v>1083</v>
      </c>
      <c r="D5" s="425"/>
      <c r="E5" s="425"/>
      <c r="F5" s="425"/>
      <c r="G5" s="425"/>
      <c r="H5" s="425"/>
      <c r="I5" s="425"/>
      <c r="J5" s="426"/>
      <c r="K5" s="416"/>
      <c r="L5" s="38" t="s">
        <v>59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15.75" customHeight="1">
      <c r="A6" s="411"/>
      <c r="B6" s="38" t="s">
        <v>74</v>
      </c>
      <c r="C6" s="424" t="s">
        <v>1082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 t="s">
        <v>971</v>
      </c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77</v>
      </c>
      <c r="G7" s="344"/>
      <c r="H7" s="344"/>
      <c r="I7" s="406"/>
      <c r="J7" s="407" t="s">
        <v>66</v>
      </c>
      <c r="K7" s="406"/>
      <c r="L7" s="407" t="s">
        <v>41</v>
      </c>
      <c r="M7" s="344"/>
      <c r="N7" s="344"/>
      <c r="O7" s="344"/>
      <c r="P7" s="406"/>
      <c r="Q7" s="407" t="s">
        <v>67</v>
      </c>
      <c r="R7" s="344"/>
      <c r="S7" s="406"/>
      <c r="T7" s="407" t="s">
        <v>68</v>
      </c>
      <c r="U7" s="408"/>
    </row>
    <row r="8" spans="1:21" ht="15" customHeight="1">
      <c r="A8" s="524" t="s">
        <v>1119</v>
      </c>
      <c r="B8" s="525"/>
      <c r="C8" s="525"/>
      <c r="D8" s="525"/>
      <c r="E8" s="526"/>
      <c r="F8" s="527"/>
      <c r="G8" s="525"/>
      <c r="H8" s="525"/>
      <c r="I8" s="526"/>
      <c r="J8" s="528">
        <v>1</v>
      </c>
      <c r="K8" s="452"/>
      <c r="L8" s="456">
        <v>1000000</v>
      </c>
      <c r="M8" s="457"/>
      <c r="N8" s="457"/>
      <c r="O8" s="457"/>
      <c r="P8" s="458"/>
      <c r="Q8" s="456">
        <v>1000000</v>
      </c>
      <c r="R8" s="457"/>
      <c r="S8" s="458"/>
      <c r="T8" s="459"/>
      <c r="U8" s="460"/>
    </row>
    <row r="9" spans="1:21" ht="15" customHeight="1">
      <c r="A9" s="514"/>
      <c r="B9" s="515"/>
      <c r="C9" s="515"/>
      <c r="D9" s="515"/>
      <c r="E9" s="516"/>
      <c r="F9" s="517"/>
      <c r="G9" s="515"/>
      <c r="H9" s="515"/>
      <c r="I9" s="516"/>
      <c r="J9" s="442"/>
      <c r="K9" s="441"/>
      <c r="L9" s="443"/>
      <c r="M9" s="444"/>
      <c r="N9" s="444"/>
      <c r="O9" s="444"/>
      <c r="P9" s="445"/>
      <c r="Q9" s="443"/>
      <c r="R9" s="444"/>
      <c r="S9" s="445"/>
      <c r="T9" s="446"/>
      <c r="U9" s="447"/>
    </row>
    <row r="10" spans="1:21" ht="15" customHeight="1">
      <c r="A10" s="514"/>
      <c r="B10" s="515"/>
      <c r="C10" s="515"/>
      <c r="D10" s="515"/>
      <c r="E10" s="516"/>
      <c r="F10" s="517"/>
      <c r="G10" s="515"/>
      <c r="H10" s="515"/>
      <c r="I10" s="516"/>
      <c r="J10" s="442"/>
      <c r="K10" s="441"/>
      <c r="L10" s="443"/>
      <c r="M10" s="444"/>
      <c r="N10" s="444"/>
      <c r="O10" s="444"/>
      <c r="P10" s="445"/>
      <c r="Q10" s="443"/>
      <c r="R10" s="444"/>
      <c r="S10" s="445"/>
      <c r="T10" s="446"/>
      <c r="U10" s="447"/>
    </row>
    <row r="11" spans="1:21" ht="15" customHeight="1">
      <c r="A11" s="514"/>
      <c r="B11" s="515"/>
      <c r="C11" s="515"/>
      <c r="D11" s="515"/>
      <c r="E11" s="516"/>
      <c r="F11" s="517"/>
      <c r="G11" s="515"/>
      <c r="H11" s="515"/>
      <c r="I11" s="516"/>
      <c r="J11" s="442"/>
      <c r="K11" s="441"/>
      <c r="L11" s="443"/>
      <c r="M11" s="444"/>
      <c r="N11" s="444"/>
      <c r="O11" s="444"/>
      <c r="P11" s="445"/>
      <c r="Q11" s="443"/>
      <c r="R11" s="444"/>
      <c r="S11" s="445"/>
      <c r="T11" s="446"/>
      <c r="U11" s="447"/>
    </row>
    <row r="12" spans="1:21" ht="15" customHeight="1">
      <c r="A12" s="514"/>
      <c r="B12" s="515"/>
      <c r="C12" s="515"/>
      <c r="D12" s="515"/>
      <c r="E12" s="516"/>
      <c r="F12" s="517"/>
      <c r="G12" s="515"/>
      <c r="H12" s="515"/>
      <c r="I12" s="516"/>
      <c r="J12" s="442"/>
      <c r="K12" s="441"/>
      <c r="L12" s="443"/>
      <c r="M12" s="444"/>
      <c r="N12" s="444"/>
      <c r="O12" s="444"/>
      <c r="P12" s="445"/>
      <c r="Q12" s="443"/>
      <c r="R12" s="444"/>
      <c r="S12" s="445"/>
      <c r="T12" s="446"/>
      <c r="U12" s="447"/>
    </row>
    <row r="13" spans="1:21" ht="15" customHeight="1">
      <c r="A13" s="514"/>
      <c r="B13" s="515"/>
      <c r="C13" s="515"/>
      <c r="D13" s="515"/>
      <c r="E13" s="516"/>
      <c r="F13" s="518"/>
      <c r="G13" s="519"/>
      <c r="H13" s="519"/>
      <c r="I13" s="520"/>
      <c r="J13" s="442"/>
      <c r="K13" s="441"/>
      <c r="L13" s="443"/>
      <c r="M13" s="444"/>
      <c r="N13" s="444"/>
      <c r="O13" s="444"/>
      <c r="P13" s="445"/>
      <c r="Q13" s="443"/>
      <c r="R13" s="444"/>
      <c r="S13" s="445"/>
      <c r="T13" s="446"/>
      <c r="U13" s="447"/>
    </row>
    <row r="14" spans="1:21" ht="15" customHeight="1">
      <c r="A14" s="514"/>
      <c r="B14" s="515"/>
      <c r="C14" s="515"/>
      <c r="D14" s="515"/>
      <c r="E14" s="516"/>
      <c r="F14" s="517"/>
      <c r="G14" s="515"/>
      <c r="H14" s="515"/>
      <c r="I14" s="516"/>
      <c r="J14" s="442"/>
      <c r="K14" s="441"/>
      <c r="L14" s="443"/>
      <c r="M14" s="444"/>
      <c r="N14" s="444"/>
      <c r="O14" s="444"/>
      <c r="P14" s="445"/>
      <c r="Q14" s="443"/>
      <c r="R14" s="444"/>
      <c r="S14" s="445"/>
      <c r="T14" s="446"/>
      <c r="U14" s="447"/>
    </row>
    <row r="15" spans="1:21" ht="15" customHeight="1">
      <c r="A15" s="439"/>
      <c r="B15" s="440"/>
      <c r="C15" s="440"/>
      <c r="D15" s="440"/>
      <c r="E15" s="441"/>
      <c r="F15" s="442"/>
      <c r="G15" s="440"/>
      <c r="H15" s="440"/>
      <c r="I15" s="441"/>
      <c r="J15" s="442"/>
      <c r="K15" s="441"/>
      <c r="L15" s="504"/>
      <c r="M15" s="505"/>
      <c r="N15" s="505"/>
      <c r="O15" s="505"/>
      <c r="P15" s="506"/>
      <c r="Q15" s="504"/>
      <c r="R15" s="505"/>
      <c r="S15" s="506"/>
      <c r="T15" s="446"/>
      <c r="U15" s="447"/>
    </row>
    <row r="16" spans="1:21" ht="15" customHeight="1">
      <c r="A16" s="439"/>
      <c r="B16" s="440"/>
      <c r="C16" s="440"/>
      <c r="D16" s="440"/>
      <c r="E16" s="441"/>
      <c r="F16" s="442"/>
      <c r="G16" s="440"/>
      <c r="H16" s="440"/>
      <c r="I16" s="441"/>
      <c r="J16" s="442"/>
      <c r="K16" s="441"/>
      <c r="L16" s="504"/>
      <c r="M16" s="505"/>
      <c r="N16" s="505"/>
      <c r="O16" s="505"/>
      <c r="P16" s="506"/>
      <c r="Q16" s="504"/>
      <c r="R16" s="505"/>
      <c r="S16" s="506"/>
      <c r="T16" s="446"/>
      <c r="U16" s="447"/>
    </row>
    <row r="17" spans="1:21" ht="15" customHeight="1">
      <c r="A17" s="439"/>
      <c r="B17" s="440"/>
      <c r="C17" s="440"/>
      <c r="D17" s="440"/>
      <c r="E17" s="441"/>
      <c r="F17" s="442"/>
      <c r="G17" s="440"/>
      <c r="H17" s="440"/>
      <c r="I17" s="441"/>
      <c r="J17" s="442"/>
      <c r="K17" s="441"/>
      <c r="L17" s="504"/>
      <c r="M17" s="505"/>
      <c r="N17" s="505"/>
      <c r="O17" s="505"/>
      <c r="P17" s="506"/>
      <c r="Q17" s="504"/>
      <c r="R17" s="505"/>
      <c r="S17" s="506"/>
      <c r="T17" s="446"/>
      <c r="U17" s="447"/>
    </row>
    <row r="18" spans="1:21" ht="15" customHeight="1">
      <c r="A18" s="439"/>
      <c r="B18" s="440"/>
      <c r="C18" s="440"/>
      <c r="D18" s="440"/>
      <c r="E18" s="441"/>
      <c r="F18" s="442"/>
      <c r="G18" s="440"/>
      <c r="H18" s="440"/>
      <c r="I18" s="441"/>
      <c r="J18" s="442"/>
      <c r="K18" s="441"/>
      <c r="L18" s="504"/>
      <c r="M18" s="505"/>
      <c r="N18" s="505"/>
      <c r="O18" s="505"/>
      <c r="P18" s="506"/>
      <c r="Q18" s="504"/>
      <c r="R18" s="505"/>
      <c r="S18" s="506"/>
      <c r="T18" s="446"/>
      <c r="U18" s="447"/>
    </row>
    <row r="19" spans="1:21" ht="15" customHeight="1">
      <c r="A19" s="475"/>
      <c r="B19" s="476"/>
      <c r="C19" s="476"/>
      <c r="D19" s="476"/>
      <c r="E19" s="477"/>
      <c r="F19" s="478"/>
      <c r="G19" s="476"/>
      <c r="H19" s="476"/>
      <c r="I19" s="477"/>
      <c r="J19" s="478"/>
      <c r="K19" s="477"/>
      <c r="L19" s="492"/>
      <c r="M19" s="493"/>
      <c r="N19" s="493"/>
      <c r="O19" s="493"/>
      <c r="P19" s="494"/>
      <c r="Q19" s="492"/>
      <c r="R19" s="493"/>
      <c r="S19" s="494"/>
      <c r="T19" s="495"/>
      <c r="U19" s="496"/>
    </row>
    <row r="20" spans="1:21">
      <c r="A20" s="343" t="s">
        <v>79</v>
      </c>
      <c r="B20" s="344"/>
      <c r="C20" s="344"/>
      <c r="D20" s="344"/>
      <c r="E20" s="344"/>
      <c r="F20" s="345">
        <v>2450000</v>
      </c>
      <c r="G20" s="345"/>
      <c r="H20" s="345"/>
      <c r="I20" s="346"/>
      <c r="J20" s="483">
        <f>SUM(J8:K19)</f>
        <v>1</v>
      </c>
      <c r="K20" s="483"/>
      <c r="L20" s="532" t="s">
        <v>958</v>
      </c>
      <c r="M20" s="533"/>
      <c r="N20" s="533"/>
      <c r="O20" s="533"/>
      <c r="P20" s="534"/>
      <c r="Q20" s="385">
        <f>SUM(Q8:S19)</f>
        <v>1000000</v>
      </c>
      <c r="R20" s="345"/>
      <c r="S20" s="345"/>
      <c r="T20" s="345"/>
      <c r="U20" s="386"/>
    </row>
    <row r="21" spans="1:21" ht="17.25" thickBot="1">
      <c r="A21" s="348" t="s">
        <v>89</v>
      </c>
      <c r="B21" s="349"/>
      <c r="C21" s="349"/>
      <c r="D21" s="349"/>
      <c r="E21" s="349"/>
      <c r="F21" s="350">
        <f>F20+Q20</f>
        <v>3450000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78"/>
      <c r="Q21" s="484" t="str">
        <f>C3</f>
        <v>제이오토(대구)</v>
      </c>
      <c r="R21" s="485"/>
      <c r="S21" s="485"/>
      <c r="T21" s="485"/>
      <c r="U21" s="486"/>
    </row>
    <row r="22" spans="1:21" ht="9" customHeight="1">
      <c r="A22" s="328"/>
      <c r="B22" s="328"/>
      <c r="C22" s="328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  <c r="R22" s="328"/>
      <c r="S22" s="328"/>
      <c r="T22" s="328"/>
      <c r="U22" s="328"/>
    </row>
    <row r="23" spans="1:21" ht="11.25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487" t="s">
        <v>70</v>
      </c>
      <c r="B24" s="488"/>
      <c r="C24" s="488"/>
      <c r="D24" s="488"/>
      <c r="E24" s="488"/>
      <c r="F24" s="488"/>
      <c r="G24" s="488"/>
      <c r="H24" s="488"/>
      <c r="I24" s="488"/>
      <c r="J24" s="488"/>
      <c r="K24" s="488"/>
      <c r="L24" s="488"/>
      <c r="M24" s="488"/>
      <c r="N24" s="488"/>
      <c r="O24" s="488"/>
      <c r="P24" s="488"/>
      <c r="Q24" s="488"/>
      <c r="R24" s="488"/>
      <c r="S24" s="488"/>
      <c r="T24" s="488"/>
      <c r="U24" s="489"/>
    </row>
    <row r="25" spans="1:21">
      <c r="A25" s="334" t="s">
        <v>64</v>
      </c>
      <c r="B25" s="335"/>
      <c r="C25" s="336" t="str">
        <f>C2</f>
        <v>카카오뱅크 3333181865047</v>
      </c>
      <c r="D25" s="337"/>
      <c r="E25" s="337"/>
      <c r="F25" s="337"/>
      <c r="G25" s="338"/>
      <c r="H25" s="336" t="s">
        <v>76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45804</v>
      </c>
      <c r="U25" s="342"/>
    </row>
    <row r="26" spans="1:21" ht="27" customHeight="1">
      <c r="A26" s="409" t="s">
        <v>1151</v>
      </c>
      <c r="B26" s="37" t="s">
        <v>58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415" t="s">
        <v>1152</v>
      </c>
      <c r="L26" s="37" t="s">
        <v>58</v>
      </c>
      <c r="M26" s="510" t="str">
        <f>M3</f>
        <v>BTS&amp;P</v>
      </c>
      <c r="N26" s="511"/>
      <c r="O26" s="511"/>
      <c r="P26" s="511"/>
      <c r="Q26" s="511"/>
      <c r="R26" s="511"/>
      <c r="S26" s="511"/>
      <c r="T26" s="511"/>
      <c r="U26" s="512"/>
    </row>
    <row r="27" spans="1:21" ht="24.95" customHeight="1">
      <c r="A27" s="410"/>
      <c r="B27" s="37" t="s">
        <v>60</v>
      </c>
      <c r="C27" s="529">
        <f>C4</f>
        <v>0</v>
      </c>
      <c r="D27" s="530"/>
      <c r="E27" s="530"/>
      <c r="F27" s="530"/>
      <c r="G27" s="530"/>
      <c r="H27" s="530"/>
      <c r="I27" s="530"/>
      <c r="J27" s="531"/>
      <c r="K27" s="416"/>
      <c r="L27" s="37" t="s">
        <v>60</v>
      </c>
      <c r="M27" s="424" t="str">
        <f>M4</f>
        <v>259-12-01768</v>
      </c>
      <c r="N27" s="425"/>
      <c r="O27" s="425"/>
      <c r="P27" s="425"/>
      <c r="Q27" s="425"/>
      <c r="R27" s="426"/>
      <c r="S27" s="38" t="s">
        <v>61</v>
      </c>
      <c r="T27" s="490" t="str">
        <f>T4</f>
        <v>장효주</v>
      </c>
      <c r="U27" s="491"/>
    </row>
    <row r="28" spans="1:21" ht="15.75" customHeight="1">
      <c r="A28" s="410"/>
      <c r="B28" s="38" t="s">
        <v>10</v>
      </c>
      <c r="C28" s="424" t="str">
        <f>C5</f>
        <v>대구광역시 서구 가르뱅이로 53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tr">
        <f>M5</f>
        <v>대구 달서구 용산로 28(본리동)</v>
      </c>
      <c r="N28" s="425"/>
      <c r="O28" s="425"/>
      <c r="P28" s="425"/>
      <c r="Q28" s="425"/>
      <c r="R28" s="425"/>
      <c r="S28" s="425"/>
      <c r="T28" s="425"/>
      <c r="U28" s="427"/>
    </row>
    <row r="29" spans="1:21" ht="15.75" customHeight="1">
      <c r="A29" s="411"/>
      <c r="B29" s="38" t="s">
        <v>74</v>
      </c>
      <c r="C29" s="424" t="str">
        <f>C6</f>
        <v>010-5102-8176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tr">
        <f>M6</f>
        <v>010-5168-3542</v>
      </c>
      <c r="N29" s="425"/>
      <c r="O29" s="425"/>
      <c r="P29" s="425"/>
      <c r="Q29" s="425"/>
      <c r="R29" s="426"/>
      <c r="S29" s="38" t="s">
        <v>22</v>
      </c>
      <c r="T29" s="424"/>
      <c r="U29" s="427"/>
    </row>
    <row r="30" spans="1:21" ht="15.75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66</v>
      </c>
      <c r="K30" s="406"/>
      <c r="L30" s="407" t="s">
        <v>41</v>
      </c>
      <c r="M30" s="344"/>
      <c r="N30" s="344"/>
      <c r="O30" s="344"/>
      <c r="P30" s="406"/>
      <c r="Q30" s="407" t="s">
        <v>67</v>
      </c>
      <c r="R30" s="344"/>
      <c r="S30" s="406"/>
      <c r="T30" s="407" t="s">
        <v>68</v>
      </c>
      <c r="U30" s="408"/>
    </row>
    <row r="31" spans="1:21" ht="15" customHeight="1">
      <c r="A31" s="501" t="str">
        <f>A8</f>
        <v>8HP70 VALBEBODY</v>
      </c>
      <c r="B31" s="502"/>
      <c r="C31" s="502"/>
      <c r="D31" s="502"/>
      <c r="E31" s="502"/>
      <c r="F31" s="502">
        <f>F8</f>
        <v>0</v>
      </c>
      <c r="G31" s="502"/>
      <c r="H31" s="502"/>
      <c r="I31" s="502"/>
      <c r="J31" s="502">
        <f>J8</f>
        <v>1</v>
      </c>
      <c r="K31" s="502"/>
      <c r="L31" s="503">
        <f>L8</f>
        <v>1000000</v>
      </c>
      <c r="M31" s="503"/>
      <c r="N31" s="503"/>
      <c r="O31" s="503"/>
      <c r="P31" s="503"/>
      <c r="Q31" s="503">
        <f>Q8</f>
        <v>1000000</v>
      </c>
      <c r="R31" s="503"/>
      <c r="S31" s="503"/>
      <c r="T31" s="502">
        <f>T8</f>
        <v>0</v>
      </c>
      <c r="U31" s="513"/>
    </row>
    <row r="32" spans="1:21" ht="15" customHeight="1">
      <c r="A32" s="482">
        <f t="shared" ref="A32:A42" si="0">A9</f>
        <v>0</v>
      </c>
      <c r="B32" s="479"/>
      <c r="C32" s="479"/>
      <c r="D32" s="479"/>
      <c r="E32" s="479"/>
      <c r="F32" s="479">
        <f t="shared" ref="F32:F42" si="1">F9</f>
        <v>0</v>
      </c>
      <c r="G32" s="479"/>
      <c r="H32" s="479"/>
      <c r="I32" s="479"/>
      <c r="J32" s="479">
        <f t="shared" ref="J32:J42" si="2">J9</f>
        <v>0</v>
      </c>
      <c r="K32" s="479"/>
      <c r="L32" s="481">
        <f t="shared" ref="L32:L42" si="3">L9</f>
        <v>0</v>
      </c>
      <c r="M32" s="481"/>
      <c r="N32" s="481"/>
      <c r="O32" s="481"/>
      <c r="P32" s="481"/>
      <c r="Q32" s="481">
        <f t="shared" ref="Q32:Q42" si="4">Q9</f>
        <v>0</v>
      </c>
      <c r="R32" s="481"/>
      <c r="S32" s="481"/>
      <c r="T32" s="479">
        <f t="shared" ref="T32:T42" si="5">T9</f>
        <v>0</v>
      </c>
      <c r="U32" s="480"/>
    </row>
    <row r="33" spans="1:21" ht="15" customHeight="1">
      <c r="A33" s="482">
        <f t="shared" si="0"/>
        <v>0</v>
      </c>
      <c r="B33" s="479"/>
      <c r="C33" s="479"/>
      <c r="D33" s="479"/>
      <c r="E33" s="479"/>
      <c r="F33" s="479">
        <f t="shared" si="1"/>
        <v>0</v>
      </c>
      <c r="G33" s="479"/>
      <c r="H33" s="479"/>
      <c r="I33" s="479"/>
      <c r="J33" s="479">
        <f t="shared" si="2"/>
        <v>0</v>
      </c>
      <c r="K33" s="479"/>
      <c r="L33" s="481">
        <f t="shared" si="3"/>
        <v>0</v>
      </c>
      <c r="M33" s="481"/>
      <c r="N33" s="481"/>
      <c r="O33" s="481"/>
      <c r="P33" s="481"/>
      <c r="Q33" s="481">
        <f t="shared" si="4"/>
        <v>0</v>
      </c>
      <c r="R33" s="481"/>
      <c r="S33" s="481"/>
      <c r="T33" s="479">
        <f t="shared" si="5"/>
        <v>0</v>
      </c>
      <c r="U33" s="480"/>
    </row>
    <row r="34" spans="1:21" ht="15" customHeight="1">
      <c r="A34" s="482">
        <f t="shared" si="0"/>
        <v>0</v>
      </c>
      <c r="B34" s="479"/>
      <c r="C34" s="479"/>
      <c r="D34" s="479"/>
      <c r="E34" s="479"/>
      <c r="F34" s="479">
        <f t="shared" si="1"/>
        <v>0</v>
      </c>
      <c r="G34" s="479"/>
      <c r="H34" s="479"/>
      <c r="I34" s="479"/>
      <c r="J34" s="479">
        <v>1</v>
      </c>
      <c r="K34" s="479"/>
      <c r="L34" s="481">
        <f t="shared" si="3"/>
        <v>0</v>
      </c>
      <c r="M34" s="481"/>
      <c r="N34" s="481"/>
      <c r="O34" s="481"/>
      <c r="P34" s="481"/>
      <c r="Q34" s="481">
        <f t="shared" si="4"/>
        <v>0</v>
      </c>
      <c r="R34" s="481"/>
      <c r="S34" s="481"/>
      <c r="T34" s="479">
        <f t="shared" si="5"/>
        <v>0</v>
      </c>
      <c r="U34" s="480"/>
    </row>
    <row r="35" spans="1:21" ht="15" customHeight="1">
      <c r="A35" s="482">
        <f t="shared" si="0"/>
        <v>0</v>
      </c>
      <c r="B35" s="479"/>
      <c r="C35" s="479"/>
      <c r="D35" s="479"/>
      <c r="E35" s="479"/>
      <c r="F35" s="479">
        <f t="shared" si="1"/>
        <v>0</v>
      </c>
      <c r="G35" s="479"/>
      <c r="H35" s="479"/>
      <c r="I35" s="479"/>
      <c r="J35" s="479">
        <f t="shared" si="2"/>
        <v>0</v>
      </c>
      <c r="K35" s="479"/>
      <c r="L35" s="481">
        <f t="shared" si="3"/>
        <v>0</v>
      </c>
      <c r="M35" s="481"/>
      <c r="N35" s="481"/>
      <c r="O35" s="481"/>
      <c r="P35" s="481"/>
      <c r="Q35" s="481">
        <f t="shared" si="4"/>
        <v>0</v>
      </c>
      <c r="R35" s="481"/>
      <c r="S35" s="481"/>
      <c r="T35" s="479">
        <f t="shared" si="5"/>
        <v>0</v>
      </c>
      <c r="U35" s="480"/>
    </row>
    <row r="36" spans="1:21" ht="15" customHeight="1">
      <c r="A36" s="482">
        <f t="shared" si="0"/>
        <v>0</v>
      </c>
      <c r="B36" s="479"/>
      <c r="C36" s="479"/>
      <c r="D36" s="479"/>
      <c r="E36" s="479"/>
      <c r="F36" s="479">
        <f t="shared" si="1"/>
        <v>0</v>
      </c>
      <c r="G36" s="479"/>
      <c r="H36" s="479"/>
      <c r="I36" s="479"/>
      <c r="J36" s="479">
        <f t="shared" si="2"/>
        <v>0</v>
      </c>
      <c r="K36" s="479"/>
      <c r="L36" s="481">
        <f t="shared" si="3"/>
        <v>0</v>
      </c>
      <c r="M36" s="481"/>
      <c r="N36" s="481"/>
      <c r="O36" s="481"/>
      <c r="P36" s="481"/>
      <c r="Q36" s="481">
        <f t="shared" si="4"/>
        <v>0</v>
      </c>
      <c r="R36" s="481"/>
      <c r="S36" s="481"/>
      <c r="T36" s="479">
        <f t="shared" si="5"/>
        <v>0</v>
      </c>
      <c r="U36" s="480"/>
    </row>
    <row r="37" spans="1:21" ht="15" customHeight="1">
      <c r="A37" s="482">
        <f t="shared" si="0"/>
        <v>0</v>
      </c>
      <c r="B37" s="479"/>
      <c r="C37" s="479"/>
      <c r="D37" s="479"/>
      <c r="E37" s="479"/>
      <c r="F37" s="479">
        <f t="shared" si="1"/>
        <v>0</v>
      </c>
      <c r="G37" s="479"/>
      <c r="H37" s="479"/>
      <c r="I37" s="479"/>
      <c r="J37" s="479">
        <f t="shared" si="2"/>
        <v>0</v>
      </c>
      <c r="K37" s="479"/>
      <c r="L37" s="481">
        <f t="shared" si="3"/>
        <v>0</v>
      </c>
      <c r="M37" s="481"/>
      <c r="N37" s="481"/>
      <c r="O37" s="481"/>
      <c r="P37" s="481"/>
      <c r="Q37" s="481">
        <f t="shared" si="4"/>
        <v>0</v>
      </c>
      <c r="R37" s="481"/>
      <c r="S37" s="481"/>
      <c r="T37" s="479">
        <f t="shared" si="5"/>
        <v>0</v>
      </c>
      <c r="U37" s="480"/>
    </row>
    <row r="38" spans="1:21" ht="15" customHeight="1">
      <c r="A38" s="482">
        <f t="shared" si="0"/>
        <v>0</v>
      </c>
      <c r="B38" s="479"/>
      <c r="C38" s="479"/>
      <c r="D38" s="479"/>
      <c r="E38" s="479"/>
      <c r="F38" s="479">
        <f t="shared" si="1"/>
        <v>0</v>
      </c>
      <c r="G38" s="479"/>
      <c r="H38" s="479"/>
      <c r="I38" s="479"/>
      <c r="J38" s="479">
        <f t="shared" si="2"/>
        <v>0</v>
      </c>
      <c r="K38" s="479"/>
      <c r="L38" s="481">
        <f t="shared" si="3"/>
        <v>0</v>
      </c>
      <c r="M38" s="481"/>
      <c r="N38" s="481"/>
      <c r="O38" s="481"/>
      <c r="P38" s="481"/>
      <c r="Q38" s="481">
        <f t="shared" si="4"/>
        <v>0</v>
      </c>
      <c r="R38" s="481"/>
      <c r="S38" s="481"/>
      <c r="T38" s="479">
        <f t="shared" si="5"/>
        <v>0</v>
      </c>
      <c r="U38" s="480"/>
    </row>
    <row r="39" spans="1:21" ht="15" customHeight="1">
      <c r="A39" s="482">
        <f t="shared" si="0"/>
        <v>0</v>
      </c>
      <c r="B39" s="479"/>
      <c r="C39" s="479"/>
      <c r="D39" s="479"/>
      <c r="E39" s="479"/>
      <c r="F39" s="479">
        <f t="shared" si="1"/>
        <v>0</v>
      </c>
      <c r="G39" s="479"/>
      <c r="H39" s="479"/>
      <c r="I39" s="479"/>
      <c r="J39" s="479">
        <f t="shared" si="2"/>
        <v>0</v>
      </c>
      <c r="K39" s="479"/>
      <c r="L39" s="481">
        <f t="shared" si="3"/>
        <v>0</v>
      </c>
      <c r="M39" s="481"/>
      <c r="N39" s="481"/>
      <c r="O39" s="481"/>
      <c r="P39" s="481"/>
      <c r="Q39" s="481">
        <f t="shared" si="4"/>
        <v>0</v>
      </c>
      <c r="R39" s="481"/>
      <c r="S39" s="481"/>
      <c r="T39" s="479">
        <f t="shared" si="5"/>
        <v>0</v>
      </c>
      <c r="U39" s="480"/>
    </row>
    <row r="40" spans="1:21" ht="15" customHeight="1">
      <c r="A40" s="482">
        <f t="shared" si="0"/>
        <v>0</v>
      </c>
      <c r="B40" s="479"/>
      <c r="C40" s="479"/>
      <c r="D40" s="479"/>
      <c r="E40" s="479"/>
      <c r="F40" s="479">
        <f t="shared" si="1"/>
        <v>0</v>
      </c>
      <c r="G40" s="479"/>
      <c r="H40" s="479"/>
      <c r="I40" s="479"/>
      <c r="J40" s="479">
        <f t="shared" si="2"/>
        <v>0</v>
      </c>
      <c r="K40" s="479"/>
      <c r="L40" s="481">
        <f t="shared" si="3"/>
        <v>0</v>
      </c>
      <c r="M40" s="481"/>
      <c r="N40" s="481"/>
      <c r="O40" s="481"/>
      <c r="P40" s="481"/>
      <c r="Q40" s="481">
        <f t="shared" si="4"/>
        <v>0</v>
      </c>
      <c r="R40" s="481"/>
      <c r="S40" s="481"/>
      <c r="T40" s="479">
        <f t="shared" si="5"/>
        <v>0</v>
      </c>
      <c r="U40" s="480"/>
    </row>
    <row r="41" spans="1:21" ht="15" customHeight="1">
      <c r="A41" s="482">
        <f t="shared" si="0"/>
        <v>0</v>
      </c>
      <c r="B41" s="479"/>
      <c r="C41" s="479"/>
      <c r="D41" s="479"/>
      <c r="E41" s="479"/>
      <c r="F41" s="479">
        <f t="shared" si="1"/>
        <v>0</v>
      </c>
      <c r="G41" s="479"/>
      <c r="H41" s="479"/>
      <c r="I41" s="479"/>
      <c r="J41" s="479">
        <f t="shared" si="2"/>
        <v>0</v>
      </c>
      <c r="K41" s="479"/>
      <c r="L41" s="481">
        <f t="shared" si="3"/>
        <v>0</v>
      </c>
      <c r="M41" s="481"/>
      <c r="N41" s="481"/>
      <c r="O41" s="481"/>
      <c r="P41" s="481"/>
      <c r="Q41" s="481">
        <f t="shared" si="4"/>
        <v>0</v>
      </c>
      <c r="R41" s="481"/>
      <c r="S41" s="481"/>
      <c r="T41" s="479">
        <f t="shared" si="5"/>
        <v>0</v>
      </c>
      <c r="U41" s="480"/>
    </row>
    <row r="42" spans="1:21" ht="15" customHeight="1">
      <c r="A42" s="497">
        <f t="shared" si="0"/>
        <v>0</v>
      </c>
      <c r="B42" s="498"/>
      <c r="C42" s="498"/>
      <c r="D42" s="498"/>
      <c r="E42" s="498"/>
      <c r="F42" s="498">
        <f t="shared" si="1"/>
        <v>0</v>
      </c>
      <c r="G42" s="498"/>
      <c r="H42" s="498"/>
      <c r="I42" s="498"/>
      <c r="J42" s="498">
        <f t="shared" si="2"/>
        <v>0</v>
      </c>
      <c r="K42" s="498"/>
      <c r="L42" s="499">
        <f t="shared" si="3"/>
        <v>0</v>
      </c>
      <c r="M42" s="499"/>
      <c r="N42" s="499"/>
      <c r="O42" s="499"/>
      <c r="P42" s="499"/>
      <c r="Q42" s="499">
        <f t="shared" si="4"/>
        <v>0</v>
      </c>
      <c r="R42" s="499"/>
      <c r="S42" s="499"/>
      <c r="T42" s="498">
        <f t="shared" si="5"/>
        <v>0</v>
      </c>
      <c r="U42" s="500"/>
    </row>
    <row r="43" spans="1:21">
      <c r="A43" s="343" t="s">
        <v>79</v>
      </c>
      <c r="B43" s="344"/>
      <c r="C43" s="344"/>
      <c r="D43" s="344"/>
      <c r="E43" s="344"/>
      <c r="F43" s="345">
        <f>F20</f>
        <v>2450000</v>
      </c>
      <c r="G43" s="345"/>
      <c r="H43" s="345"/>
      <c r="I43" s="346"/>
      <c r="J43" s="483">
        <f>J20</f>
        <v>1</v>
      </c>
      <c r="K43" s="483"/>
      <c r="L43" s="532" t="s">
        <v>958</v>
      </c>
      <c r="M43" s="533"/>
      <c r="N43" s="533"/>
      <c r="O43" s="533"/>
      <c r="P43" s="534"/>
      <c r="Q43" s="535">
        <f>Q20</f>
        <v>1000000</v>
      </c>
      <c r="R43" s="536"/>
      <c r="S43" s="536"/>
      <c r="T43" s="536"/>
      <c r="U43" s="537"/>
    </row>
    <row r="44" spans="1:21" ht="17.25" thickBot="1">
      <c r="A44" s="348" t="s">
        <v>89</v>
      </c>
      <c r="B44" s="349"/>
      <c r="C44" s="349"/>
      <c r="D44" s="349"/>
      <c r="E44" s="349"/>
      <c r="F44" s="350">
        <f>F21</f>
        <v>3450000</v>
      </c>
      <c r="G44" s="350"/>
      <c r="H44" s="350"/>
      <c r="I44" s="351"/>
      <c r="J44" s="352" t="s">
        <v>964</v>
      </c>
      <c r="K44" s="349"/>
      <c r="L44" s="353" t="str">
        <f>L21</f>
        <v>장효주</v>
      </c>
      <c r="M44" s="353"/>
      <c r="N44" s="353"/>
      <c r="O44" s="352" t="s">
        <v>63</v>
      </c>
      <c r="P44" s="378"/>
      <c r="Q44" s="484" t="str">
        <f>Q21</f>
        <v>제이오토(대구)</v>
      </c>
      <c r="R44" s="485"/>
      <c r="S44" s="485"/>
      <c r="T44" s="485"/>
      <c r="U44" s="486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56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1081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1643</v>
      </c>
    </row>
    <row r="112" spans="1:4">
      <c r="A112">
        <v>109</v>
      </c>
      <c r="B112" s="13">
        <v>45750</v>
      </c>
      <c r="C112" t="s">
        <v>1644</v>
      </c>
      <c r="D112" t="s">
        <v>1645</v>
      </c>
    </row>
    <row r="113" spans="1:4">
      <c r="A113">
        <v>110</v>
      </c>
      <c r="B113" s="13">
        <v>45750</v>
      </c>
      <c r="C113" t="s">
        <v>1419</v>
      </c>
      <c r="D113" t="s">
        <v>1653</v>
      </c>
    </row>
    <row r="114" spans="1:4">
      <c r="A114">
        <v>111</v>
      </c>
      <c r="B114" s="13">
        <v>45751</v>
      </c>
      <c r="C114" t="s">
        <v>1353</v>
      </c>
      <c r="D114" t="s">
        <v>1659</v>
      </c>
    </row>
    <row r="115" spans="1:4">
      <c r="A115">
        <v>112</v>
      </c>
      <c r="B115" s="13">
        <v>45751</v>
      </c>
      <c r="C115" t="s">
        <v>1444</v>
      </c>
      <c r="D115" t="s">
        <v>1663</v>
      </c>
    </row>
    <row r="116" spans="1:4">
      <c r="A116">
        <v>113</v>
      </c>
      <c r="B116" s="13">
        <v>45751</v>
      </c>
      <c r="C116" t="s">
        <v>1689</v>
      </c>
      <c r="D116" t="s">
        <v>1692</v>
      </c>
    </row>
    <row r="117" spans="1:4">
      <c r="A117">
        <v>114</v>
      </c>
      <c r="B117" s="13">
        <v>45751</v>
      </c>
      <c r="C117" t="s">
        <v>1689</v>
      </c>
      <c r="D117" t="s">
        <v>1693</v>
      </c>
    </row>
    <row r="118" spans="1:4">
      <c r="A118">
        <v>115</v>
      </c>
      <c r="B118" s="13">
        <v>45751</v>
      </c>
      <c r="C118" t="s">
        <v>1689</v>
      </c>
      <c r="D118" t="s">
        <v>1696</v>
      </c>
    </row>
    <row r="119" spans="1:4">
      <c r="A119">
        <v>116</v>
      </c>
      <c r="B119" s="13">
        <v>45752</v>
      </c>
      <c r="C119" t="s">
        <v>1516</v>
      </c>
      <c r="D119" t="s">
        <v>1712</v>
      </c>
    </row>
    <row r="120" spans="1:4">
      <c r="A120">
        <v>117</v>
      </c>
      <c r="B120" s="13">
        <v>45752</v>
      </c>
      <c r="C120" t="s">
        <v>1374</v>
      </c>
      <c r="D120" t="s">
        <v>1716</v>
      </c>
    </row>
    <row r="121" spans="1:4">
      <c r="A121">
        <v>118</v>
      </c>
      <c r="B121" s="13">
        <v>45754</v>
      </c>
      <c r="C121" t="s">
        <v>1714</v>
      </c>
      <c r="D121" t="s">
        <v>1717</v>
      </c>
    </row>
    <row r="122" spans="1:4">
      <c r="A122">
        <v>118</v>
      </c>
      <c r="B122" s="13">
        <v>45754</v>
      </c>
      <c r="C122" t="s">
        <v>1134</v>
      </c>
      <c r="D122" t="s">
        <v>1728</v>
      </c>
    </row>
    <row r="123" spans="1:4">
      <c r="A123">
        <v>119</v>
      </c>
      <c r="B123" s="13">
        <v>45754</v>
      </c>
      <c r="C123" t="s">
        <v>1689</v>
      </c>
      <c r="D123" t="s">
        <v>1739</v>
      </c>
    </row>
    <row r="124" spans="1:4">
      <c r="A124">
        <v>120</v>
      </c>
      <c r="B124" s="13">
        <v>45754</v>
      </c>
      <c r="C124" t="s">
        <v>1047</v>
      </c>
      <c r="D124" t="s">
        <v>1759</v>
      </c>
    </row>
    <row r="125" spans="1:4">
      <c r="A125">
        <v>121</v>
      </c>
      <c r="B125" s="13">
        <v>45754</v>
      </c>
      <c r="C125" t="s">
        <v>1756</v>
      </c>
      <c r="D125" t="s">
        <v>1763</v>
      </c>
    </row>
    <row r="126" spans="1:4">
      <c r="A126">
        <v>122</v>
      </c>
      <c r="B126" s="13">
        <v>45754</v>
      </c>
      <c r="C126" t="s">
        <v>1689</v>
      </c>
      <c r="D126" t="s">
        <v>1764</v>
      </c>
    </row>
    <row r="127" spans="1:4">
      <c r="A127">
        <v>123</v>
      </c>
      <c r="B127" s="13">
        <v>45754</v>
      </c>
      <c r="C127" t="s">
        <v>1374</v>
      </c>
      <c r="D127" t="s">
        <v>1765</v>
      </c>
    </row>
    <row r="128" spans="1:4">
      <c r="A128">
        <v>124</v>
      </c>
      <c r="B128" s="13">
        <v>45755</v>
      </c>
      <c r="C128" t="s">
        <v>1424</v>
      </c>
      <c r="D128" t="s">
        <v>1770</v>
      </c>
    </row>
    <row r="129" spans="1:5">
      <c r="A129">
        <v>125</v>
      </c>
      <c r="B129" s="13">
        <v>45755</v>
      </c>
      <c r="C129" t="s">
        <v>1771</v>
      </c>
      <c r="D129" t="s">
        <v>1773</v>
      </c>
      <c r="E129" t="s">
        <v>1772</v>
      </c>
    </row>
    <row r="130" spans="1:5">
      <c r="A130">
        <v>126</v>
      </c>
      <c r="B130" s="13">
        <v>45755</v>
      </c>
      <c r="C130" t="s">
        <v>1012</v>
      </c>
      <c r="D130" t="s">
        <v>1774</v>
      </c>
    </row>
    <row r="131" spans="1:5">
      <c r="A131">
        <v>127</v>
      </c>
      <c r="B131" s="13">
        <v>45755</v>
      </c>
      <c r="C131" t="s">
        <v>1775</v>
      </c>
      <c r="D131" t="s">
        <v>1776</v>
      </c>
    </row>
    <row r="132" spans="1:5">
      <c r="A132">
        <v>128</v>
      </c>
      <c r="B132" s="13">
        <v>45755</v>
      </c>
      <c r="C132" t="s">
        <v>1555</v>
      </c>
      <c r="D132" t="s">
        <v>1777</v>
      </c>
    </row>
    <row r="133" spans="1:5">
      <c r="A133">
        <v>129</v>
      </c>
      <c r="B133" s="13">
        <v>45755</v>
      </c>
      <c r="C133" t="s">
        <v>1778</v>
      </c>
      <c r="D133" t="s">
        <v>1780</v>
      </c>
    </row>
    <row r="134" spans="1:5">
      <c r="A134">
        <v>130</v>
      </c>
      <c r="B134" s="13">
        <v>45756</v>
      </c>
      <c r="C134" t="s">
        <v>1689</v>
      </c>
      <c r="D134" t="s">
        <v>1790</v>
      </c>
    </row>
    <row r="135" spans="1:5">
      <c r="A135">
        <v>131</v>
      </c>
      <c r="B135" s="13">
        <v>45757</v>
      </c>
      <c r="C135" t="s">
        <v>1433</v>
      </c>
      <c r="D135" t="s">
        <v>1792</v>
      </c>
    </row>
    <row r="136" spans="1:5">
      <c r="A136">
        <v>132</v>
      </c>
      <c r="B136" s="13">
        <v>45757</v>
      </c>
      <c r="C136" t="s">
        <v>1516</v>
      </c>
      <c r="D136" t="s">
        <v>1794</v>
      </c>
    </row>
    <row r="137" spans="1:5">
      <c r="A137">
        <v>133</v>
      </c>
      <c r="B137" s="13">
        <v>45757</v>
      </c>
      <c r="C137" t="s">
        <v>1516</v>
      </c>
      <c r="D137" t="s">
        <v>1797</v>
      </c>
    </row>
    <row r="138" spans="1:5">
      <c r="A138">
        <v>134</v>
      </c>
      <c r="B138" s="13">
        <v>45757</v>
      </c>
      <c r="C138" t="s">
        <v>1433</v>
      </c>
      <c r="D138" t="s">
        <v>1798</v>
      </c>
    </row>
    <row r="139" spans="1:5">
      <c r="A139">
        <v>135</v>
      </c>
      <c r="B139" s="13">
        <v>45757</v>
      </c>
      <c r="C139" t="s">
        <v>1771</v>
      </c>
      <c r="D139" t="s">
        <v>1799</v>
      </c>
    </row>
    <row r="140" spans="1:5">
      <c r="A140">
        <v>136</v>
      </c>
      <c r="B140" s="13">
        <v>45758</v>
      </c>
      <c r="C140" t="s">
        <v>1444</v>
      </c>
      <c r="D140" t="s">
        <v>1805</v>
      </c>
    </row>
    <row r="141" spans="1:5">
      <c r="A141">
        <v>137</v>
      </c>
      <c r="B141" s="13">
        <v>45758</v>
      </c>
      <c r="C141" t="s">
        <v>1803</v>
      </c>
      <c r="D141" t="s">
        <v>1807</v>
      </c>
    </row>
    <row r="142" spans="1:5">
      <c r="A142">
        <v>138</v>
      </c>
      <c r="B142" s="13">
        <v>45759</v>
      </c>
      <c r="C142" t="s">
        <v>1012</v>
      </c>
      <c r="D142" t="s">
        <v>1808</v>
      </c>
    </row>
    <row r="143" spans="1:5">
      <c r="A143">
        <v>139</v>
      </c>
      <c r="B143" s="13">
        <v>45759</v>
      </c>
      <c r="C143" t="s">
        <v>1552</v>
      </c>
      <c r="D143" t="s">
        <v>1810</v>
      </c>
      <c r="E143" t="s">
        <v>1809</v>
      </c>
    </row>
    <row r="144" spans="1:5">
      <c r="A144">
        <v>140</v>
      </c>
      <c r="B144" s="13">
        <v>45759</v>
      </c>
      <c r="C144" t="s">
        <v>1012</v>
      </c>
      <c r="D144" t="s">
        <v>1811</v>
      </c>
    </row>
    <row r="145" spans="1:4">
      <c r="A145">
        <v>141</v>
      </c>
      <c r="B145" s="13">
        <v>45761</v>
      </c>
      <c r="C145" t="s">
        <v>1012</v>
      </c>
      <c r="D145" t="s">
        <v>1813</v>
      </c>
    </row>
    <row r="146" spans="1:4">
      <c r="A146">
        <v>142</v>
      </c>
      <c r="B146" s="13">
        <v>45759</v>
      </c>
      <c r="C146" t="s">
        <v>1812</v>
      </c>
      <c r="D146" t="s">
        <v>1818</v>
      </c>
    </row>
    <row r="147" spans="1:4">
      <c r="A147">
        <v>143</v>
      </c>
      <c r="B147" s="13">
        <v>45761</v>
      </c>
      <c r="C147" t="s">
        <v>1134</v>
      </c>
      <c r="D147" t="s">
        <v>1821</v>
      </c>
    </row>
    <row r="148" spans="1:4">
      <c r="A148">
        <v>144</v>
      </c>
      <c r="B148" s="13">
        <v>45761</v>
      </c>
      <c r="C148" t="s">
        <v>1047</v>
      </c>
      <c r="D148" t="s">
        <v>1822</v>
      </c>
    </row>
    <row r="149" spans="1:4">
      <c r="A149">
        <v>145</v>
      </c>
      <c r="B149" s="13">
        <v>45761</v>
      </c>
      <c r="C149" t="s">
        <v>1012</v>
      </c>
      <c r="D149" t="s">
        <v>1823</v>
      </c>
    </row>
    <row r="150" spans="1:4">
      <c r="A150">
        <v>146</v>
      </c>
      <c r="B150" s="13">
        <v>45761</v>
      </c>
      <c r="C150" t="s">
        <v>1775</v>
      </c>
      <c r="D150" t="s">
        <v>1825</v>
      </c>
    </row>
    <row r="151" spans="1:4">
      <c r="A151">
        <v>147</v>
      </c>
      <c r="B151" s="13">
        <v>45761</v>
      </c>
      <c r="C151" t="s">
        <v>1826</v>
      </c>
      <c r="D151" t="s">
        <v>1828</v>
      </c>
    </row>
    <row r="152" spans="1:4">
      <c r="A152">
        <v>148</v>
      </c>
      <c r="B152" s="13">
        <v>45691</v>
      </c>
      <c r="C152" t="s">
        <v>1689</v>
      </c>
      <c r="D152" t="s">
        <v>1830</v>
      </c>
    </row>
    <row r="153" spans="1:4">
      <c r="A153">
        <v>149</v>
      </c>
      <c r="B153" s="13">
        <v>45761</v>
      </c>
      <c r="C153" t="s">
        <v>1689</v>
      </c>
      <c r="D153" t="s">
        <v>1831</v>
      </c>
    </row>
    <row r="154" spans="1:4">
      <c r="A154">
        <v>150</v>
      </c>
      <c r="B154" s="13">
        <v>45761</v>
      </c>
      <c r="C154" t="s">
        <v>1832</v>
      </c>
      <c r="D154" t="s">
        <v>1833</v>
      </c>
    </row>
    <row r="155" spans="1:4">
      <c r="A155">
        <v>151</v>
      </c>
      <c r="B155" s="13">
        <v>45761</v>
      </c>
      <c r="C155" t="s">
        <v>1835</v>
      </c>
      <c r="D155" t="s">
        <v>1836</v>
      </c>
    </row>
    <row r="156" spans="1:4">
      <c r="A156">
        <v>152</v>
      </c>
      <c r="B156" s="13">
        <v>45762</v>
      </c>
      <c r="C156" t="s">
        <v>1841</v>
      </c>
      <c r="D156" t="s">
        <v>1842</v>
      </c>
    </row>
    <row r="157" spans="1:4">
      <c r="A157">
        <v>153</v>
      </c>
      <c r="B157" s="13">
        <v>45762</v>
      </c>
      <c r="C157" t="s">
        <v>1689</v>
      </c>
      <c r="D157" t="s">
        <v>1843</v>
      </c>
    </row>
    <row r="158" spans="1:4">
      <c r="A158">
        <v>154</v>
      </c>
      <c r="B158" s="13">
        <v>45762</v>
      </c>
      <c r="C158" t="s">
        <v>1040</v>
      </c>
      <c r="D158" t="s">
        <v>1844</v>
      </c>
    </row>
    <row r="159" spans="1:4">
      <c r="A159">
        <v>155</v>
      </c>
      <c r="B159" s="13">
        <v>45762</v>
      </c>
      <c r="C159" t="s">
        <v>1040</v>
      </c>
      <c r="D159" t="s">
        <v>1845</v>
      </c>
    </row>
    <row r="160" spans="1:4">
      <c r="A160">
        <v>156</v>
      </c>
      <c r="B160" s="13">
        <v>45762</v>
      </c>
      <c r="C160" t="s">
        <v>1417</v>
      </c>
      <c r="D160" t="s">
        <v>1851</v>
      </c>
    </row>
    <row r="161" spans="1:5">
      <c r="A161">
        <v>157</v>
      </c>
      <c r="B161" s="13">
        <v>45762</v>
      </c>
      <c r="C161" t="s">
        <v>1639</v>
      </c>
      <c r="D161" t="s">
        <v>1852</v>
      </c>
    </row>
    <row r="162" spans="1:5">
      <c r="A162">
        <v>158</v>
      </c>
      <c r="B162" s="13">
        <v>45762</v>
      </c>
      <c r="C162" t="s">
        <v>1775</v>
      </c>
      <c r="D162" t="s">
        <v>1853</v>
      </c>
    </row>
    <row r="163" spans="1:5">
      <c r="A163">
        <v>159</v>
      </c>
      <c r="B163" s="13">
        <v>45763</v>
      </c>
      <c r="C163" t="s">
        <v>1855</v>
      </c>
      <c r="D163" t="s">
        <v>2078</v>
      </c>
    </row>
    <row r="164" spans="1:5">
      <c r="A164">
        <v>160</v>
      </c>
      <c r="B164" s="13">
        <v>45763</v>
      </c>
      <c r="C164" t="s">
        <v>1859</v>
      </c>
      <c r="D164" t="s">
        <v>1860</v>
      </c>
    </row>
    <row r="165" spans="1:5">
      <c r="A165">
        <v>161</v>
      </c>
      <c r="B165" s="13">
        <v>45763</v>
      </c>
      <c r="C165" t="s">
        <v>974</v>
      </c>
      <c r="D165" t="s">
        <v>1861</v>
      </c>
    </row>
    <row r="166" spans="1:5">
      <c r="A166">
        <v>162</v>
      </c>
      <c r="B166" s="13">
        <v>45763</v>
      </c>
      <c r="C166" t="s">
        <v>974</v>
      </c>
      <c r="D166" t="s">
        <v>1863</v>
      </c>
      <c r="E166" t="s">
        <v>1862</v>
      </c>
    </row>
    <row r="167" spans="1:5">
      <c r="A167">
        <v>163</v>
      </c>
      <c r="B167" s="13">
        <v>45763</v>
      </c>
      <c r="C167" t="s">
        <v>1573</v>
      </c>
      <c r="D167" t="s">
        <v>1864</v>
      </c>
      <c r="E167" t="s">
        <v>1862</v>
      </c>
    </row>
    <row r="168" spans="1:5">
      <c r="A168">
        <v>164</v>
      </c>
      <c r="B168" s="13">
        <v>45763</v>
      </c>
      <c r="C168" t="s">
        <v>1555</v>
      </c>
      <c r="D168" t="s">
        <v>1867</v>
      </c>
    </row>
    <row r="169" spans="1:5">
      <c r="A169">
        <v>165</v>
      </c>
      <c r="B169" s="13">
        <v>45764</v>
      </c>
      <c r="C169" t="s">
        <v>1374</v>
      </c>
      <c r="D169" t="s">
        <v>1880</v>
      </c>
    </row>
    <row r="170" spans="1:5">
      <c r="A170">
        <v>166</v>
      </c>
      <c r="B170" s="13">
        <v>45764</v>
      </c>
      <c r="C170" t="s">
        <v>1516</v>
      </c>
      <c r="D170" t="s">
        <v>1883</v>
      </c>
    </row>
    <row r="171" spans="1:5">
      <c r="A171">
        <v>167</v>
      </c>
      <c r="B171" s="13">
        <v>45764</v>
      </c>
      <c r="C171" t="s">
        <v>1417</v>
      </c>
      <c r="D171" t="s">
        <v>1885</v>
      </c>
      <c r="E171" t="s">
        <v>1884</v>
      </c>
    </row>
    <row r="172" spans="1:5">
      <c r="A172">
        <v>168</v>
      </c>
      <c r="B172" s="13">
        <v>45765</v>
      </c>
      <c r="C172" t="s">
        <v>1639</v>
      </c>
      <c r="D172" t="s">
        <v>1888</v>
      </c>
    </row>
    <row r="173" spans="1:5">
      <c r="A173">
        <v>169</v>
      </c>
      <c r="B173" s="13">
        <v>45765</v>
      </c>
      <c r="C173" t="s">
        <v>1689</v>
      </c>
      <c r="D173" t="s">
        <v>1890</v>
      </c>
    </row>
    <row r="174" spans="1:5">
      <c r="A174">
        <v>170</v>
      </c>
      <c r="B174" s="13">
        <v>45765</v>
      </c>
      <c r="C174" t="s">
        <v>1573</v>
      </c>
      <c r="D174" t="s">
        <v>1891</v>
      </c>
    </row>
    <row r="175" spans="1:5">
      <c r="A175">
        <v>171</v>
      </c>
      <c r="B175" s="13">
        <v>45765</v>
      </c>
      <c r="C175" t="s">
        <v>1442</v>
      </c>
      <c r="D175" t="s">
        <v>1892</v>
      </c>
    </row>
    <row r="176" spans="1:5">
      <c r="A176">
        <v>172</v>
      </c>
      <c r="B176" s="13">
        <v>45765</v>
      </c>
      <c r="C176" t="s">
        <v>1442</v>
      </c>
      <c r="D176" t="s">
        <v>1893</v>
      </c>
    </row>
    <row r="177" spans="1:5">
      <c r="A177">
        <v>173</v>
      </c>
      <c r="B177" s="13">
        <v>45768</v>
      </c>
      <c r="C177" t="s">
        <v>1894</v>
      </c>
      <c r="D177" t="s">
        <v>1895</v>
      </c>
    </row>
    <row r="178" spans="1:5">
      <c r="A178">
        <v>174</v>
      </c>
      <c r="B178" s="13">
        <v>45768</v>
      </c>
      <c r="C178" t="s">
        <v>1905</v>
      </c>
      <c r="D178" t="s">
        <v>1906</v>
      </c>
    </row>
    <row r="179" spans="1:5">
      <c r="A179">
        <v>175</v>
      </c>
      <c r="B179" s="13">
        <v>45768</v>
      </c>
      <c r="C179" t="s">
        <v>1905</v>
      </c>
      <c r="D179" t="s">
        <v>1907</v>
      </c>
    </row>
    <row r="180" spans="1:5">
      <c r="A180">
        <v>176</v>
      </c>
      <c r="B180" s="13">
        <v>45768</v>
      </c>
      <c r="C180" t="s">
        <v>1374</v>
      </c>
      <c r="D180" t="s">
        <v>1909</v>
      </c>
      <c r="E180" t="s">
        <v>1908</v>
      </c>
    </row>
    <row r="181" spans="1:5">
      <c r="A181">
        <v>177</v>
      </c>
      <c r="B181" s="13">
        <v>45768</v>
      </c>
      <c r="C181" t="s">
        <v>1555</v>
      </c>
      <c r="D181" t="s">
        <v>1910</v>
      </c>
      <c r="E181" t="s">
        <v>1908</v>
      </c>
    </row>
    <row r="182" spans="1:5">
      <c r="A182">
        <v>178</v>
      </c>
      <c r="B182" s="13">
        <v>45768</v>
      </c>
      <c r="C182" t="s">
        <v>1552</v>
      </c>
      <c r="D182" t="s">
        <v>1911</v>
      </c>
    </row>
    <row r="183" spans="1:5">
      <c r="A183">
        <v>179</v>
      </c>
      <c r="B183" s="13">
        <v>45768</v>
      </c>
      <c r="C183" t="s">
        <v>1689</v>
      </c>
      <c r="D183" t="s">
        <v>1917</v>
      </c>
    </row>
    <row r="184" spans="1:5">
      <c r="A184">
        <v>180</v>
      </c>
      <c r="B184" s="13">
        <v>45769</v>
      </c>
      <c r="C184" t="s">
        <v>1424</v>
      </c>
      <c r="D184" t="s">
        <v>1921</v>
      </c>
    </row>
    <row r="185" spans="1:5">
      <c r="A185">
        <v>181</v>
      </c>
      <c r="B185" s="13">
        <v>45770</v>
      </c>
      <c r="C185" t="s">
        <v>1573</v>
      </c>
      <c r="D185" t="s">
        <v>1923</v>
      </c>
    </row>
    <row r="186" spans="1:5">
      <c r="A186">
        <v>182</v>
      </c>
      <c r="B186" s="13">
        <v>45770</v>
      </c>
      <c r="C186" t="s">
        <v>1924</v>
      </c>
      <c r="D186" t="s">
        <v>1927</v>
      </c>
    </row>
    <row r="187" spans="1:5">
      <c r="A187">
        <v>183</v>
      </c>
      <c r="B187" s="13">
        <v>45770</v>
      </c>
      <c r="C187" t="s">
        <v>1924</v>
      </c>
      <c r="D187" t="s">
        <v>1930</v>
      </c>
    </row>
    <row r="188" spans="1:5">
      <c r="A188">
        <v>184</v>
      </c>
      <c r="B188" s="13">
        <v>45771</v>
      </c>
      <c r="C188" t="s">
        <v>1529</v>
      </c>
      <c r="D188" t="s">
        <v>1932</v>
      </c>
    </row>
    <row r="189" spans="1:5">
      <c r="A189">
        <v>185</v>
      </c>
      <c r="B189" s="13">
        <v>45771</v>
      </c>
      <c r="C189" t="s">
        <v>1419</v>
      </c>
      <c r="D189" t="s">
        <v>1935</v>
      </c>
    </row>
    <row r="190" spans="1:5">
      <c r="A190">
        <v>186</v>
      </c>
      <c r="B190" s="13">
        <v>45772</v>
      </c>
      <c r="C190" t="s">
        <v>1366</v>
      </c>
      <c r="D190" t="s">
        <v>1939</v>
      </c>
    </row>
    <row r="191" spans="1:5">
      <c r="A191">
        <v>187</v>
      </c>
      <c r="B191" s="13">
        <v>45772</v>
      </c>
      <c r="C191" t="s">
        <v>1940</v>
      </c>
      <c r="D191" t="s">
        <v>1942</v>
      </c>
    </row>
    <row r="192" spans="1:5">
      <c r="A192">
        <v>188</v>
      </c>
      <c r="B192" s="13">
        <v>45772</v>
      </c>
      <c r="C192" t="s">
        <v>1943</v>
      </c>
      <c r="D192" t="s">
        <v>1944</v>
      </c>
    </row>
    <row r="193" spans="1:4">
      <c r="A193">
        <v>189</v>
      </c>
      <c r="B193" s="13">
        <v>45772</v>
      </c>
      <c r="C193" t="s">
        <v>1756</v>
      </c>
      <c r="D193" t="s">
        <v>1945</v>
      </c>
    </row>
    <row r="194" spans="1:4">
      <c r="A194">
        <v>190</v>
      </c>
      <c r="B194" s="13">
        <v>45772</v>
      </c>
      <c r="C194" t="s">
        <v>1756</v>
      </c>
      <c r="D194" t="s">
        <v>1947</v>
      </c>
    </row>
    <row r="195" spans="1:4">
      <c r="A195">
        <v>191</v>
      </c>
      <c r="B195" s="13">
        <v>45772</v>
      </c>
      <c r="C195" t="s">
        <v>1419</v>
      </c>
      <c r="D195" t="s">
        <v>1949</v>
      </c>
    </row>
    <row r="196" spans="1:4">
      <c r="A196">
        <v>192</v>
      </c>
      <c r="B196" s="13">
        <v>45772</v>
      </c>
      <c r="C196" t="s">
        <v>1775</v>
      </c>
      <c r="D196" t="s">
        <v>1950</v>
      </c>
    </row>
    <row r="197" spans="1:4">
      <c r="A197">
        <v>193</v>
      </c>
      <c r="B197" s="13">
        <v>45775</v>
      </c>
      <c r="C197" t="s">
        <v>1496</v>
      </c>
      <c r="D197" t="s">
        <v>1952</v>
      </c>
    </row>
    <row r="198" spans="1:4">
      <c r="A198">
        <v>194</v>
      </c>
      <c r="B198" s="13">
        <v>45775</v>
      </c>
      <c r="C198" t="s">
        <v>1419</v>
      </c>
      <c r="D198" t="s">
        <v>1953</v>
      </c>
    </row>
    <row r="199" spans="1:4">
      <c r="A199">
        <v>195</v>
      </c>
      <c r="B199" s="13">
        <v>45775</v>
      </c>
      <c r="C199" t="s">
        <v>1134</v>
      </c>
      <c r="D199" t="s">
        <v>1954</v>
      </c>
    </row>
    <row r="200" spans="1:4">
      <c r="A200">
        <v>196</v>
      </c>
      <c r="B200" s="13">
        <v>45775</v>
      </c>
      <c r="C200" t="s">
        <v>1047</v>
      </c>
      <c r="D200" t="s">
        <v>1956</v>
      </c>
    </row>
    <row r="201" spans="1:4">
      <c r="A201">
        <v>197</v>
      </c>
      <c r="B201" s="13">
        <v>45775</v>
      </c>
      <c r="C201" t="s">
        <v>1507</v>
      </c>
      <c r="D201" t="s">
        <v>1958</v>
      </c>
    </row>
    <row r="202" spans="1:4">
      <c r="A202">
        <v>198</v>
      </c>
      <c r="B202" s="13">
        <v>45775</v>
      </c>
      <c r="C202" t="s">
        <v>1943</v>
      </c>
      <c r="D202" t="s">
        <v>1960</v>
      </c>
    </row>
    <row r="203" spans="1:4">
      <c r="A203">
        <v>199</v>
      </c>
      <c r="B203" s="13">
        <v>45776</v>
      </c>
      <c r="C203" t="s">
        <v>1516</v>
      </c>
      <c r="D203" t="s">
        <v>1974</v>
      </c>
    </row>
    <row r="204" spans="1:4">
      <c r="A204">
        <v>200</v>
      </c>
      <c r="B204" s="13">
        <v>45776</v>
      </c>
      <c r="C204" t="s">
        <v>1978</v>
      </c>
      <c r="D204" t="s">
        <v>1979</v>
      </c>
    </row>
    <row r="205" spans="1:4">
      <c r="A205">
        <v>201</v>
      </c>
      <c r="B205" s="13">
        <v>45776</v>
      </c>
      <c r="C205" t="s">
        <v>1689</v>
      </c>
      <c r="D205" t="s">
        <v>1984</v>
      </c>
    </row>
    <row r="206" spans="1:4">
      <c r="A206">
        <v>202</v>
      </c>
      <c r="B206" s="13">
        <v>45776</v>
      </c>
      <c r="C206" t="s">
        <v>1987</v>
      </c>
      <c r="D206" t="s">
        <v>1988</v>
      </c>
    </row>
    <row r="207" spans="1:4">
      <c r="A207">
        <v>203</v>
      </c>
      <c r="B207" s="13">
        <v>45776</v>
      </c>
      <c r="C207" t="s">
        <v>1943</v>
      </c>
      <c r="D207" t="s">
        <v>1989</v>
      </c>
    </row>
    <row r="208" spans="1:4">
      <c r="A208">
        <v>204</v>
      </c>
      <c r="B208" s="13">
        <v>45776</v>
      </c>
      <c r="C208" t="s">
        <v>1714</v>
      </c>
      <c r="D208" t="s">
        <v>1991</v>
      </c>
    </row>
    <row r="209" spans="1:4">
      <c r="A209">
        <v>205</v>
      </c>
      <c r="B209" s="13">
        <v>45776</v>
      </c>
      <c r="C209" t="s">
        <v>1943</v>
      </c>
      <c r="D209" t="s">
        <v>1993</v>
      </c>
    </row>
    <row r="210" spans="1:4">
      <c r="A210">
        <v>206</v>
      </c>
      <c r="B210" s="13">
        <v>45777</v>
      </c>
      <c r="C210" t="s">
        <v>1001</v>
      </c>
      <c r="D210" t="s">
        <v>1994</v>
      </c>
    </row>
    <row r="211" spans="1:4">
      <c r="A211">
        <v>207</v>
      </c>
      <c r="B211" s="13">
        <v>45777</v>
      </c>
      <c r="C211" t="s">
        <v>1419</v>
      </c>
      <c r="D211" t="s">
        <v>1996</v>
      </c>
    </row>
    <row r="212" spans="1:4">
      <c r="A212">
        <v>208</v>
      </c>
      <c r="B212" s="13">
        <v>45777</v>
      </c>
      <c r="C212" t="s">
        <v>1997</v>
      </c>
      <c r="D212" t="s">
        <v>2001</v>
      </c>
    </row>
    <row r="213" spans="1:4">
      <c r="A213">
        <v>209</v>
      </c>
      <c r="B213" s="13">
        <v>45777</v>
      </c>
      <c r="C213" t="s">
        <v>2002</v>
      </c>
      <c r="D213" t="s">
        <v>2005</v>
      </c>
    </row>
    <row r="214" spans="1:4">
      <c r="A214">
        <v>210</v>
      </c>
      <c r="B214" s="13">
        <v>45777</v>
      </c>
      <c r="C214" t="s">
        <v>1040</v>
      </c>
      <c r="D214" t="s">
        <v>2007</v>
      </c>
    </row>
    <row r="215" spans="1:4">
      <c r="A215">
        <v>211</v>
      </c>
      <c r="B215" s="13">
        <v>45777</v>
      </c>
      <c r="C215" t="s">
        <v>1552</v>
      </c>
      <c r="D215" t="s">
        <v>2008</v>
      </c>
    </row>
    <row r="216" spans="1:4">
      <c r="A216">
        <v>212</v>
      </c>
      <c r="B216" s="13">
        <v>45777</v>
      </c>
      <c r="C216" t="s">
        <v>2009</v>
      </c>
      <c r="D216" t="s">
        <v>2012</v>
      </c>
    </row>
    <row r="217" spans="1:4">
      <c r="A217">
        <v>213</v>
      </c>
      <c r="B217" s="13">
        <v>45777</v>
      </c>
      <c r="C217" t="s">
        <v>1529</v>
      </c>
      <c r="D217" t="s">
        <v>2013</v>
      </c>
    </row>
    <row r="218" spans="1:4">
      <c r="A218">
        <v>214</v>
      </c>
      <c r="B218" s="13">
        <v>45775</v>
      </c>
      <c r="C218" t="s">
        <v>1943</v>
      </c>
      <c r="D218" t="s">
        <v>2014</v>
      </c>
    </row>
    <row r="219" spans="1:4">
      <c r="A219">
        <v>215</v>
      </c>
      <c r="B219" s="13">
        <v>45778</v>
      </c>
      <c r="C219" t="s">
        <v>1555</v>
      </c>
      <c r="D219" t="s">
        <v>2023</v>
      </c>
    </row>
    <row r="220" spans="1:4">
      <c r="A220">
        <v>216</v>
      </c>
      <c r="B220" s="13">
        <v>45777</v>
      </c>
      <c r="C220" t="s">
        <v>1689</v>
      </c>
      <c r="D220" t="s">
        <v>2025</v>
      </c>
    </row>
    <row r="221" spans="1:4">
      <c r="A221">
        <v>217</v>
      </c>
      <c r="B221" s="13">
        <v>45779</v>
      </c>
      <c r="C221" t="s">
        <v>1555</v>
      </c>
      <c r="D221" t="s">
        <v>2026</v>
      </c>
    </row>
    <row r="222" spans="1:4">
      <c r="A222">
        <v>218</v>
      </c>
      <c r="B222" s="13">
        <v>45779</v>
      </c>
      <c r="C222" t="s">
        <v>1940</v>
      </c>
      <c r="D222" t="s">
        <v>2027</v>
      </c>
    </row>
    <row r="223" spans="1:4">
      <c r="A223">
        <v>219</v>
      </c>
      <c r="B223" s="13">
        <v>45779</v>
      </c>
      <c r="C223" t="s">
        <v>1374</v>
      </c>
      <c r="D223" t="s">
        <v>2028</v>
      </c>
    </row>
    <row r="224" spans="1:4">
      <c r="A224">
        <v>220</v>
      </c>
      <c r="B224" s="13">
        <v>45779</v>
      </c>
      <c r="C224" t="s">
        <v>1374</v>
      </c>
      <c r="D224" t="s">
        <v>2029</v>
      </c>
    </row>
    <row r="225" spans="1:4">
      <c r="A225">
        <v>221</v>
      </c>
      <c r="B225" s="13">
        <v>45780</v>
      </c>
      <c r="C225" t="s">
        <v>1924</v>
      </c>
      <c r="D225" t="s">
        <v>2037</v>
      </c>
    </row>
    <row r="226" spans="1:4">
      <c r="A226">
        <v>222</v>
      </c>
      <c r="B226" s="13">
        <v>45782</v>
      </c>
      <c r="C226" t="s">
        <v>2039</v>
      </c>
      <c r="D226" t="s">
        <v>2040</v>
      </c>
    </row>
    <row r="227" spans="1:4">
      <c r="A227">
        <v>223</v>
      </c>
      <c r="B227" s="13">
        <v>45782</v>
      </c>
      <c r="C227" t="s">
        <v>1001</v>
      </c>
      <c r="D227" t="s">
        <v>2041</v>
      </c>
    </row>
    <row r="228" spans="1:4">
      <c r="A228">
        <v>224</v>
      </c>
      <c r="B228" s="13">
        <v>45783</v>
      </c>
      <c r="C228" t="s">
        <v>1516</v>
      </c>
      <c r="D228" t="s">
        <v>2042</v>
      </c>
    </row>
    <row r="229" spans="1:4">
      <c r="A229">
        <v>225</v>
      </c>
      <c r="B229" s="13">
        <v>45783</v>
      </c>
      <c r="C229" t="s">
        <v>1374</v>
      </c>
      <c r="D229" t="s">
        <v>2043</v>
      </c>
    </row>
    <row r="230" spans="1:4">
      <c r="A230">
        <v>226</v>
      </c>
      <c r="B230" s="13">
        <v>45783</v>
      </c>
      <c r="C230" t="s">
        <v>1444</v>
      </c>
      <c r="D230" t="s">
        <v>2044</v>
      </c>
    </row>
    <row r="231" spans="1:4">
      <c r="A231">
        <v>227</v>
      </c>
      <c r="B231" s="13">
        <v>45783</v>
      </c>
      <c r="C231" t="s">
        <v>1374</v>
      </c>
      <c r="D231" t="s">
        <v>2046</v>
      </c>
    </row>
    <row r="232" spans="1:4">
      <c r="A232">
        <v>228</v>
      </c>
      <c r="B232" s="13">
        <v>45784</v>
      </c>
      <c r="C232" t="s">
        <v>1281</v>
      </c>
      <c r="D232" t="s">
        <v>2047</v>
      </c>
    </row>
    <row r="233" spans="1:4">
      <c r="A233">
        <v>229</v>
      </c>
      <c r="B233" s="13">
        <v>45784</v>
      </c>
      <c r="C233" t="s">
        <v>2050</v>
      </c>
      <c r="D233" t="s">
        <v>2051</v>
      </c>
    </row>
    <row r="234" spans="1:4">
      <c r="A234">
        <v>230</v>
      </c>
      <c r="B234" s="13">
        <v>45784</v>
      </c>
      <c r="C234" t="s">
        <v>2050</v>
      </c>
      <c r="D234" t="s">
        <v>2053</v>
      </c>
    </row>
    <row r="235" spans="1:4">
      <c r="A235">
        <v>231</v>
      </c>
      <c r="B235" s="13">
        <v>45784</v>
      </c>
      <c r="C235" t="s">
        <v>2050</v>
      </c>
      <c r="D235" t="s">
        <v>2054</v>
      </c>
    </row>
    <row r="236" spans="1:4">
      <c r="A236">
        <v>232</v>
      </c>
      <c r="B236" s="13">
        <v>45784</v>
      </c>
      <c r="C236" t="s">
        <v>1374</v>
      </c>
      <c r="D236" t="s">
        <v>2055</v>
      </c>
    </row>
    <row r="237" spans="1:4">
      <c r="A237">
        <v>233</v>
      </c>
      <c r="B237" s="13">
        <v>45784</v>
      </c>
      <c r="C237" t="s">
        <v>2050</v>
      </c>
      <c r="D237" t="s">
        <v>2060</v>
      </c>
    </row>
    <row r="238" spans="1:4">
      <c r="A238">
        <v>234</v>
      </c>
      <c r="B238" s="13">
        <v>45784</v>
      </c>
      <c r="C238" t="s">
        <v>2056</v>
      </c>
      <c r="D238" t="s">
        <v>2061</v>
      </c>
    </row>
    <row r="239" spans="1:4">
      <c r="A239">
        <v>235</v>
      </c>
      <c r="B239" s="13">
        <v>45785</v>
      </c>
      <c r="C239" t="s">
        <v>2062</v>
      </c>
      <c r="D239" t="s">
        <v>2066</v>
      </c>
    </row>
    <row r="240" spans="1:4">
      <c r="A240">
        <v>236</v>
      </c>
      <c r="B240" s="13">
        <v>45785</v>
      </c>
      <c r="C240" t="s">
        <v>1689</v>
      </c>
      <c r="D240" t="s">
        <v>2067</v>
      </c>
    </row>
    <row r="241" spans="1:4">
      <c r="A241">
        <v>237</v>
      </c>
      <c r="B241" s="13">
        <v>45786</v>
      </c>
      <c r="C241" t="s">
        <v>1281</v>
      </c>
      <c r="D241" t="s">
        <v>2071</v>
      </c>
    </row>
    <row r="242" spans="1:4">
      <c r="A242">
        <v>238</v>
      </c>
      <c r="B242" s="13">
        <v>45786</v>
      </c>
      <c r="C242" t="s">
        <v>1978</v>
      </c>
      <c r="D242" t="s">
        <v>2072</v>
      </c>
    </row>
    <row r="243" spans="1:4">
      <c r="A243">
        <v>239</v>
      </c>
      <c r="B243" s="13">
        <v>45786</v>
      </c>
      <c r="C243" t="s">
        <v>2074</v>
      </c>
      <c r="D243" t="s">
        <v>2075</v>
      </c>
    </row>
    <row r="244" spans="1:4">
      <c r="A244">
        <v>240</v>
      </c>
      <c r="B244" s="13">
        <v>45786</v>
      </c>
      <c r="C244" t="s">
        <v>2074</v>
      </c>
      <c r="D244" t="s">
        <v>2076</v>
      </c>
    </row>
    <row r="245" spans="1:4">
      <c r="A245">
        <v>241</v>
      </c>
      <c r="B245" s="13">
        <v>45789</v>
      </c>
      <c r="C245" t="s">
        <v>2080</v>
      </c>
      <c r="D245" t="s">
        <v>2083</v>
      </c>
    </row>
    <row r="246" spans="1:4">
      <c r="A246">
        <v>242</v>
      </c>
      <c r="B246" s="13">
        <v>45789</v>
      </c>
      <c r="C246" t="s">
        <v>1419</v>
      </c>
      <c r="D246" t="s">
        <v>2084</v>
      </c>
    </row>
    <row r="247" spans="1:4">
      <c r="A247">
        <v>243</v>
      </c>
      <c r="B247" s="13">
        <v>45789</v>
      </c>
      <c r="C247" t="s">
        <v>1940</v>
      </c>
      <c r="D247" t="s">
        <v>2085</v>
      </c>
    </row>
    <row r="248" spans="1:4">
      <c r="A248">
        <v>244</v>
      </c>
      <c r="B248" s="13">
        <v>45789</v>
      </c>
      <c r="C248" t="s">
        <v>1573</v>
      </c>
      <c r="D248" t="s">
        <v>2086</v>
      </c>
    </row>
    <row r="249" spans="1:4">
      <c r="A249">
        <v>245</v>
      </c>
      <c r="B249" s="13">
        <v>45789</v>
      </c>
      <c r="C249" t="s">
        <v>1429</v>
      </c>
      <c r="D249" t="s">
        <v>2089</v>
      </c>
    </row>
    <row r="250" spans="1:4">
      <c r="A250">
        <v>246</v>
      </c>
      <c r="B250" s="13">
        <v>45789</v>
      </c>
      <c r="C250" t="s">
        <v>1134</v>
      </c>
      <c r="D250" t="s">
        <v>2091</v>
      </c>
    </row>
    <row r="251" spans="1:4">
      <c r="A251">
        <v>247</v>
      </c>
      <c r="B251" s="13">
        <v>45789</v>
      </c>
      <c r="C251" t="s">
        <v>2094</v>
      </c>
      <c r="D251" t="s">
        <v>2097</v>
      </c>
    </row>
    <row r="252" spans="1:4">
      <c r="A252">
        <v>248</v>
      </c>
      <c r="B252" s="13">
        <v>45789</v>
      </c>
      <c r="C252" t="s">
        <v>1374</v>
      </c>
      <c r="D252" t="s">
        <v>2099</v>
      </c>
    </row>
    <row r="253" spans="1:4">
      <c r="A253">
        <v>249</v>
      </c>
      <c r="B253" s="13">
        <v>45789</v>
      </c>
      <c r="C253" t="s">
        <v>1444</v>
      </c>
      <c r="D253" t="s">
        <v>2100</v>
      </c>
    </row>
    <row r="254" spans="1:4">
      <c r="A254">
        <v>250</v>
      </c>
      <c r="B254" s="13">
        <v>45790</v>
      </c>
      <c r="C254" t="s">
        <v>1424</v>
      </c>
      <c r="D254" t="s">
        <v>2101</v>
      </c>
    </row>
    <row r="255" spans="1:4">
      <c r="A255">
        <v>251</v>
      </c>
      <c r="B255" s="13">
        <v>45790</v>
      </c>
      <c r="C255" t="s">
        <v>1894</v>
      </c>
      <c r="D255" t="s">
        <v>2102</v>
      </c>
    </row>
    <row r="256" spans="1:4">
      <c r="A256">
        <v>252</v>
      </c>
      <c r="B256" s="13">
        <v>45790</v>
      </c>
      <c r="C256" t="s">
        <v>1444</v>
      </c>
      <c r="D256" t="s">
        <v>2103</v>
      </c>
    </row>
    <row r="257" spans="1:4">
      <c r="A257">
        <v>253</v>
      </c>
      <c r="B257" s="13">
        <v>45790</v>
      </c>
      <c r="C257" t="s">
        <v>1756</v>
      </c>
      <c r="D257" t="s">
        <v>2104</v>
      </c>
    </row>
    <row r="258" spans="1:4">
      <c r="A258">
        <v>254</v>
      </c>
      <c r="B258" s="13">
        <v>45790</v>
      </c>
      <c r="C258" t="s">
        <v>2105</v>
      </c>
      <c r="D258" t="s">
        <v>2106</v>
      </c>
    </row>
    <row r="259" spans="1:4">
      <c r="A259">
        <v>255</v>
      </c>
      <c r="B259" s="13">
        <v>45790</v>
      </c>
      <c r="C259" t="s">
        <v>1841</v>
      </c>
      <c r="D259" t="s">
        <v>2107</v>
      </c>
    </row>
    <row r="260" spans="1:4">
      <c r="A260">
        <v>256</v>
      </c>
      <c r="B260" s="13">
        <v>45790</v>
      </c>
      <c r="C260" t="s">
        <v>1374</v>
      </c>
      <c r="D260" t="s">
        <v>2114</v>
      </c>
    </row>
    <row r="261" spans="1:4">
      <c r="A261">
        <v>257</v>
      </c>
      <c r="B261" s="13">
        <v>45790</v>
      </c>
      <c r="C261" t="s">
        <v>1281</v>
      </c>
      <c r="D261" t="s">
        <v>2117</v>
      </c>
    </row>
    <row r="262" spans="1:4">
      <c r="A262">
        <v>258</v>
      </c>
      <c r="B262" s="13">
        <v>45790</v>
      </c>
      <c r="C262" t="s">
        <v>1639</v>
      </c>
      <c r="D262" t="s">
        <v>2119</v>
      </c>
    </row>
    <row r="263" spans="1:4">
      <c r="A263">
        <v>259</v>
      </c>
      <c r="B263" s="13">
        <v>45790</v>
      </c>
      <c r="C263" t="s">
        <v>1353</v>
      </c>
      <c r="D263" t="s">
        <v>2121</v>
      </c>
    </row>
    <row r="264" spans="1:4">
      <c r="A264">
        <v>260</v>
      </c>
      <c r="B264" s="13">
        <v>45791</v>
      </c>
      <c r="C264" t="s">
        <v>1689</v>
      </c>
      <c r="D264" t="s">
        <v>2125</v>
      </c>
    </row>
    <row r="265" spans="1:4">
      <c r="A265">
        <v>261</v>
      </c>
      <c r="B265" s="13">
        <v>45791</v>
      </c>
      <c r="C265" t="s">
        <v>2131</v>
      </c>
      <c r="D265" t="s">
        <v>2133</v>
      </c>
    </row>
    <row r="266" spans="1:4">
      <c r="A266">
        <v>262</v>
      </c>
      <c r="B266" s="13">
        <v>45791</v>
      </c>
      <c r="C266" t="s">
        <v>1012</v>
      </c>
      <c r="D266" t="s">
        <v>2134</v>
      </c>
    </row>
    <row r="267" spans="1:4">
      <c r="A267">
        <v>263</v>
      </c>
      <c r="B267" s="13">
        <v>45791</v>
      </c>
      <c r="C267" t="s">
        <v>1756</v>
      </c>
      <c r="D267" t="s">
        <v>2136</v>
      </c>
    </row>
    <row r="268" spans="1:4">
      <c r="A268">
        <v>264</v>
      </c>
      <c r="B268" s="13">
        <v>45791</v>
      </c>
      <c r="C268" t="s">
        <v>1573</v>
      </c>
      <c r="D268" t="s">
        <v>2137</v>
      </c>
    </row>
    <row r="269" spans="1:4">
      <c r="A269">
        <v>265</v>
      </c>
      <c r="B269" s="13">
        <v>45792</v>
      </c>
      <c r="C269" t="s">
        <v>1555</v>
      </c>
      <c r="D269" t="s">
        <v>2168</v>
      </c>
    </row>
    <row r="270" spans="1:4">
      <c r="A270">
        <v>266</v>
      </c>
      <c r="B270" s="13">
        <v>45792</v>
      </c>
      <c r="C270" t="s">
        <v>2050</v>
      </c>
      <c r="D270" t="s">
        <v>2169</v>
      </c>
    </row>
    <row r="271" spans="1:4">
      <c r="A271">
        <v>267</v>
      </c>
      <c r="B271" s="13">
        <v>45792</v>
      </c>
      <c r="C271" t="s">
        <v>1516</v>
      </c>
      <c r="D271" t="s">
        <v>2170</v>
      </c>
    </row>
    <row r="272" spans="1:4">
      <c r="A272">
        <v>268</v>
      </c>
      <c r="B272" s="13">
        <v>45792</v>
      </c>
      <c r="C272" t="s">
        <v>1714</v>
      </c>
      <c r="D272" t="s">
        <v>2172</v>
      </c>
    </row>
    <row r="273" spans="1:5">
      <c r="A273">
        <v>269</v>
      </c>
      <c r="B273" s="13">
        <v>45792</v>
      </c>
      <c r="C273" t="s">
        <v>1714</v>
      </c>
      <c r="D273" t="s">
        <v>2174</v>
      </c>
    </row>
    <row r="274" spans="1:5">
      <c r="A274">
        <v>270</v>
      </c>
      <c r="B274" s="13">
        <v>45792</v>
      </c>
      <c r="C274" t="s">
        <v>1835</v>
      </c>
      <c r="D274" t="s">
        <v>2178</v>
      </c>
    </row>
    <row r="275" spans="1:5">
      <c r="A275">
        <v>271</v>
      </c>
      <c r="B275" s="13">
        <v>45793</v>
      </c>
      <c r="C275" t="s">
        <v>2056</v>
      </c>
      <c r="D275" t="s">
        <v>2183</v>
      </c>
    </row>
    <row r="276" spans="1:5">
      <c r="A276">
        <v>272</v>
      </c>
      <c r="B276" s="13">
        <v>45793</v>
      </c>
      <c r="C276" t="s">
        <v>1714</v>
      </c>
      <c r="D276" t="s">
        <v>2184</v>
      </c>
    </row>
    <row r="277" spans="1:5">
      <c r="A277">
        <v>273</v>
      </c>
      <c r="B277" s="13">
        <v>45793</v>
      </c>
      <c r="C277" t="s">
        <v>1835</v>
      </c>
      <c r="D277" t="s">
        <v>2186</v>
      </c>
    </row>
    <row r="278" spans="1:5">
      <c r="A278">
        <v>274</v>
      </c>
      <c r="B278" s="13">
        <v>45794</v>
      </c>
      <c r="C278" t="s">
        <v>1812</v>
      </c>
      <c r="D278" t="s">
        <v>2188</v>
      </c>
    </row>
    <row r="279" spans="1:5">
      <c r="A279">
        <v>275</v>
      </c>
      <c r="B279" s="13">
        <v>45794</v>
      </c>
      <c r="C279" t="s">
        <v>1714</v>
      </c>
      <c r="D279" t="s">
        <v>2189</v>
      </c>
    </row>
    <row r="280" spans="1:5">
      <c r="A280">
        <v>276</v>
      </c>
      <c r="B280" s="13">
        <v>45794</v>
      </c>
      <c r="C280" t="s">
        <v>1047</v>
      </c>
      <c r="D280" t="s">
        <v>2190</v>
      </c>
    </row>
    <row r="281" spans="1:5">
      <c r="A281">
        <v>277</v>
      </c>
      <c r="B281" s="13">
        <v>45794</v>
      </c>
      <c r="C281" t="s">
        <v>1419</v>
      </c>
      <c r="D281" t="s">
        <v>2194</v>
      </c>
    </row>
    <row r="282" spans="1:5">
      <c r="A282">
        <v>278</v>
      </c>
      <c r="B282" s="13">
        <v>45794</v>
      </c>
      <c r="C282" t="s">
        <v>2196</v>
      </c>
      <c r="D282" t="s">
        <v>2197</v>
      </c>
    </row>
    <row r="283" spans="1:5">
      <c r="A283">
        <v>279</v>
      </c>
      <c r="B283" s="13">
        <v>45794</v>
      </c>
      <c r="C283" t="s">
        <v>1689</v>
      </c>
      <c r="D283" t="s">
        <v>2199</v>
      </c>
    </row>
    <row r="284" spans="1:5">
      <c r="A284">
        <v>280</v>
      </c>
      <c r="B284" s="13">
        <v>45794</v>
      </c>
      <c r="C284" t="s">
        <v>1366</v>
      </c>
      <c r="D284" t="s">
        <v>2200</v>
      </c>
    </row>
    <row r="285" spans="1:5">
      <c r="A285">
        <v>281</v>
      </c>
      <c r="B285" s="13">
        <v>45796</v>
      </c>
      <c r="C285" t="s">
        <v>1134</v>
      </c>
      <c r="D285" t="s">
        <v>2204</v>
      </c>
    </row>
    <row r="286" spans="1:5">
      <c r="A286">
        <v>282</v>
      </c>
      <c r="B286" s="13">
        <v>45796</v>
      </c>
      <c r="C286" t="s">
        <v>1047</v>
      </c>
      <c r="D286" t="s">
        <v>2207</v>
      </c>
      <c r="E286" t="s">
        <v>2206</v>
      </c>
    </row>
    <row r="287" spans="1:5">
      <c r="A287">
        <v>283</v>
      </c>
      <c r="B287" s="13">
        <v>45797</v>
      </c>
      <c r="C287" t="s">
        <v>1009</v>
      </c>
      <c r="D287" t="s">
        <v>2208</v>
      </c>
    </row>
    <row r="288" spans="1:5">
      <c r="A288">
        <v>284</v>
      </c>
      <c r="B288" s="13">
        <v>45797</v>
      </c>
      <c r="C288" t="s">
        <v>1555</v>
      </c>
      <c r="D288" t="s">
        <v>2209</v>
      </c>
    </row>
    <row r="289" spans="1:4">
      <c r="A289">
        <v>285</v>
      </c>
      <c r="B289" s="13">
        <v>45797</v>
      </c>
      <c r="C289" t="s">
        <v>1826</v>
      </c>
      <c r="D289" t="s">
        <v>2210</v>
      </c>
    </row>
    <row r="290" spans="1:4">
      <c r="A290">
        <v>286</v>
      </c>
      <c r="B290" s="13">
        <v>45798</v>
      </c>
      <c r="C290" t="s">
        <v>1529</v>
      </c>
      <c r="D290" t="s">
        <v>2214</v>
      </c>
    </row>
    <row r="291" spans="1:4">
      <c r="A291">
        <v>287</v>
      </c>
      <c r="B291" s="13">
        <v>45798</v>
      </c>
      <c r="C291" t="s">
        <v>2215</v>
      </c>
      <c r="D291" t="s">
        <v>2216</v>
      </c>
    </row>
    <row r="292" spans="1:4">
      <c r="A292">
        <v>288</v>
      </c>
      <c r="B292" s="13">
        <v>45798</v>
      </c>
      <c r="C292" t="s">
        <v>1639</v>
      </c>
      <c r="D292" t="s">
        <v>2217</v>
      </c>
    </row>
    <row r="293" spans="1:4">
      <c r="A293">
        <v>289</v>
      </c>
      <c r="B293" s="13">
        <v>45798</v>
      </c>
      <c r="C293" t="s">
        <v>2218</v>
      </c>
      <c r="D293" t="s">
        <v>2219</v>
      </c>
    </row>
    <row r="294" spans="1:4">
      <c r="A294">
        <v>290</v>
      </c>
      <c r="B294" s="13">
        <v>45798</v>
      </c>
      <c r="C294" t="s">
        <v>1826</v>
      </c>
      <c r="D294" t="s">
        <v>2220</v>
      </c>
    </row>
    <row r="295" spans="1:4">
      <c r="A295">
        <v>291</v>
      </c>
      <c r="B295" s="13">
        <v>45799</v>
      </c>
      <c r="C295" t="s">
        <v>1374</v>
      </c>
      <c r="D295" t="s">
        <v>2221</v>
      </c>
    </row>
    <row r="296" spans="1:4">
      <c r="A296">
        <v>292</v>
      </c>
      <c r="B296" s="13">
        <v>45799</v>
      </c>
      <c r="C296" t="s">
        <v>1047</v>
      </c>
      <c r="D296" t="s">
        <v>2222</v>
      </c>
    </row>
    <row r="297" spans="1:4">
      <c r="A297">
        <v>293</v>
      </c>
      <c r="B297" s="13">
        <v>45799</v>
      </c>
      <c r="C297" t="s">
        <v>1529</v>
      </c>
      <c r="D297" t="s">
        <v>2223</v>
      </c>
    </row>
    <row r="298" spans="1:4">
      <c r="A298">
        <v>294</v>
      </c>
      <c r="B298" s="13">
        <v>45799</v>
      </c>
      <c r="C298" t="s">
        <v>1424</v>
      </c>
      <c r="D298" t="s">
        <v>2225</v>
      </c>
    </row>
    <row r="299" spans="1:4">
      <c r="A299">
        <v>295</v>
      </c>
      <c r="B299" s="13">
        <v>45799</v>
      </c>
      <c r="C299" t="s">
        <v>1454</v>
      </c>
      <c r="D299" t="s">
        <v>2226</v>
      </c>
    </row>
    <row r="300" spans="1:4">
      <c r="A300">
        <v>296</v>
      </c>
      <c r="B300" s="13">
        <v>45800</v>
      </c>
      <c r="C300" t="s">
        <v>1047</v>
      </c>
      <c r="D300" t="s">
        <v>2232</v>
      </c>
    </row>
    <row r="301" spans="1:4">
      <c r="A301">
        <v>297</v>
      </c>
      <c r="B301" s="13">
        <v>45800</v>
      </c>
      <c r="C301" t="s">
        <v>2233</v>
      </c>
      <c r="D301" t="s">
        <v>2237</v>
      </c>
    </row>
    <row r="302" spans="1:4">
      <c r="A302">
        <v>298</v>
      </c>
      <c r="B302" s="13">
        <v>45800</v>
      </c>
      <c r="C302" t="s">
        <v>1047</v>
      </c>
      <c r="D302" t="s">
        <v>2238</v>
      </c>
    </row>
    <row r="303" spans="1:4">
      <c r="A303">
        <v>299</v>
      </c>
      <c r="B303" s="13">
        <v>45800</v>
      </c>
      <c r="C303" t="s">
        <v>1689</v>
      </c>
      <c r="D303" t="s">
        <v>2239</v>
      </c>
    </row>
    <row r="304" spans="1:4">
      <c r="A304">
        <v>300</v>
      </c>
      <c r="B304" s="13">
        <v>45801</v>
      </c>
      <c r="C304" t="s">
        <v>1427</v>
      </c>
      <c r="D304" t="s">
        <v>2244</v>
      </c>
    </row>
    <row r="305" spans="1:4">
      <c r="A305">
        <v>301</v>
      </c>
      <c r="B305" s="13">
        <v>45801</v>
      </c>
      <c r="C305" t="s">
        <v>1012</v>
      </c>
      <c r="D305" t="s">
        <v>2245</v>
      </c>
    </row>
    <row r="306" spans="1:4">
      <c r="A306">
        <v>302</v>
      </c>
      <c r="B306" s="13">
        <v>45801</v>
      </c>
      <c r="C306" t="s">
        <v>1519</v>
      </c>
      <c r="D306" t="s">
        <v>2247</v>
      </c>
    </row>
    <row r="307" spans="1:4">
      <c r="A307">
        <v>303</v>
      </c>
      <c r="B307" s="13">
        <v>45803</v>
      </c>
      <c r="C307" t="s">
        <v>2248</v>
      </c>
      <c r="D307" t="s">
        <v>2251</v>
      </c>
    </row>
    <row r="308" spans="1:4">
      <c r="A308">
        <v>304</v>
      </c>
      <c r="B308" s="13">
        <v>45803</v>
      </c>
      <c r="C308" t="s">
        <v>1374</v>
      </c>
      <c r="D308" t="s">
        <v>2252</v>
      </c>
    </row>
    <row r="309" spans="1:4">
      <c r="A309">
        <v>305</v>
      </c>
      <c r="B309" s="13">
        <v>45803</v>
      </c>
      <c r="C309" t="s">
        <v>1552</v>
      </c>
      <c r="D309" t="s">
        <v>2253</v>
      </c>
    </row>
    <row r="310" spans="1:4">
      <c r="A310">
        <v>306</v>
      </c>
      <c r="B310" s="13">
        <v>45803</v>
      </c>
      <c r="C310" t="s">
        <v>2080</v>
      </c>
      <c r="D310" t="s">
        <v>2255</v>
      </c>
    </row>
    <row r="311" spans="1:4">
      <c r="A311">
        <v>307</v>
      </c>
      <c r="B311" s="13">
        <v>45803</v>
      </c>
      <c r="C311" t="s">
        <v>1012</v>
      </c>
      <c r="D311" t="s">
        <v>2256</v>
      </c>
    </row>
    <row r="312" spans="1:4">
      <c r="A312">
        <v>308</v>
      </c>
      <c r="B312" s="13">
        <v>45803</v>
      </c>
      <c r="C312" t="s">
        <v>1639</v>
      </c>
      <c r="D312" t="s">
        <v>2257</v>
      </c>
    </row>
    <row r="313" spans="1:4">
      <c r="A313">
        <v>309</v>
      </c>
      <c r="B313" s="13">
        <v>45803</v>
      </c>
      <c r="C313" t="s">
        <v>1561</v>
      </c>
      <c r="D313" t="s">
        <v>2260</v>
      </c>
    </row>
    <row r="314" spans="1:4">
      <c r="A314">
        <v>310</v>
      </c>
      <c r="B314" s="13">
        <v>45804</v>
      </c>
      <c r="C314" t="s">
        <v>1454</v>
      </c>
      <c r="D314" t="s">
        <v>2263</v>
      </c>
    </row>
    <row r="315" spans="1:4">
      <c r="A315">
        <v>311</v>
      </c>
      <c r="B315" s="13">
        <v>45804</v>
      </c>
      <c r="C315" t="s">
        <v>1689</v>
      </c>
      <c r="D315" t="s">
        <v>2264</v>
      </c>
    </row>
    <row r="316" spans="1:4">
      <c r="A316">
        <v>312</v>
      </c>
      <c r="B316" s="13">
        <v>45804</v>
      </c>
      <c r="C316" t="s">
        <v>1552</v>
      </c>
      <c r="D316" t="s">
        <v>2265</v>
      </c>
    </row>
    <row r="317" spans="1:4">
      <c r="A317">
        <v>313</v>
      </c>
      <c r="B317" s="13">
        <v>45804</v>
      </c>
      <c r="C317" t="s">
        <v>1348</v>
      </c>
      <c r="D317" t="s">
        <v>2266</v>
      </c>
    </row>
    <row r="318" spans="1:4">
      <c r="A318">
        <v>314</v>
      </c>
      <c r="B318" s="13">
        <v>45804</v>
      </c>
      <c r="C318" t="s">
        <v>1516</v>
      </c>
      <c r="D318" t="s">
        <v>2269</v>
      </c>
    </row>
    <row r="319" spans="1:4">
      <c r="A319">
        <v>343</v>
      </c>
      <c r="B319" s="13">
        <v>45806</v>
      </c>
      <c r="C319" t="s">
        <v>2218</v>
      </c>
      <c r="D319" t="s">
        <v>2278</v>
      </c>
    </row>
    <row r="320" spans="1:4">
      <c r="A320">
        <v>344</v>
      </c>
      <c r="B320" s="13">
        <v>45806</v>
      </c>
      <c r="C320" t="s">
        <v>1366</v>
      </c>
      <c r="D320" t="s">
        <v>2279</v>
      </c>
    </row>
    <row r="321" spans="1:4">
      <c r="A321">
        <v>345</v>
      </c>
      <c r="B321" s="13">
        <v>45806</v>
      </c>
      <c r="C321" t="s">
        <v>1374</v>
      </c>
      <c r="D321" t="s">
        <v>2280</v>
      </c>
    </row>
    <row r="322" spans="1:4">
      <c r="A322">
        <v>346</v>
      </c>
      <c r="B322" s="13">
        <v>45807</v>
      </c>
      <c r="C322" t="s">
        <v>1496</v>
      </c>
      <c r="D322" t="s">
        <v>2281</v>
      </c>
    </row>
    <row r="323" spans="1:4">
      <c r="A323">
        <v>347</v>
      </c>
      <c r="B323" s="13">
        <v>45807</v>
      </c>
      <c r="C323" t="s">
        <v>1454</v>
      </c>
      <c r="D323" t="s">
        <v>2286</v>
      </c>
    </row>
    <row r="324" spans="1:4">
      <c r="A324">
        <v>348</v>
      </c>
      <c r="B324" s="13">
        <v>45807</v>
      </c>
      <c r="C324" t="s">
        <v>2287</v>
      </c>
      <c r="D324" t="s">
        <v>2288</v>
      </c>
    </row>
    <row r="325" spans="1:4">
      <c r="A325">
        <v>349</v>
      </c>
      <c r="B325" s="13">
        <v>45807</v>
      </c>
      <c r="C325" t="s">
        <v>1047</v>
      </c>
      <c r="D325" t="s">
        <v>2289</v>
      </c>
    </row>
    <row r="326" spans="1:4">
      <c r="A326">
        <v>350</v>
      </c>
      <c r="B326" s="13">
        <v>45807</v>
      </c>
      <c r="C326" t="s">
        <v>2274</v>
      </c>
      <c r="D326" t="s">
        <v>2290</v>
      </c>
    </row>
    <row r="327" spans="1:4">
      <c r="A327">
        <v>351</v>
      </c>
      <c r="B327" s="13">
        <v>45807</v>
      </c>
      <c r="C327" t="s">
        <v>2062</v>
      </c>
      <c r="D327" t="s">
        <v>2291</v>
      </c>
    </row>
    <row r="328" spans="1:4">
      <c r="A328">
        <v>352</v>
      </c>
      <c r="B328" s="13">
        <v>45807</v>
      </c>
      <c r="C328" t="s">
        <v>1417</v>
      </c>
      <c r="D328" t="s">
        <v>2293</v>
      </c>
    </row>
    <row r="329" spans="1:4">
      <c r="A329">
        <v>353</v>
      </c>
      <c r="B329" s="13">
        <v>45808</v>
      </c>
      <c r="C329" t="s">
        <v>1213</v>
      </c>
      <c r="D329" t="s">
        <v>2298</v>
      </c>
    </row>
    <row r="330" spans="1:4">
      <c r="A330">
        <v>354</v>
      </c>
      <c r="B330" s="13">
        <v>45808</v>
      </c>
      <c r="C330" t="s">
        <v>1281</v>
      </c>
      <c r="D330" t="s">
        <v>2299</v>
      </c>
    </row>
    <row r="331" spans="1:4">
      <c r="A331">
        <v>355</v>
      </c>
      <c r="B331" s="13">
        <v>45808</v>
      </c>
      <c r="C331" t="s">
        <v>1689</v>
      </c>
      <c r="D331" t="s">
        <v>2304</v>
      </c>
    </row>
    <row r="332" spans="1:4">
      <c r="A332">
        <v>356</v>
      </c>
      <c r="B332" s="13">
        <v>45810</v>
      </c>
      <c r="C332" t="s">
        <v>983</v>
      </c>
      <c r="D332" t="s">
        <v>2306</v>
      </c>
    </row>
    <row r="333" spans="1:4">
      <c r="A333">
        <v>357</v>
      </c>
      <c r="B333" s="13">
        <v>45810</v>
      </c>
      <c r="C333" t="s">
        <v>1516</v>
      </c>
      <c r="D333" t="s">
        <v>2307</v>
      </c>
    </row>
    <row r="334" spans="1:4">
      <c r="A334">
        <v>358</v>
      </c>
      <c r="B334" s="13">
        <v>45810</v>
      </c>
      <c r="C334" t="s">
        <v>2248</v>
      </c>
      <c r="D334" t="s">
        <v>2308</v>
      </c>
    </row>
    <row r="335" spans="1:4">
      <c r="A335">
        <v>359</v>
      </c>
      <c r="B335" s="13">
        <v>45810</v>
      </c>
      <c r="C335" t="s">
        <v>1431</v>
      </c>
      <c r="D335" t="s">
        <v>2309</v>
      </c>
    </row>
    <row r="336" spans="1:4">
      <c r="A336">
        <v>360</v>
      </c>
      <c r="B336" s="13">
        <v>45810</v>
      </c>
      <c r="C336" t="s">
        <v>1516</v>
      </c>
      <c r="D336" t="s">
        <v>2310</v>
      </c>
    </row>
    <row r="337" spans="1:4">
      <c r="A337">
        <v>361</v>
      </c>
      <c r="B337" s="13">
        <v>45810</v>
      </c>
      <c r="C337" t="s">
        <v>2215</v>
      </c>
      <c r="D337" t="s">
        <v>2311</v>
      </c>
    </row>
    <row r="338" spans="1:4">
      <c r="A338">
        <v>362</v>
      </c>
      <c r="B338" s="13">
        <v>45811</v>
      </c>
      <c r="C338" t="s">
        <v>1571</v>
      </c>
      <c r="D338" t="s">
        <v>2313</v>
      </c>
    </row>
    <row r="339" spans="1:4">
      <c r="A339">
        <v>363</v>
      </c>
      <c r="B339" s="13">
        <v>45811</v>
      </c>
      <c r="C339" t="s">
        <v>1424</v>
      </c>
      <c r="D339" t="s">
        <v>2315</v>
      </c>
    </row>
    <row r="340" spans="1:4">
      <c r="A340">
        <v>364</v>
      </c>
      <c r="B340" s="13">
        <v>45811</v>
      </c>
      <c r="C340" t="s">
        <v>2316</v>
      </c>
      <c r="D340" t="s">
        <v>2319</v>
      </c>
    </row>
    <row r="341" spans="1:4">
      <c r="A341">
        <v>365</v>
      </c>
      <c r="B341" s="13">
        <v>45811</v>
      </c>
      <c r="C341" t="s">
        <v>2316</v>
      </c>
      <c r="D341" t="s">
        <v>2320</v>
      </c>
    </row>
    <row r="342" spans="1:4">
      <c r="A342">
        <v>366</v>
      </c>
      <c r="B342" s="13">
        <v>45807</v>
      </c>
      <c r="C342" t="s">
        <v>1009</v>
      </c>
      <c r="D342" t="s">
        <v>2329</v>
      </c>
    </row>
    <row r="343" spans="1:4">
      <c r="A343">
        <v>367</v>
      </c>
      <c r="B343" s="13">
        <v>45812</v>
      </c>
      <c r="C343" t="s">
        <v>1573</v>
      </c>
      <c r="D343" t="s">
        <v>2330</v>
      </c>
    </row>
    <row r="344" spans="1:4">
      <c r="A344">
        <v>368</v>
      </c>
      <c r="B344" s="13">
        <v>45812</v>
      </c>
      <c r="C344" t="s">
        <v>2331</v>
      </c>
      <c r="D344" t="s">
        <v>2336</v>
      </c>
    </row>
    <row r="345" spans="1:4">
      <c r="A345">
        <v>369</v>
      </c>
      <c r="B345" s="13">
        <v>45812</v>
      </c>
      <c r="C345" t="s">
        <v>1555</v>
      </c>
      <c r="D345" t="s">
        <v>2339</v>
      </c>
    </row>
    <row r="346" spans="1:4">
      <c r="A346">
        <v>370</v>
      </c>
      <c r="B346" s="13">
        <v>45813</v>
      </c>
      <c r="C346" t="s">
        <v>1516</v>
      </c>
      <c r="D346" t="s">
        <v>2343</v>
      </c>
    </row>
    <row r="347" spans="1:4">
      <c r="A347">
        <v>371</v>
      </c>
      <c r="B347" s="13">
        <v>45813</v>
      </c>
      <c r="C347" t="s">
        <v>1516</v>
      </c>
      <c r="D347" t="s">
        <v>2344</v>
      </c>
    </row>
    <row r="348" spans="1:4">
      <c r="A348">
        <v>372</v>
      </c>
      <c r="B348" s="13">
        <v>45813</v>
      </c>
      <c r="C348" t="s">
        <v>1431</v>
      </c>
      <c r="D348" t="s">
        <v>2345</v>
      </c>
    </row>
    <row r="349" spans="1:4">
      <c r="A349">
        <v>373</v>
      </c>
      <c r="B349" s="13">
        <v>45813</v>
      </c>
      <c r="C349" t="s">
        <v>1134</v>
      </c>
      <c r="D349" t="s">
        <v>2348</v>
      </c>
    </row>
    <row r="350" spans="1:4">
      <c r="A350">
        <v>374</v>
      </c>
      <c r="B350" s="13">
        <v>45813</v>
      </c>
      <c r="C350" t="s">
        <v>2355</v>
      </c>
      <c r="D350" t="s">
        <v>2356</v>
      </c>
    </row>
    <row r="351" spans="1:4">
      <c r="A351">
        <v>375</v>
      </c>
      <c r="B351" s="13">
        <v>45814</v>
      </c>
      <c r="C351" t="s">
        <v>1689</v>
      </c>
      <c r="D351" t="s">
        <v>2357</v>
      </c>
    </row>
    <row r="352" spans="1:4">
      <c r="A352">
        <v>376</v>
      </c>
      <c r="B352" s="13">
        <v>45815</v>
      </c>
      <c r="C352" t="s">
        <v>1689</v>
      </c>
      <c r="D352" t="s">
        <v>2358</v>
      </c>
    </row>
    <row r="353" spans="1:4">
      <c r="A353">
        <v>377</v>
      </c>
      <c r="B353" s="13">
        <v>45817</v>
      </c>
      <c r="C353" t="s">
        <v>2360</v>
      </c>
      <c r="D353" t="s">
        <v>2361</v>
      </c>
    </row>
    <row r="354" spans="1:4">
      <c r="A354">
        <v>378</v>
      </c>
      <c r="B354" s="13">
        <v>45817</v>
      </c>
      <c r="C354" t="s">
        <v>983</v>
      </c>
      <c r="D354" t="s">
        <v>2362</v>
      </c>
    </row>
    <row r="355" spans="1:4">
      <c r="A355">
        <v>379</v>
      </c>
      <c r="B355" s="13">
        <v>45817</v>
      </c>
      <c r="C355" t="s">
        <v>1134</v>
      </c>
      <c r="D355" t="s">
        <v>2365</v>
      </c>
    </row>
    <row r="356" spans="1:4">
      <c r="A356">
        <v>380</v>
      </c>
      <c r="B356" s="13">
        <v>45817</v>
      </c>
      <c r="C356" t="s">
        <v>1689</v>
      </c>
      <c r="D356" t="s">
        <v>2366</v>
      </c>
    </row>
    <row r="357" spans="1:4">
      <c r="A357">
        <v>381</v>
      </c>
      <c r="B357" s="13">
        <v>45817</v>
      </c>
      <c r="C357" t="s">
        <v>1012</v>
      </c>
      <c r="D357" t="s">
        <v>2369</v>
      </c>
    </row>
    <row r="358" spans="1:4">
      <c r="A358">
        <v>382</v>
      </c>
      <c r="B358" s="13">
        <v>45817</v>
      </c>
      <c r="C358" t="s">
        <v>1419</v>
      </c>
      <c r="D358" t="s">
        <v>2370</v>
      </c>
    </row>
    <row r="359" spans="1:4">
      <c r="A359">
        <v>383</v>
      </c>
      <c r="B359" s="13">
        <v>45817</v>
      </c>
      <c r="C359" t="s">
        <v>1374</v>
      </c>
      <c r="D359" t="s">
        <v>2371</v>
      </c>
    </row>
    <row r="360" spans="1:4">
      <c r="A360">
        <v>384</v>
      </c>
      <c r="B360" s="13">
        <v>45817</v>
      </c>
      <c r="C360" t="s">
        <v>1555</v>
      </c>
      <c r="D360" t="s">
        <v>2372</v>
      </c>
    </row>
    <row r="361" spans="1:4">
      <c r="A361">
        <v>385</v>
      </c>
      <c r="B361" s="13">
        <v>45817</v>
      </c>
      <c r="C361" t="s">
        <v>1552</v>
      </c>
      <c r="D361" t="s">
        <v>2378</v>
      </c>
    </row>
    <row r="362" spans="1:4">
      <c r="A362">
        <v>386</v>
      </c>
      <c r="B362" s="13">
        <v>45817</v>
      </c>
      <c r="C362" t="s">
        <v>1689</v>
      </c>
      <c r="D362" t="s">
        <v>2386</v>
      </c>
    </row>
    <row r="363" spans="1:4">
      <c r="A363">
        <v>387</v>
      </c>
      <c r="B363" s="13">
        <v>45817</v>
      </c>
      <c r="C363" t="s">
        <v>1374</v>
      </c>
      <c r="D363" t="s">
        <v>2387</v>
      </c>
    </row>
    <row r="364" spans="1:4">
      <c r="A364">
        <v>388</v>
      </c>
      <c r="B364" s="13">
        <v>45818</v>
      </c>
      <c r="C364" t="s">
        <v>2316</v>
      </c>
      <c r="D364" t="s">
        <v>2400</v>
      </c>
    </row>
    <row r="365" spans="1:4">
      <c r="A365">
        <v>389</v>
      </c>
      <c r="B365" s="13">
        <v>45818</v>
      </c>
      <c r="C365" t="s">
        <v>1714</v>
      </c>
      <c r="D365" t="s">
        <v>2401</v>
      </c>
    </row>
    <row r="366" spans="1:4">
      <c r="A366">
        <v>390</v>
      </c>
      <c r="B366" s="13">
        <v>45818</v>
      </c>
      <c r="C366" t="s">
        <v>1374</v>
      </c>
      <c r="D366" t="s">
        <v>2402</v>
      </c>
    </row>
    <row r="367" spans="1:4">
      <c r="A367">
        <v>391</v>
      </c>
      <c r="B367" s="13">
        <v>45818</v>
      </c>
      <c r="C367" t="s">
        <v>1281</v>
      </c>
      <c r="D367" t="s">
        <v>2404</v>
      </c>
    </row>
    <row r="368" spans="1:4">
      <c r="A368">
        <v>392</v>
      </c>
      <c r="B368" s="13">
        <v>45818</v>
      </c>
      <c r="C368" t="s">
        <v>1552</v>
      </c>
      <c r="D368" t="s">
        <v>2405</v>
      </c>
    </row>
    <row r="369" spans="1:4">
      <c r="A369">
        <v>393</v>
      </c>
      <c r="B369" s="13">
        <v>45818</v>
      </c>
      <c r="C369" t="s">
        <v>1419</v>
      </c>
      <c r="D369" t="s">
        <v>2407</v>
      </c>
    </row>
    <row r="370" spans="1:4">
      <c r="A370">
        <v>394</v>
      </c>
      <c r="B370" s="13">
        <v>45818</v>
      </c>
      <c r="C370" t="s">
        <v>2274</v>
      </c>
      <c r="D370" t="s">
        <v>2409</v>
      </c>
    </row>
    <row r="371" spans="1:4">
      <c r="A371">
        <v>395</v>
      </c>
      <c r="B371" s="13">
        <v>45818</v>
      </c>
      <c r="C371" t="s">
        <v>1859</v>
      </c>
      <c r="D371" t="s">
        <v>2410</v>
      </c>
    </row>
    <row r="372" spans="1:4">
      <c r="A372">
        <v>396</v>
      </c>
      <c r="B372" s="13">
        <v>45819</v>
      </c>
      <c r="C372" t="s">
        <v>1424</v>
      </c>
      <c r="D372" t="s">
        <v>2412</v>
      </c>
    </row>
    <row r="373" spans="1:4">
      <c r="A373">
        <v>397</v>
      </c>
      <c r="B373" s="13">
        <v>45819</v>
      </c>
      <c r="C373" t="s">
        <v>2322</v>
      </c>
      <c r="D373" t="s">
        <v>2422</v>
      </c>
    </row>
    <row r="374" spans="1:4">
      <c r="A374">
        <v>398</v>
      </c>
      <c r="B374" s="13">
        <v>45819</v>
      </c>
      <c r="C374" t="s">
        <v>2423</v>
      </c>
      <c r="D374" t="s">
        <v>2424</v>
      </c>
    </row>
    <row r="375" spans="1:4">
      <c r="A375">
        <v>399</v>
      </c>
      <c r="B375" s="13">
        <v>45819</v>
      </c>
      <c r="C375" t="s">
        <v>1427</v>
      </c>
      <c r="D375" t="s">
        <v>2426</v>
      </c>
    </row>
    <row r="376" spans="1:4">
      <c r="A376">
        <v>400</v>
      </c>
      <c r="B376" s="13">
        <v>45819</v>
      </c>
      <c r="C376" t="s">
        <v>1348</v>
      </c>
      <c r="D376" t="s">
        <v>2427</v>
      </c>
    </row>
    <row r="377" spans="1:4">
      <c r="A377">
        <v>401</v>
      </c>
      <c r="B377" s="13">
        <v>45819</v>
      </c>
      <c r="C377" t="s">
        <v>2415</v>
      </c>
      <c r="D377" t="s">
        <v>2428</v>
      </c>
    </row>
    <row r="378" spans="1:4">
      <c r="A378">
        <v>402</v>
      </c>
      <c r="B378" s="13">
        <v>45819</v>
      </c>
      <c r="C378" t="s">
        <v>1424</v>
      </c>
      <c r="D378" t="s">
        <v>2429</v>
      </c>
    </row>
    <row r="379" spans="1:4">
      <c r="A379">
        <v>403</v>
      </c>
      <c r="B379" s="13">
        <v>45820</v>
      </c>
      <c r="C379" t="s">
        <v>1448</v>
      </c>
      <c r="D379" t="s">
        <v>2430</v>
      </c>
    </row>
    <row r="380" spans="1:4">
      <c r="A380">
        <v>404</v>
      </c>
      <c r="B380" s="13">
        <v>45820</v>
      </c>
      <c r="C380" t="s">
        <v>1448</v>
      </c>
      <c r="D380" t="s">
        <v>2431</v>
      </c>
    </row>
    <row r="381" spans="1:4">
      <c r="A381">
        <v>405</v>
      </c>
      <c r="B381" s="13">
        <v>45820</v>
      </c>
      <c r="C381" t="s">
        <v>1454</v>
      </c>
      <c r="D381" t="s">
        <v>2432</v>
      </c>
    </row>
    <row r="382" spans="1:4">
      <c r="A382">
        <v>406</v>
      </c>
      <c r="B382" s="13">
        <v>45821</v>
      </c>
      <c r="C382" t="s">
        <v>2433</v>
      </c>
      <c r="D382" t="s">
        <v>2439</v>
      </c>
    </row>
    <row r="383" spans="1:4">
      <c r="A383">
        <v>407</v>
      </c>
      <c r="B383" s="13">
        <v>45821</v>
      </c>
      <c r="C383" t="s">
        <v>1012</v>
      </c>
      <c r="D383" t="s">
        <v>2440</v>
      </c>
    </row>
    <row r="384" spans="1:4">
      <c r="A384">
        <v>408</v>
      </c>
      <c r="B384" s="13">
        <v>45821</v>
      </c>
      <c r="C384" t="s">
        <v>1775</v>
      </c>
      <c r="D384" t="s">
        <v>2441</v>
      </c>
    </row>
    <row r="385" spans="1:4">
      <c r="A385">
        <v>409</v>
      </c>
      <c r="B385" s="13">
        <v>45821</v>
      </c>
      <c r="C385" t="s">
        <v>1943</v>
      </c>
      <c r="D385" t="s">
        <v>2442</v>
      </c>
    </row>
    <row r="386" spans="1:4">
      <c r="A386">
        <v>410</v>
      </c>
      <c r="B386" s="13">
        <v>45821</v>
      </c>
      <c r="C386" t="s">
        <v>2443</v>
      </c>
      <c r="D386" t="s">
        <v>2444</v>
      </c>
    </row>
    <row r="387" spans="1:4">
      <c r="A387">
        <v>411</v>
      </c>
      <c r="B387" s="13">
        <v>45821</v>
      </c>
      <c r="C387" t="s">
        <v>1444</v>
      </c>
      <c r="D387" t="s">
        <v>2448</v>
      </c>
    </row>
    <row r="388" spans="1:4">
      <c r="A388">
        <v>412</v>
      </c>
      <c r="B388" s="13">
        <v>45821</v>
      </c>
      <c r="C388" t="s">
        <v>1469</v>
      </c>
      <c r="D388" t="s">
        <v>2453</v>
      </c>
    </row>
    <row r="389" spans="1:4">
      <c r="A389">
        <v>413</v>
      </c>
      <c r="B389" s="13">
        <v>45822</v>
      </c>
      <c r="C389" t="s">
        <v>1374</v>
      </c>
      <c r="D389" t="s">
        <v>2454</v>
      </c>
    </row>
    <row r="390" spans="1:4">
      <c r="A390">
        <v>414</v>
      </c>
      <c r="B390" s="13">
        <v>45822</v>
      </c>
      <c r="C390" t="s">
        <v>1516</v>
      </c>
      <c r="D390" t="s">
        <v>2455</v>
      </c>
    </row>
    <row r="391" spans="1:4">
      <c r="A391">
        <v>415</v>
      </c>
      <c r="B391" s="13">
        <v>45824</v>
      </c>
      <c r="C391" t="s">
        <v>1429</v>
      </c>
      <c r="D391" t="s">
        <v>2456</v>
      </c>
    </row>
    <row r="392" spans="1:4">
      <c r="A392">
        <v>416</v>
      </c>
      <c r="B392" s="13">
        <v>45824</v>
      </c>
      <c r="C392" t="s">
        <v>1012</v>
      </c>
      <c r="D392" t="s">
        <v>2461</v>
      </c>
    </row>
    <row r="393" spans="1:4">
      <c r="A393">
        <v>417</v>
      </c>
      <c r="B393" s="13">
        <v>45824</v>
      </c>
      <c r="C393" t="s">
        <v>1374</v>
      </c>
      <c r="D393" t="s">
        <v>2462</v>
      </c>
    </row>
    <row r="394" spans="1:4">
      <c r="A394">
        <v>418</v>
      </c>
      <c r="B394" s="13">
        <v>45825</v>
      </c>
      <c r="C394" t="s">
        <v>1353</v>
      </c>
      <c r="D394" t="s">
        <v>2463</v>
      </c>
    </row>
    <row r="395" spans="1:4">
      <c r="A395">
        <v>419</v>
      </c>
      <c r="B395" s="13">
        <v>45825</v>
      </c>
      <c r="C395" t="s">
        <v>1516</v>
      </c>
      <c r="D395" t="s">
        <v>2503</v>
      </c>
    </row>
    <row r="396" spans="1:4">
      <c r="A396">
        <v>420</v>
      </c>
      <c r="B396" s="13">
        <v>45825</v>
      </c>
      <c r="C396" t="s">
        <v>1374</v>
      </c>
      <c r="D396" t="s">
        <v>2506</v>
      </c>
    </row>
    <row r="397" spans="1:4">
      <c r="A397">
        <v>421</v>
      </c>
      <c r="B397" s="13">
        <v>45825</v>
      </c>
      <c r="C397" t="s">
        <v>2505</v>
      </c>
      <c r="D397" t="s">
        <v>2507</v>
      </c>
    </row>
    <row r="398" spans="1:4">
      <c r="A398">
        <v>422</v>
      </c>
      <c r="B398" s="13">
        <v>45826</v>
      </c>
      <c r="C398" t="s">
        <v>1012</v>
      </c>
      <c r="D398" t="s">
        <v>2511</v>
      </c>
    </row>
    <row r="399" spans="1:4">
      <c r="A399">
        <v>423</v>
      </c>
      <c r="B399" s="13">
        <v>45826</v>
      </c>
      <c r="C399" t="s">
        <v>1374</v>
      </c>
      <c r="D399" t="s">
        <v>2514</v>
      </c>
    </row>
    <row r="400" spans="1:4">
      <c r="A400">
        <v>424</v>
      </c>
      <c r="B400" s="13">
        <v>45826</v>
      </c>
      <c r="C400" t="s">
        <v>2423</v>
      </c>
      <c r="D400" t="s">
        <v>2515</v>
      </c>
    </row>
    <row r="401" spans="1:4">
      <c r="A401">
        <v>425</v>
      </c>
      <c r="B401" s="13">
        <v>45826</v>
      </c>
      <c r="C401" t="s">
        <v>1940</v>
      </c>
      <c r="D401" t="s">
        <v>2516</v>
      </c>
    </row>
    <row r="402" spans="1:4">
      <c r="A402">
        <v>426</v>
      </c>
      <c r="B402" s="13">
        <v>45826</v>
      </c>
      <c r="C402" t="s">
        <v>2248</v>
      </c>
      <c r="D402" t="s">
        <v>2517</v>
      </c>
    </row>
    <row r="403" spans="1:4">
      <c r="A403">
        <v>427</v>
      </c>
      <c r="B403" s="13">
        <v>45826</v>
      </c>
      <c r="C403" t="s">
        <v>1689</v>
      </c>
      <c r="D403" t="s">
        <v>2518</v>
      </c>
    </row>
    <row r="404" spans="1:4">
      <c r="A404">
        <v>428</v>
      </c>
      <c r="B404" s="13">
        <v>45826</v>
      </c>
      <c r="C404" t="s">
        <v>1374</v>
      </c>
      <c r="D404" t="s">
        <v>2519</v>
      </c>
    </row>
    <row r="405" spans="1:4">
      <c r="A405">
        <v>429</v>
      </c>
      <c r="B405" s="13">
        <v>45827</v>
      </c>
      <c r="C405" t="s">
        <v>1940</v>
      </c>
      <c r="D405" t="s">
        <v>2521</v>
      </c>
    </row>
    <row r="406" spans="1:4">
      <c r="A406">
        <v>430</v>
      </c>
      <c r="B406" s="13">
        <v>45827</v>
      </c>
      <c r="C406" t="s">
        <v>1424</v>
      </c>
      <c r="D406" t="s">
        <v>2522</v>
      </c>
    </row>
    <row r="407" spans="1:4">
      <c r="A407">
        <v>431</v>
      </c>
      <c r="B407" s="13">
        <v>45827</v>
      </c>
      <c r="C407" t="s">
        <v>2505</v>
      </c>
      <c r="D407" t="s">
        <v>2527</v>
      </c>
    </row>
    <row r="408" spans="1:4">
      <c r="A408">
        <v>432</v>
      </c>
      <c r="B408" s="13">
        <v>45827</v>
      </c>
      <c r="C408" t="s">
        <v>1374</v>
      </c>
      <c r="D408" t="s">
        <v>2530</v>
      </c>
    </row>
    <row r="409" spans="1:4">
      <c r="A409">
        <v>433</v>
      </c>
      <c r="B409" s="13">
        <v>45827</v>
      </c>
      <c r="C409" t="s">
        <v>1419</v>
      </c>
      <c r="D409" t="s">
        <v>2531</v>
      </c>
    </row>
    <row r="410" spans="1:4">
      <c r="A410">
        <v>434</v>
      </c>
      <c r="B410" s="13">
        <v>45827</v>
      </c>
      <c r="C410" t="s">
        <v>1689</v>
      </c>
      <c r="D410" t="s">
        <v>2532</v>
      </c>
    </row>
    <row r="411" spans="1:4">
      <c r="A411">
        <v>435</v>
      </c>
      <c r="B411" s="13">
        <v>45827</v>
      </c>
      <c r="C411" t="s">
        <v>2360</v>
      </c>
      <c r="D411" t="s">
        <v>2533</v>
      </c>
    </row>
    <row r="412" spans="1:4">
      <c r="A412">
        <v>436</v>
      </c>
      <c r="B412" s="13">
        <v>45827</v>
      </c>
      <c r="C412" t="s">
        <v>1552</v>
      </c>
      <c r="D412" t="s">
        <v>2535</v>
      </c>
    </row>
    <row r="413" spans="1:4">
      <c r="A413">
        <v>437</v>
      </c>
      <c r="B413" s="13">
        <v>45827</v>
      </c>
      <c r="C413" t="s">
        <v>1552</v>
      </c>
      <c r="D413" t="s">
        <v>2537</v>
      </c>
    </row>
    <row r="414" spans="1:4">
      <c r="A414">
        <v>438</v>
      </c>
      <c r="B414" s="13">
        <v>45828</v>
      </c>
      <c r="C414" t="s">
        <v>2544</v>
      </c>
      <c r="D414" t="s">
        <v>2545</v>
      </c>
    </row>
    <row r="415" spans="1:4">
      <c r="A415">
        <v>439</v>
      </c>
      <c r="B415" s="13">
        <v>45828</v>
      </c>
      <c r="C415" t="s">
        <v>1555</v>
      </c>
      <c r="D415" t="s">
        <v>2546</v>
      </c>
    </row>
    <row r="416" spans="1:4">
      <c r="A416">
        <v>440</v>
      </c>
      <c r="B416" s="13">
        <v>45828</v>
      </c>
      <c r="C416" t="s">
        <v>1009</v>
      </c>
      <c r="D416" t="s">
        <v>2547</v>
      </c>
    </row>
    <row r="417" spans="1:4">
      <c r="A417">
        <v>441</v>
      </c>
      <c r="B417" s="13">
        <v>45828</v>
      </c>
      <c r="C417" t="s">
        <v>1516</v>
      </c>
      <c r="D417" t="s">
        <v>2548</v>
      </c>
    </row>
    <row r="418" spans="1:4">
      <c r="A418">
        <v>442</v>
      </c>
      <c r="B418" s="13">
        <v>45828</v>
      </c>
      <c r="C418" t="s">
        <v>2549</v>
      </c>
      <c r="D418" t="s">
        <v>2550</v>
      </c>
    </row>
    <row r="419" spans="1:4">
      <c r="A419">
        <v>443</v>
      </c>
      <c r="B419" s="13">
        <v>45828</v>
      </c>
      <c r="C419" t="s">
        <v>1555</v>
      </c>
      <c r="D419" t="s">
        <v>2551</v>
      </c>
    </row>
    <row r="420" spans="1:4">
      <c r="A420">
        <v>444</v>
      </c>
      <c r="B420" s="13">
        <v>45828</v>
      </c>
      <c r="C420" t="s">
        <v>2556</v>
      </c>
      <c r="D420" t="s">
        <v>2557</v>
      </c>
    </row>
    <row r="421" spans="1:4">
      <c r="A421">
        <v>445</v>
      </c>
      <c r="B421" s="13">
        <v>45829</v>
      </c>
      <c r="C421" t="s">
        <v>1561</v>
      </c>
      <c r="D421" t="s">
        <v>2559</v>
      </c>
    </row>
    <row r="422" spans="1:4">
      <c r="A422">
        <v>446</v>
      </c>
      <c r="B422" s="13">
        <v>45829</v>
      </c>
      <c r="C422" t="s">
        <v>2449</v>
      </c>
      <c r="D422" t="s">
        <v>2560</v>
      </c>
    </row>
    <row r="423" spans="1:4">
      <c r="A423">
        <v>447</v>
      </c>
      <c r="B423" s="13">
        <v>45829</v>
      </c>
      <c r="C423" t="s">
        <v>1689</v>
      </c>
      <c r="D423" t="s">
        <v>2563</v>
      </c>
    </row>
    <row r="424" spans="1:4">
      <c r="A424">
        <v>448</v>
      </c>
      <c r="B424" s="13">
        <v>45831</v>
      </c>
      <c r="C424" t="s">
        <v>2564</v>
      </c>
      <c r="D424" t="s">
        <v>2565</v>
      </c>
    </row>
    <row r="425" spans="1:4">
      <c r="A425">
        <v>449</v>
      </c>
      <c r="B425" s="13">
        <v>45831</v>
      </c>
      <c r="C425" t="s">
        <v>2569</v>
      </c>
      <c r="D425" t="s">
        <v>2570</v>
      </c>
    </row>
    <row r="426" spans="1:4">
      <c r="A426">
        <v>450</v>
      </c>
      <c r="B426" s="13">
        <v>45832</v>
      </c>
      <c r="C426" t="s">
        <v>1134</v>
      </c>
      <c r="D426" t="s">
        <v>2576</v>
      </c>
    </row>
    <row r="427" spans="1:4">
      <c r="A427">
        <v>451</v>
      </c>
      <c r="B427" s="13">
        <v>45832</v>
      </c>
      <c r="C427" t="s">
        <v>1555</v>
      </c>
      <c r="D427" t="s">
        <v>2577</v>
      </c>
    </row>
    <row r="428" spans="1:4">
      <c r="A428">
        <v>452</v>
      </c>
      <c r="B428" s="13">
        <v>45832</v>
      </c>
      <c r="C428" t="s">
        <v>2423</v>
      </c>
      <c r="D428" t="s">
        <v>2584</v>
      </c>
    </row>
    <row r="429" spans="1:4">
      <c r="A429">
        <v>453</v>
      </c>
      <c r="B429" s="13">
        <v>45832</v>
      </c>
      <c r="C429" t="s">
        <v>2578</v>
      </c>
      <c r="D429" t="s">
        <v>2585</v>
      </c>
    </row>
    <row r="430" spans="1:4">
      <c r="A430">
        <v>454</v>
      </c>
      <c r="B430" s="13">
        <v>45832</v>
      </c>
      <c r="C430" t="s">
        <v>1689</v>
      </c>
      <c r="D430" t="s">
        <v>2586</v>
      </c>
    </row>
    <row r="431" spans="1:4">
      <c r="A431">
        <v>455</v>
      </c>
      <c r="B431" s="13">
        <v>45832</v>
      </c>
      <c r="C431" t="s">
        <v>1516</v>
      </c>
      <c r="D431" t="s">
        <v>2587</v>
      </c>
    </row>
    <row r="432" spans="1:4">
      <c r="A432">
        <v>456</v>
      </c>
      <c r="B432" s="13">
        <v>45833</v>
      </c>
      <c r="C432" t="s">
        <v>1040</v>
      </c>
      <c r="D432" t="s">
        <v>2594</v>
      </c>
    </row>
    <row r="433" spans="1:4">
      <c r="A433">
        <v>457</v>
      </c>
      <c r="B433" s="13">
        <v>45833</v>
      </c>
      <c r="C433" t="s">
        <v>975</v>
      </c>
      <c r="D433" t="s">
        <v>2595</v>
      </c>
    </row>
    <row r="434" spans="1:4">
      <c r="A434">
        <v>458</v>
      </c>
      <c r="B434" s="13">
        <v>45833</v>
      </c>
      <c r="C434" t="s">
        <v>1859</v>
      </c>
      <c r="D434" t="s">
        <v>2596</v>
      </c>
    </row>
    <row r="435" spans="1:4">
      <c r="A435">
        <v>459</v>
      </c>
      <c r="B435" s="13">
        <v>45833</v>
      </c>
      <c r="C435" t="s">
        <v>1573</v>
      </c>
      <c r="D435" t="s">
        <v>2598</v>
      </c>
    </row>
    <row r="436" spans="1:4">
      <c r="A436">
        <v>460</v>
      </c>
      <c r="B436" s="13">
        <v>45833</v>
      </c>
      <c r="C436" t="s">
        <v>2589</v>
      </c>
      <c r="D436" t="s">
        <v>2599</v>
      </c>
    </row>
    <row r="437" spans="1:4">
      <c r="A437">
        <v>461</v>
      </c>
      <c r="B437" s="13">
        <v>45833</v>
      </c>
      <c r="C437" t="s">
        <v>1047</v>
      </c>
      <c r="D437" t="s">
        <v>2601</v>
      </c>
    </row>
    <row r="438" spans="1:4">
      <c r="A438">
        <v>462</v>
      </c>
      <c r="B438" s="13">
        <v>45833</v>
      </c>
      <c r="C438" t="s">
        <v>1561</v>
      </c>
      <c r="D438" t="s">
        <v>2602</v>
      </c>
    </row>
    <row r="439" spans="1:4">
      <c r="A439">
        <v>463</v>
      </c>
      <c r="B439" s="13">
        <v>45833</v>
      </c>
      <c r="C439" t="s">
        <v>1454</v>
      </c>
      <c r="D439" t="s">
        <v>2607</v>
      </c>
    </row>
    <row r="440" spans="1:4">
      <c r="A440">
        <v>464</v>
      </c>
      <c r="B440" s="13">
        <v>45834</v>
      </c>
      <c r="C440" t="s">
        <v>1444</v>
      </c>
      <c r="D440" t="s">
        <v>2608</v>
      </c>
    </row>
    <row r="441" spans="1:4">
      <c r="A441">
        <v>465</v>
      </c>
      <c r="B441" s="13">
        <v>45834</v>
      </c>
      <c r="C441" t="s">
        <v>1689</v>
      </c>
      <c r="D441" t="s">
        <v>2611</v>
      </c>
    </row>
    <row r="442" spans="1:4">
      <c r="A442">
        <v>466</v>
      </c>
      <c r="B442" s="13">
        <v>45834</v>
      </c>
      <c r="C442" t="s">
        <v>1374</v>
      </c>
      <c r="D442" t="s">
        <v>2612</v>
      </c>
    </row>
    <row r="443" spans="1:4">
      <c r="A443">
        <v>467</v>
      </c>
      <c r="B443" s="13">
        <v>45834</v>
      </c>
      <c r="C443" t="s">
        <v>1374</v>
      </c>
      <c r="D443" t="s">
        <v>2614</v>
      </c>
    </row>
    <row r="444" spans="1:4">
      <c r="A444">
        <v>468</v>
      </c>
      <c r="B444" s="13">
        <v>45834</v>
      </c>
      <c r="C444" t="s">
        <v>1374</v>
      </c>
      <c r="D444" t="s">
        <v>2624</v>
      </c>
    </row>
    <row r="445" spans="1:4">
      <c r="A445">
        <v>469</v>
      </c>
      <c r="B445" s="13">
        <v>45834</v>
      </c>
      <c r="C445" t="s">
        <v>1047</v>
      </c>
      <c r="D445" t="s">
        <v>2627</v>
      </c>
    </row>
    <row r="446" spans="1:4">
      <c r="A446">
        <v>470</v>
      </c>
      <c r="B446" s="13">
        <v>45835</v>
      </c>
      <c r="C446" t="s">
        <v>1353</v>
      </c>
      <c r="D446" t="s">
        <v>2638</v>
      </c>
    </row>
    <row r="447" spans="1:4">
      <c r="A447">
        <v>471</v>
      </c>
      <c r="B447" s="13">
        <v>45835</v>
      </c>
      <c r="C447" t="s">
        <v>1442</v>
      </c>
      <c r="D447" t="s">
        <v>2639</v>
      </c>
    </row>
    <row r="448" spans="1:4">
      <c r="A448">
        <v>472</v>
      </c>
      <c r="B448" s="13">
        <v>45835</v>
      </c>
      <c r="C448" t="s">
        <v>1047</v>
      </c>
      <c r="D448" t="s">
        <v>2641</v>
      </c>
    </row>
    <row r="449" spans="1:4">
      <c r="A449">
        <v>473</v>
      </c>
      <c r="B449" s="13">
        <v>45835</v>
      </c>
      <c r="C449" t="s">
        <v>1552</v>
      </c>
      <c r="D449" t="s">
        <v>2642</v>
      </c>
    </row>
    <row r="450" spans="1:4">
      <c r="A450">
        <v>474</v>
      </c>
      <c r="B450" s="13">
        <v>45835</v>
      </c>
      <c r="C450" t="s">
        <v>1689</v>
      </c>
      <c r="D450" t="s">
        <v>2644</v>
      </c>
    </row>
    <row r="451" spans="1:4">
      <c r="A451">
        <v>475</v>
      </c>
      <c r="B451" s="13">
        <v>45835</v>
      </c>
      <c r="C451" t="s">
        <v>1448</v>
      </c>
      <c r="D451" t="s">
        <v>2645</v>
      </c>
    </row>
    <row r="452" spans="1:4">
      <c r="A452">
        <v>476</v>
      </c>
      <c r="B452" s="13">
        <v>45838</v>
      </c>
      <c r="C452" t="s">
        <v>2248</v>
      </c>
      <c r="D452" t="s">
        <v>2648</v>
      </c>
    </row>
    <row r="453" spans="1:4">
      <c r="A453">
        <v>477</v>
      </c>
      <c r="B453" s="13">
        <v>45838</v>
      </c>
      <c r="C453" t="s">
        <v>1689</v>
      </c>
      <c r="D453" t="s">
        <v>2656</v>
      </c>
    </row>
    <row r="454" spans="1:4">
      <c r="A454">
        <v>478</v>
      </c>
      <c r="B454" s="13">
        <v>45838</v>
      </c>
      <c r="C454" t="s">
        <v>1076</v>
      </c>
      <c r="D454" t="s">
        <v>2659</v>
      </c>
    </row>
    <row r="455" spans="1:4">
      <c r="A455">
        <v>479</v>
      </c>
      <c r="B455" s="13">
        <v>45838</v>
      </c>
      <c r="C455" t="s">
        <v>2649</v>
      </c>
      <c r="D455" t="s">
        <v>2660</v>
      </c>
    </row>
    <row r="456" spans="1:4">
      <c r="A456">
        <v>480</v>
      </c>
      <c r="B456" s="13">
        <v>45838</v>
      </c>
      <c r="C456" t="s">
        <v>1419</v>
      </c>
      <c r="D456" t="s">
        <v>2661</v>
      </c>
    </row>
    <row r="457" spans="1:4">
      <c r="A457">
        <v>481</v>
      </c>
      <c r="B457" s="13">
        <v>45838</v>
      </c>
      <c r="C457" t="s">
        <v>1689</v>
      </c>
      <c r="D457" t="s">
        <v>2662</v>
      </c>
    </row>
    <row r="458" spans="1:4">
      <c r="A458">
        <v>482</v>
      </c>
      <c r="B458" s="13">
        <v>45838</v>
      </c>
      <c r="C458" t="s">
        <v>1943</v>
      </c>
      <c r="D458" t="s">
        <v>2663</v>
      </c>
    </row>
    <row r="459" spans="1:4">
      <c r="A459">
        <v>483</v>
      </c>
      <c r="B459" s="13">
        <v>45838</v>
      </c>
      <c r="C459" t="s">
        <v>1442</v>
      </c>
      <c r="D459" t="s">
        <v>2666</v>
      </c>
    </row>
    <row r="460" spans="1:4">
      <c r="A460">
        <v>484</v>
      </c>
      <c r="B460" s="13">
        <v>45839</v>
      </c>
      <c r="C460" t="s">
        <v>2670</v>
      </c>
      <c r="D460" t="s">
        <v>2671</v>
      </c>
    </row>
    <row r="461" spans="1:4">
      <c r="A461">
        <v>485</v>
      </c>
      <c r="B461" s="13">
        <v>45839</v>
      </c>
      <c r="C461" t="s">
        <v>1454</v>
      </c>
      <c r="D461" t="s">
        <v>2672</v>
      </c>
    </row>
    <row r="462" spans="1:4">
      <c r="A462">
        <v>486</v>
      </c>
      <c r="B462" s="13">
        <v>45839</v>
      </c>
      <c r="C462" t="s">
        <v>1555</v>
      </c>
      <c r="D462" t="s">
        <v>2674</v>
      </c>
    </row>
    <row r="463" spans="1:4">
      <c r="A463">
        <v>487</v>
      </c>
      <c r="B463" s="13">
        <v>45839</v>
      </c>
      <c r="C463" t="s">
        <v>2677</v>
      </c>
      <c r="D463" t="s">
        <v>2680</v>
      </c>
    </row>
    <row r="464" spans="1:4">
      <c r="A464">
        <v>488</v>
      </c>
      <c r="B464" s="13">
        <v>45839</v>
      </c>
      <c r="C464" t="s">
        <v>1419</v>
      </c>
      <c r="D464" t="s">
        <v>2681</v>
      </c>
    </row>
    <row r="465" spans="1:4">
      <c r="A465">
        <v>489</v>
      </c>
      <c r="B465" s="13">
        <v>45840</v>
      </c>
      <c r="C465" t="s">
        <v>2685</v>
      </c>
      <c r="D465" t="s">
        <v>2686</v>
      </c>
    </row>
    <row r="466" spans="1:4">
      <c r="A466">
        <v>490</v>
      </c>
      <c r="B466" s="13">
        <v>45840</v>
      </c>
      <c r="C466" t="s">
        <v>2687</v>
      </c>
      <c r="D466" t="s">
        <v>2691</v>
      </c>
    </row>
    <row r="467" spans="1:4">
      <c r="A467">
        <v>491</v>
      </c>
      <c r="B467" s="13">
        <v>45840</v>
      </c>
      <c r="C467" t="s">
        <v>1555</v>
      </c>
      <c r="D467" t="s">
        <v>2698</v>
      </c>
    </row>
    <row r="468" spans="1:4">
      <c r="A468">
        <v>492</v>
      </c>
      <c r="B468" s="13">
        <v>45840</v>
      </c>
      <c r="C468" t="s">
        <v>1924</v>
      </c>
      <c r="D468" t="s">
        <v>2699</v>
      </c>
    </row>
    <row r="469" spans="1:4">
      <c r="A469">
        <v>493</v>
      </c>
      <c r="B469" s="13">
        <v>45840</v>
      </c>
      <c r="C469" t="s">
        <v>2062</v>
      </c>
      <c r="D469" t="s">
        <v>2700</v>
      </c>
    </row>
    <row r="470" spans="1:4">
      <c r="A470">
        <v>494</v>
      </c>
      <c r="B470" s="13">
        <v>45841</v>
      </c>
      <c r="C470" t="s">
        <v>1040</v>
      </c>
      <c r="D470" t="s">
        <v>2701</v>
      </c>
    </row>
    <row r="471" spans="1:4">
      <c r="A471">
        <v>495</v>
      </c>
      <c r="B471" s="13">
        <v>45841</v>
      </c>
      <c r="C471" t="s">
        <v>2706</v>
      </c>
      <c r="D471" t="s">
        <v>2709</v>
      </c>
    </row>
    <row r="472" spans="1:4">
      <c r="A472">
        <v>496</v>
      </c>
      <c r="B472" s="13">
        <v>45841</v>
      </c>
      <c r="C472" t="s">
        <v>1775</v>
      </c>
      <c r="D472" t="s">
        <v>2710</v>
      </c>
    </row>
    <row r="473" spans="1:4">
      <c r="A473">
        <v>497</v>
      </c>
      <c r="B473" s="13">
        <v>45841</v>
      </c>
      <c r="C473" t="s">
        <v>2218</v>
      </c>
      <c r="D473" t="s">
        <v>2711</v>
      </c>
    </row>
    <row r="474" spans="1:4">
      <c r="A474">
        <v>498</v>
      </c>
      <c r="B474" s="13">
        <v>45841</v>
      </c>
      <c r="C474" t="s">
        <v>1555</v>
      </c>
      <c r="D474" t="s">
        <v>2712</v>
      </c>
    </row>
    <row r="475" spans="1:4">
      <c r="A475">
        <v>499</v>
      </c>
      <c r="B475" s="13">
        <v>45842</v>
      </c>
      <c r="C475" t="s">
        <v>1573</v>
      </c>
      <c r="D475" t="s">
        <v>2717</v>
      </c>
    </row>
    <row r="476" spans="1:4">
      <c r="A476">
        <v>500</v>
      </c>
      <c r="B476" s="13">
        <v>45842</v>
      </c>
      <c r="C476" t="s">
        <v>1555</v>
      </c>
      <c r="D476" t="s">
        <v>2718</v>
      </c>
    </row>
    <row r="477" spans="1:4">
      <c r="A477">
        <v>501</v>
      </c>
      <c r="B477" s="13">
        <v>45842</v>
      </c>
      <c r="C477" t="s">
        <v>1442</v>
      </c>
      <c r="D477" t="s">
        <v>2720</v>
      </c>
    </row>
    <row r="478" spans="1:4">
      <c r="A478">
        <v>502</v>
      </c>
      <c r="B478" s="13">
        <v>45842</v>
      </c>
      <c r="C478" t="s">
        <v>1134</v>
      </c>
      <c r="D478" t="s">
        <v>2721</v>
      </c>
    </row>
    <row r="479" spans="1:4">
      <c r="A479">
        <v>503</v>
      </c>
      <c r="B479" s="13">
        <v>45843</v>
      </c>
      <c r="C479" t="s">
        <v>1516</v>
      </c>
      <c r="D479" t="s">
        <v>2723</v>
      </c>
    </row>
    <row r="480" spans="1:4">
      <c r="A480">
        <v>504</v>
      </c>
      <c r="B480" s="13">
        <v>45845</v>
      </c>
      <c r="C480" t="s">
        <v>1516</v>
      </c>
      <c r="D480" t="s">
        <v>2724</v>
      </c>
    </row>
    <row r="481" spans="1:4">
      <c r="A481">
        <v>505</v>
      </c>
      <c r="B481" s="13">
        <v>45845</v>
      </c>
      <c r="C481" t="s">
        <v>1419</v>
      </c>
      <c r="D481" t="s">
        <v>2725</v>
      </c>
    </row>
    <row r="482" spans="1:4">
      <c r="A482">
        <v>506</v>
      </c>
      <c r="B482" s="13">
        <v>45845</v>
      </c>
      <c r="C482" t="s">
        <v>1454</v>
      </c>
      <c r="D482" t="s">
        <v>2726</v>
      </c>
    </row>
    <row r="483" spans="1:4">
      <c r="A483">
        <v>507</v>
      </c>
      <c r="B483" s="13">
        <v>45845</v>
      </c>
      <c r="C483" t="s">
        <v>2732</v>
      </c>
      <c r="D483" t="s">
        <v>2736</v>
      </c>
    </row>
    <row r="484" spans="1:4">
      <c r="A484">
        <v>508</v>
      </c>
      <c r="B484" s="13">
        <v>45845</v>
      </c>
      <c r="C484" t="s">
        <v>2544</v>
      </c>
      <c r="D484" t="s">
        <v>2737</v>
      </c>
    </row>
    <row r="485" spans="1:4">
      <c r="A485">
        <v>509</v>
      </c>
      <c r="B485" s="13">
        <v>45845</v>
      </c>
      <c r="C485" t="s">
        <v>2727</v>
      </c>
      <c r="D485" t="s">
        <v>2738</v>
      </c>
    </row>
    <row r="486" spans="1:4">
      <c r="A486">
        <v>510</v>
      </c>
      <c r="B486" s="13">
        <v>45845</v>
      </c>
      <c r="C486" t="s">
        <v>1134</v>
      </c>
      <c r="D486" t="s">
        <v>2739</v>
      </c>
    </row>
    <row r="487" spans="1:4">
      <c r="A487">
        <v>511</v>
      </c>
      <c r="B487" s="13">
        <v>45845</v>
      </c>
      <c r="C487" t="s">
        <v>1835</v>
      </c>
      <c r="D487" t="s">
        <v>2740</v>
      </c>
    </row>
    <row r="488" spans="1:4">
      <c r="A488">
        <v>512</v>
      </c>
      <c r="B488" s="13">
        <v>45845</v>
      </c>
      <c r="C488" t="s">
        <v>1419</v>
      </c>
      <c r="D488" t="s">
        <v>2741</v>
      </c>
    </row>
    <row r="489" spans="1:4">
      <c r="A489">
        <v>513</v>
      </c>
      <c r="B489" s="13">
        <v>45845</v>
      </c>
      <c r="C489" t="s">
        <v>1689</v>
      </c>
      <c r="D489" t="s">
        <v>2743</v>
      </c>
    </row>
    <row r="490" spans="1:4">
      <c r="A490">
        <v>514</v>
      </c>
      <c r="B490" s="13">
        <v>45846</v>
      </c>
      <c r="C490" t="s">
        <v>1374</v>
      </c>
      <c r="D490" t="s">
        <v>2746</v>
      </c>
    </row>
    <row r="491" spans="1:4">
      <c r="A491">
        <v>515</v>
      </c>
      <c r="B491" s="13">
        <v>45846</v>
      </c>
      <c r="C491" t="s">
        <v>2732</v>
      </c>
      <c r="D491" t="s">
        <v>2749</v>
      </c>
    </row>
    <row r="492" spans="1:4">
      <c r="A492">
        <v>516</v>
      </c>
      <c r="B492" s="13">
        <v>45846</v>
      </c>
      <c r="C492" t="s">
        <v>1516</v>
      </c>
      <c r="D492" t="s">
        <v>2750</v>
      </c>
    </row>
    <row r="493" spans="1:4">
      <c r="A493">
        <v>517</v>
      </c>
      <c r="B493" s="13">
        <v>45846</v>
      </c>
      <c r="C493" t="s">
        <v>1775</v>
      </c>
      <c r="D493" t="s">
        <v>2751</v>
      </c>
    </row>
    <row r="494" spans="1:4">
      <c r="A494">
        <v>518</v>
      </c>
      <c r="B494" s="13">
        <v>45846</v>
      </c>
      <c r="C494" t="s">
        <v>2752</v>
      </c>
      <c r="D494" t="s">
        <v>2756</v>
      </c>
    </row>
    <row r="495" spans="1:4">
      <c r="A495">
        <v>519</v>
      </c>
      <c r="B495" s="13">
        <v>45846</v>
      </c>
      <c r="C495" t="s">
        <v>1009</v>
      </c>
      <c r="D495" t="s">
        <v>2758</v>
      </c>
    </row>
    <row r="496" spans="1:4">
      <c r="A496">
        <v>520</v>
      </c>
      <c r="B496" s="13">
        <v>45846</v>
      </c>
      <c r="C496" t="s">
        <v>1561</v>
      </c>
      <c r="D496" t="s">
        <v>2759</v>
      </c>
    </row>
    <row r="497" spans="1:4">
      <c r="A497">
        <v>521</v>
      </c>
      <c r="B497" s="13">
        <v>45846</v>
      </c>
      <c r="C497" t="s">
        <v>1552</v>
      </c>
      <c r="D497" t="s">
        <v>2760</v>
      </c>
    </row>
    <row r="498" spans="1:4">
      <c r="A498">
        <v>522</v>
      </c>
      <c r="B498" s="13">
        <v>45846</v>
      </c>
      <c r="C498" t="s">
        <v>1134</v>
      </c>
      <c r="D498" t="s">
        <v>2761</v>
      </c>
    </row>
    <row r="499" spans="1:4">
      <c r="A499">
        <v>523</v>
      </c>
      <c r="B499" s="13">
        <v>45847</v>
      </c>
      <c r="C499" t="s">
        <v>1374</v>
      </c>
      <c r="D499" t="s">
        <v>2762</v>
      </c>
    </row>
    <row r="500" spans="1:4">
      <c r="A500">
        <v>524</v>
      </c>
      <c r="B500" s="13">
        <v>45847</v>
      </c>
      <c r="C500" t="s">
        <v>2360</v>
      </c>
      <c r="D500" t="s">
        <v>2764</v>
      </c>
    </row>
    <row r="501" spans="1:4">
      <c r="A501">
        <v>525</v>
      </c>
      <c r="B501" s="13">
        <v>45847</v>
      </c>
      <c r="C501" t="s">
        <v>2215</v>
      </c>
      <c r="D501" t="s">
        <v>2768</v>
      </c>
    </row>
    <row r="502" spans="1:4">
      <c r="A502">
        <v>526</v>
      </c>
      <c r="B502" s="13">
        <v>45847</v>
      </c>
      <c r="C502" t="s">
        <v>1419</v>
      </c>
      <c r="D502" t="s">
        <v>2769</v>
      </c>
    </row>
    <row r="503" spans="1:4">
      <c r="A503">
        <v>527</v>
      </c>
      <c r="B503" s="13">
        <v>45847</v>
      </c>
      <c r="C503" t="s">
        <v>1689</v>
      </c>
      <c r="D503" t="s">
        <v>2770</v>
      </c>
    </row>
    <row r="504" spans="1:4">
      <c r="A504">
        <v>528</v>
      </c>
      <c r="B504" s="13">
        <v>45847</v>
      </c>
      <c r="C504" t="s">
        <v>1374</v>
      </c>
      <c r="D504" t="s">
        <v>2771</v>
      </c>
    </row>
    <row r="505" spans="1:4">
      <c r="A505">
        <v>529</v>
      </c>
      <c r="B505" s="13">
        <v>45847</v>
      </c>
      <c r="C505" t="s">
        <v>1714</v>
      </c>
      <c r="D505" t="s">
        <v>2772</v>
      </c>
    </row>
    <row r="506" spans="1:4">
      <c r="A506">
        <v>530</v>
      </c>
      <c r="B506" s="13">
        <v>45847</v>
      </c>
      <c r="C506" t="s">
        <v>2360</v>
      </c>
      <c r="D506" t="s">
        <v>2773</v>
      </c>
    </row>
    <row r="507" spans="1:4">
      <c r="A507">
        <v>531</v>
      </c>
      <c r="B507" s="13">
        <v>45848</v>
      </c>
      <c r="C507" t="s">
        <v>2670</v>
      </c>
      <c r="D507" t="s">
        <v>2778</v>
      </c>
    </row>
    <row r="508" spans="1:4">
      <c r="A508">
        <v>532</v>
      </c>
      <c r="B508" s="13">
        <v>45848</v>
      </c>
      <c r="C508" t="s">
        <v>2274</v>
      </c>
      <c r="D508" t="s">
        <v>2780</v>
      </c>
    </row>
    <row r="509" spans="1:4">
      <c r="A509">
        <v>533</v>
      </c>
      <c r="B509" s="13">
        <v>45848</v>
      </c>
      <c r="C509" t="s">
        <v>1374</v>
      </c>
      <c r="D509" t="s">
        <v>2781</v>
      </c>
    </row>
    <row r="510" spans="1:4">
      <c r="A510">
        <v>534</v>
      </c>
      <c r="B510" s="13">
        <v>45848</v>
      </c>
      <c r="C510" t="s">
        <v>1020</v>
      </c>
      <c r="D510" t="s">
        <v>2782</v>
      </c>
    </row>
    <row r="511" spans="1:4">
      <c r="A511">
        <v>535</v>
      </c>
      <c r="B511" s="13">
        <v>45848</v>
      </c>
      <c r="C511" t="s">
        <v>1009</v>
      </c>
      <c r="D511" t="s">
        <v>2784</v>
      </c>
    </row>
    <row r="512" spans="1:4">
      <c r="A512">
        <v>536</v>
      </c>
      <c r="B512" s="13">
        <v>45849</v>
      </c>
      <c r="C512" t="s">
        <v>1552</v>
      </c>
      <c r="D512" t="s">
        <v>2794</v>
      </c>
    </row>
    <row r="513" spans="1:4">
      <c r="A513">
        <v>537</v>
      </c>
      <c r="B513" s="13">
        <v>45849</v>
      </c>
      <c r="C513" t="s">
        <v>1555</v>
      </c>
      <c r="D513" t="s">
        <v>2795</v>
      </c>
    </row>
    <row r="514" spans="1:4">
      <c r="A514">
        <v>538</v>
      </c>
      <c r="B514" s="13">
        <v>45849</v>
      </c>
      <c r="C514" t="s">
        <v>1374</v>
      </c>
      <c r="D514" t="s">
        <v>2796</v>
      </c>
    </row>
    <row r="515" spans="1:4">
      <c r="A515">
        <v>539</v>
      </c>
      <c r="B515" s="13">
        <v>45849</v>
      </c>
      <c r="C515" t="s">
        <v>1433</v>
      </c>
      <c r="D515" t="s">
        <v>2797</v>
      </c>
    </row>
    <row r="516" spans="1:4">
      <c r="A516">
        <v>540</v>
      </c>
      <c r="B516" s="13">
        <v>45849</v>
      </c>
      <c r="C516" t="s">
        <v>1424</v>
      </c>
      <c r="D516" t="s">
        <v>2798</v>
      </c>
    </row>
    <row r="517" spans="1:4">
      <c r="A517">
        <v>541</v>
      </c>
      <c r="B517" s="13">
        <v>45849</v>
      </c>
      <c r="C517" t="s">
        <v>1561</v>
      </c>
      <c r="D517" t="s">
        <v>2799</v>
      </c>
    </row>
    <row r="518" spans="1:4">
      <c r="A518">
        <v>542</v>
      </c>
      <c r="B518" s="13">
        <v>45849</v>
      </c>
      <c r="C518" t="s">
        <v>1561</v>
      </c>
      <c r="D518" t="s">
        <v>2800</v>
      </c>
    </row>
    <row r="519" spans="1:4">
      <c r="A519">
        <v>543</v>
      </c>
      <c r="B519" s="13">
        <v>45849</v>
      </c>
      <c r="C519" t="s">
        <v>2801</v>
      </c>
      <c r="D519" t="s">
        <v>2802</v>
      </c>
    </row>
    <row r="520" spans="1:4">
      <c r="A520">
        <v>544</v>
      </c>
      <c r="B520" s="13">
        <v>45850</v>
      </c>
      <c r="C520" t="s">
        <v>1573</v>
      </c>
      <c r="D520" t="s">
        <v>2805</v>
      </c>
    </row>
    <row r="521" spans="1:4">
      <c r="A521">
        <v>545</v>
      </c>
      <c r="B521" s="13">
        <v>45850</v>
      </c>
      <c r="C521" t="s">
        <v>2670</v>
      </c>
      <c r="D521" t="s">
        <v>2807</v>
      </c>
    </row>
    <row r="522" spans="1:4">
      <c r="A522">
        <v>546</v>
      </c>
      <c r="B522" s="13">
        <v>45852</v>
      </c>
      <c r="C522" t="s">
        <v>2812</v>
      </c>
      <c r="D522" t="s">
        <v>2815</v>
      </c>
    </row>
    <row r="523" spans="1:4">
      <c r="A523">
        <v>547</v>
      </c>
      <c r="B523" s="13">
        <v>45852</v>
      </c>
      <c r="C523" t="s">
        <v>2816</v>
      </c>
      <c r="D523" t="s">
        <v>2820</v>
      </c>
    </row>
    <row r="524" spans="1:4">
      <c r="A524">
        <v>548</v>
      </c>
      <c r="B524" s="13">
        <v>45852</v>
      </c>
      <c r="C524" t="s">
        <v>1374</v>
      </c>
      <c r="D524" t="s">
        <v>2821</v>
      </c>
    </row>
    <row r="525" spans="1:4">
      <c r="A525">
        <v>549</v>
      </c>
      <c r="B525" s="13">
        <v>45852</v>
      </c>
      <c r="C525" t="s">
        <v>2360</v>
      </c>
      <c r="D525" t="s">
        <v>2822</v>
      </c>
    </row>
    <row r="526" spans="1:4">
      <c r="A526">
        <v>550</v>
      </c>
      <c r="B526" s="13">
        <v>45852</v>
      </c>
      <c r="C526" t="s">
        <v>2274</v>
      </c>
      <c r="D526" t="s">
        <v>2824</v>
      </c>
    </row>
    <row r="527" spans="1:4">
      <c r="A527">
        <v>551</v>
      </c>
      <c r="B527" s="13">
        <v>45852</v>
      </c>
      <c r="C527" t="s">
        <v>1573</v>
      </c>
      <c r="D527" t="s">
        <v>2825</v>
      </c>
    </row>
    <row r="528" spans="1:4">
      <c r="A528">
        <v>552</v>
      </c>
      <c r="B528" s="13">
        <v>45852</v>
      </c>
      <c r="C528" t="s">
        <v>1419</v>
      </c>
      <c r="D528" t="s">
        <v>2826</v>
      </c>
    </row>
    <row r="529" spans="1:4">
      <c r="A529">
        <v>553</v>
      </c>
      <c r="B529" s="13">
        <v>45853</v>
      </c>
      <c r="C529" t="s">
        <v>2360</v>
      </c>
      <c r="D529" t="s">
        <v>2836</v>
      </c>
    </row>
    <row r="530" spans="1:4">
      <c r="A530">
        <v>554</v>
      </c>
      <c r="B530" s="13">
        <v>45853</v>
      </c>
      <c r="C530" t="s">
        <v>1009</v>
      </c>
      <c r="D530" t="s">
        <v>2837</v>
      </c>
    </row>
    <row r="531" spans="1:4">
      <c r="A531">
        <v>555</v>
      </c>
      <c r="B531" s="13">
        <v>45853</v>
      </c>
      <c r="C531" t="s">
        <v>2838</v>
      </c>
      <c r="D531" t="s">
        <v>2841</v>
      </c>
    </row>
    <row r="532" spans="1:4">
      <c r="A532">
        <v>556</v>
      </c>
      <c r="B532" s="13">
        <v>45853</v>
      </c>
      <c r="C532" t="s">
        <v>2274</v>
      </c>
      <c r="D532" t="s">
        <v>2842</v>
      </c>
    </row>
    <row r="533" spans="1:4">
      <c r="A533">
        <v>557</v>
      </c>
      <c r="B533" s="13">
        <v>45853</v>
      </c>
      <c r="C533" t="s">
        <v>1442</v>
      </c>
      <c r="D533" t="s">
        <v>2843</v>
      </c>
    </row>
    <row r="534" spans="1:4">
      <c r="A534">
        <v>558</v>
      </c>
      <c r="B534" s="13">
        <v>45853</v>
      </c>
      <c r="C534" t="s">
        <v>1134</v>
      </c>
      <c r="D534" t="s">
        <v>2844</v>
      </c>
    </row>
    <row r="535" spans="1:4">
      <c r="A535">
        <v>559</v>
      </c>
      <c r="B535" s="13">
        <v>45853</v>
      </c>
      <c r="C535" t="s">
        <v>1431</v>
      </c>
      <c r="D535" t="s">
        <v>2845</v>
      </c>
    </row>
    <row r="536" spans="1:4">
      <c r="A536">
        <v>560</v>
      </c>
      <c r="B536" s="13">
        <v>45853</v>
      </c>
      <c r="C536" t="s">
        <v>2832</v>
      </c>
      <c r="D536" t="s">
        <v>2847</v>
      </c>
    </row>
    <row r="537" spans="1:4">
      <c r="A537">
        <v>561</v>
      </c>
      <c r="B537" s="13">
        <v>45853</v>
      </c>
      <c r="C537" t="s">
        <v>1689</v>
      </c>
      <c r="D537" t="s">
        <v>2848</v>
      </c>
    </row>
    <row r="538" spans="1:4">
      <c r="A538">
        <v>562</v>
      </c>
      <c r="B538" s="13">
        <v>45854</v>
      </c>
      <c r="C538" t="s">
        <v>2248</v>
      </c>
      <c r="D538" t="s">
        <v>2854</v>
      </c>
    </row>
    <row r="539" spans="1:4">
      <c r="A539">
        <v>563</v>
      </c>
      <c r="B539" s="13">
        <v>45854</v>
      </c>
      <c r="C539" t="s">
        <v>1771</v>
      </c>
      <c r="D539" t="s">
        <v>2856</v>
      </c>
    </row>
    <row r="540" spans="1:4">
      <c r="A540">
        <v>564</v>
      </c>
      <c r="B540" s="13">
        <v>45854</v>
      </c>
      <c r="C540" t="s">
        <v>1639</v>
      </c>
      <c r="D540" t="s">
        <v>2857</v>
      </c>
    </row>
    <row r="541" spans="1:4">
      <c r="A541">
        <v>565</v>
      </c>
      <c r="B541" s="13">
        <v>45854</v>
      </c>
      <c r="C541" t="s">
        <v>2858</v>
      </c>
      <c r="D541" t="s">
        <v>2860</v>
      </c>
    </row>
    <row r="542" spans="1:4">
      <c r="A542">
        <v>566</v>
      </c>
      <c r="B542" s="13">
        <v>45855</v>
      </c>
      <c r="C542" t="s">
        <v>1012</v>
      </c>
      <c r="D542" t="s">
        <v>2867</v>
      </c>
    </row>
    <row r="543" spans="1:4">
      <c r="A543">
        <v>567</v>
      </c>
      <c r="B543" s="13">
        <v>45855</v>
      </c>
      <c r="C543" t="s">
        <v>1442</v>
      </c>
      <c r="D543" t="s">
        <v>2869</v>
      </c>
    </row>
    <row r="544" spans="1:4">
      <c r="A544">
        <v>568</v>
      </c>
      <c r="B544" s="13">
        <v>45855</v>
      </c>
      <c r="C544" t="s">
        <v>2569</v>
      </c>
      <c r="D544" t="s">
        <v>2870</v>
      </c>
    </row>
    <row r="545" spans="1:4">
      <c r="A545">
        <v>569</v>
      </c>
      <c r="B545" s="13">
        <v>45855</v>
      </c>
      <c r="C545" t="s">
        <v>1374</v>
      </c>
      <c r="D545" t="s">
        <v>2871</v>
      </c>
    </row>
    <row r="546" spans="1:4">
      <c r="A546">
        <v>570</v>
      </c>
      <c r="B546" s="13">
        <v>45856</v>
      </c>
      <c r="C546" t="s">
        <v>1424</v>
      </c>
      <c r="D546" t="s">
        <v>2876</v>
      </c>
    </row>
    <row r="547" spans="1:4">
      <c r="A547">
        <v>571</v>
      </c>
      <c r="B547" s="13">
        <v>45856</v>
      </c>
      <c r="C547" t="s">
        <v>2877</v>
      </c>
      <c r="D547" t="s">
        <v>2881</v>
      </c>
    </row>
    <row r="548" spans="1:4">
      <c r="A548">
        <v>572</v>
      </c>
      <c r="B548" s="13">
        <v>45856</v>
      </c>
      <c r="C548" t="s">
        <v>1454</v>
      </c>
      <c r="D548" t="s">
        <v>2883</v>
      </c>
    </row>
    <row r="549" spans="1:4">
      <c r="A549">
        <v>573</v>
      </c>
      <c r="B549" s="13">
        <v>45856</v>
      </c>
      <c r="C549" t="s">
        <v>2884</v>
      </c>
      <c r="D549" t="s">
        <v>2886</v>
      </c>
    </row>
    <row r="550" spans="1:4">
      <c r="A550">
        <v>574</v>
      </c>
      <c r="B550" s="13">
        <v>45856</v>
      </c>
      <c r="C550" t="s">
        <v>1812</v>
      </c>
      <c r="D550" t="s">
        <v>2887</v>
      </c>
    </row>
    <row r="551" spans="1:4">
      <c r="A551">
        <v>575</v>
      </c>
      <c r="B551" s="13">
        <v>45856</v>
      </c>
      <c r="C551" t="s">
        <v>1943</v>
      </c>
      <c r="D551" t="s">
        <v>2888</v>
      </c>
    </row>
    <row r="552" spans="1:4">
      <c r="A552">
        <v>576</v>
      </c>
      <c r="B552" s="13">
        <v>45857</v>
      </c>
      <c r="C552" t="s">
        <v>2274</v>
      </c>
      <c r="D552" t="s">
        <v>2893</v>
      </c>
    </row>
    <row r="553" spans="1:4">
      <c r="A553">
        <v>577</v>
      </c>
      <c r="B553" s="13">
        <v>45859</v>
      </c>
      <c r="C553" t="s">
        <v>2556</v>
      </c>
      <c r="D553" t="s">
        <v>2895</v>
      </c>
    </row>
    <row r="554" spans="1:4">
      <c r="A554">
        <v>578</v>
      </c>
      <c r="B554" s="13">
        <v>45859</v>
      </c>
      <c r="C554" t="s">
        <v>2215</v>
      </c>
      <c r="D554" t="s">
        <v>2898</v>
      </c>
    </row>
    <row r="555" spans="1:4">
      <c r="A555">
        <v>579</v>
      </c>
      <c r="B555" s="13">
        <v>45859</v>
      </c>
      <c r="C555" t="s">
        <v>1529</v>
      </c>
      <c r="D555" t="s">
        <v>2899</v>
      </c>
    </row>
    <row r="556" spans="1:4">
      <c r="A556">
        <v>580</v>
      </c>
      <c r="B556" s="13">
        <v>45859</v>
      </c>
      <c r="C556" t="s">
        <v>1134</v>
      </c>
      <c r="D556" t="s">
        <v>2901</v>
      </c>
    </row>
    <row r="557" spans="1:4">
      <c r="A557">
        <v>581</v>
      </c>
      <c r="B557" s="13">
        <v>45859</v>
      </c>
      <c r="C557" t="s">
        <v>1444</v>
      </c>
      <c r="D557" t="s">
        <v>2902</v>
      </c>
    </row>
    <row r="558" spans="1:4">
      <c r="A558">
        <v>582</v>
      </c>
      <c r="B558" s="13">
        <v>45860</v>
      </c>
      <c r="C558" t="s">
        <v>1516</v>
      </c>
      <c r="D558" t="s">
        <v>2903</v>
      </c>
    </row>
    <row r="559" spans="1:4">
      <c r="A559">
        <v>583</v>
      </c>
      <c r="B559" s="13">
        <v>45860</v>
      </c>
      <c r="C559" t="s">
        <v>1778</v>
      </c>
      <c r="D559" t="s">
        <v>2904</v>
      </c>
    </row>
    <row r="560" spans="1:4">
      <c r="A560">
        <v>584</v>
      </c>
      <c r="B560" s="13">
        <v>45860</v>
      </c>
      <c r="C560" t="s">
        <v>1012</v>
      </c>
      <c r="D560" t="s">
        <v>2905</v>
      </c>
    </row>
    <row r="561" spans="1:4">
      <c r="A561">
        <v>585</v>
      </c>
      <c r="B561" s="13">
        <v>45860</v>
      </c>
      <c r="C561" t="s">
        <v>2906</v>
      </c>
      <c r="D561" t="s">
        <v>2910</v>
      </c>
    </row>
    <row r="562" spans="1:4">
      <c r="A562">
        <v>586</v>
      </c>
      <c r="B562" s="13">
        <v>45860</v>
      </c>
      <c r="C562" t="s">
        <v>1689</v>
      </c>
      <c r="D562" t="s">
        <v>2911</v>
      </c>
    </row>
    <row r="563" spans="1:4">
      <c r="A563">
        <v>587</v>
      </c>
      <c r="B563" s="13">
        <v>45860</v>
      </c>
      <c r="C563" t="s">
        <v>2832</v>
      </c>
      <c r="D563" t="s">
        <v>2912</v>
      </c>
    </row>
    <row r="564" spans="1:4">
      <c r="A564">
        <v>588</v>
      </c>
      <c r="B564" s="13">
        <v>45861</v>
      </c>
      <c r="C564" t="s">
        <v>1374</v>
      </c>
      <c r="D564" t="s">
        <v>2918</v>
      </c>
    </row>
    <row r="565" spans="1:4">
      <c r="A565">
        <v>589</v>
      </c>
      <c r="B565" s="13">
        <v>45861</v>
      </c>
      <c r="C565" t="s">
        <v>1714</v>
      </c>
      <c r="D565" t="s">
        <v>2919</v>
      </c>
    </row>
    <row r="566" spans="1:4">
      <c r="A566">
        <v>590</v>
      </c>
      <c r="B566" s="13">
        <v>45861</v>
      </c>
      <c r="C566" t="s">
        <v>1775</v>
      </c>
      <c r="D566" t="s">
        <v>2920</v>
      </c>
    </row>
    <row r="567" spans="1:4">
      <c r="A567">
        <v>591</v>
      </c>
      <c r="B567" s="13">
        <v>45861</v>
      </c>
      <c r="C567" t="s">
        <v>1812</v>
      </c>
      <c r="D567" t="s">
        <v>2921</v>
      </c>
    </row>
    <row r="568" spans="1:4">
      <c r="A568">
        <v>592</v>
      </c>
      <c r="B568" s="13">
        <v>45861</v>
      </c>
      <c r="C568" t="s">
        <v>1442</v>
      </c>
      <c r="D568" t="s">
        <v>2922</v>
      </c>
    </row>
    <row r="569" spans="1:4">
      <c r="A569">
        <v>593</v>
      </c>
      <c r="B569" s="13">
        <v>45861</v>
      </c>
      <c r="C569" t="s">
        <v>1047</v>
      </c>
      <c r="D569" t="s">
        <v>2923</v>
      </c>
    </row>
    <row r="570" spans="1:4">
      <c r="A570">
        <v>594</v>
      </c>
      <c r="B570" s="13">
        <v>45861</v>
      </c>
      <c r="C570" t="s">
        <v>2274</v>
      </c>
      <c r="D570" t="s">
        <v>2924</v>
      </c>
    </row>
    <row r="571" spans="1:4">
      <c r="A571">
        <v>595</v>
      </c>
      <c r="B571" s="13">
        <v>45862</v>
      </c>
      <c r="C571" t="s">
        <v>1374</v>
      </c>
      <c r="D571" t="s">
        <v>2931</v>
      </c>
    </row>
    <row r="572" spans="1:4">
      <c r="A572">
        <v>596</v>
      </c>
      <c r="B572" s="13">
        <v>45862</v>
      </c>
      <c r="C572" t="s">
        <v>1835</v>
      </c>
      <c r="D572" t="s">
        <v>2932</v>
      </c>
    </row>
    <row r="573" spans="1:4">
      <c r="A573">
        <v>597</v>
      </c>
      <c r="B573" s="13">
        <v>45862</v>
      </c>
      <c r="C573" t="s">
        <v>1433</v>
      </c>
      <c r="D573" t="s">
        <v>2933</v>
      </c>
    </row>
    <row r="574" spans="1:4">
      <c r="A574">
        <v>598</v>
      </c>
      <c r="B574" s="13">
        <v>45862</v>
      </c>
      <c r="C574" t="s">
        <v>1424</v>
      </c>
      <c r="D574" t="s">
        <v>2934</v>
      </c>
    </row>
    <row r="575" spans="1:4">
      <c r="A575">
        <v>599</v>
      </c>
      <c r="B575" s="13">
        <v>45862</v>
      </c>
      <c r="C575" t="s">
        <v>1555</v>
      </c>
      <c r="D575" t="s">
        <v>2935</v>
      </c>
    </row>
    <row r="576" spans="1:4">
      <c r="A576">
        <v>600</v>
      </c>
      <c r="B576" s="13">
        <v>45862</v>
      </c>
      <c r="C576" t="s">
        <v>1419</v>
      </c>
      <c r="D576" t="s">
        <v>2938</v>
      </c>
    </row>
    <row r="577" spans="1:4">
      <c r="A577">
        <v>601</v>
      </c>
      <c r="B577" s="13">
        <v>45862</v>
      </c>
      <c r="C577" t="s">
        <v>1427</v>
      </c>
      <c r="D577" t="s">
        <v>2939</v>
      </c>
    </row>
    <row r="578" spans="1:4">
      <c r="A578">
        <v>602</v>
      </c>
      <c r="B578" s="13">
        <v>45862</v>
      </c>
      <c r="C578" t="s">
        <v>2940</v>
      </c>
      <c r="D578" t="s">
        <v>2941</v>
      </c>
    </row>
    <row r="579" spans="1:4">
      <c r="A579">
        <v>603</v>
      </c>
      <c r="B579" s="13">
        <v>45862</v>
      </c>
      <c r="C579" t="s">
        <v>1433</v>
      </c>
      <c r="D579" t="s">
        <v>2944</v>
      </c>
    </row>
    <row r="580" spans="1:4">
      <c r="A580">
        <v>604</v>
      </c>
      <c r="B580" s="13">
        <v>45863</v>
      </c>
      <c r="C580" t="s">
        <v>2337</v>
      </c>
      <c r="D580" t="s">
        <v>2947</v>
      </c>
    </row>
    <row r="581" spans="1:4">
      <c r="A581">
        <v>605</v>
      </c>
      <c r="B581" s="13">
        <v>45863</v>
      </c>
      <c r="C581" t="s">
        <v>1943</v>
      </c>
      <c r="D581" t="s">
        <v>2948</v>
      </c>
    </row>
    <row r="582" spans="1:4">
      <c r="A582">
        <v>606</v>
      </c>
      <c r="B582" s="13">
        <v>45863</v>
      </c>
      <c r="C582" t="s">
        <v>1943</v>
      </c>
      <c r="D582" t="s">
        <v>2949</v>
      </c>
    </row>
    <row r="583" spans="1:4">
      <c r="A583">
        <v>607</v>
      </c>
      <c r="B583" s="13">
        <v>45863</v>
      </c>
      <c r="C583" t="s">
        <v>1573</v>
      </c>
      <c r="D583" t="s">
        <v>2950</v>
      </c>
    </row>
    <row r="584" spans="1:4">
      <c r="A584">
        <v>608</v>
      </c>
      <c r="B584" s="13">
        <v>45863</v>
      </c>
      <c r="C584" t="s">
        <v>975</v>
      </c>
      <c r="D584" t="s">
        <v>2952</v>
      </c>
    </row>
    <row r="585" spans="1:4">
      <c r="A585">
        <v>609</v>
      </c>
      <c r="B585" s="13">
        <v>45863</v>
      </c>
      <c r="C585" t="s">
        <v>1076</v>
      </c>
      <c r="D585" t="s">
        <v>2953</v>
      </c>
    </row>
    <row r="586" spans="1:4">
      <c r="A586">
        <v>610</v>
      </c>
      <c r="B586" s="13">
        <v>45863</v>
      </c>
      <c r="C586" t="s">
        <v>1454</v>
      </c>
      <c r="D586" t="s">
        <v>2954</v>
      </c>
    </row>
    <row r="587" spans="1:4">
      <c r="A587">
        <v>611</v>
      </c>
      <c r="B587" s="13">
        <v>45863</v>
      </c>
      <c r="C587" t="s">
        <v>1444</v>
      </c>
      <c r="D587" t="s">
        <v>2955</v>
      </c>
    </row>
    <row r="588" spans="1:4">
      <c r="A588">
        <v>612</v>
      </c>
      <c r="B588" s="13">
        <v>45864</v>
      </c>
      <c r="C588" t="s">
        <v>1419</v>
      </c>
      <c r="D588" t="s">
        <v>2956</v>
      </c>
    </row>
    <row r="589" spans="1:4">
      <c r="A589">
        <v>613</v>
      </c>
      <c r="B589" s="13">
        <v>45866</v>
      </c>
      <c r="C589" t="s">
        <v>1047</v>
      </c>
      <c r="D589" t="s">
        <v>2957</v>
      </c>
    </row>
    <row r="590" spans="1:4">
      <c r="A590">
        <v>614</v>
      </c>
      <c r="B590" s="13">
        <v>45866</v>
      </c>
      <c r="C590" t="s">
        <v>1374</v>
      </c>
      <c r="D590" t="s">
        <v>2958</v>
      </c>
    </row>
    <row r="591" spans="1:4">
      <c r="A591">
        <v>615</v>
      </c>
      <c r="B591" s="13">
        <v>45866</v>
      </c>
      <c r="C591" t="s">
        <v>1714</v>
      </c>
      <c r="D591" t="s">
        <v>2959</v>
      </c>
    </row>
    <row r="592" spans="1:4">
      <c r="A592">
        <v>616</v>
      </c>
      <c r="B592" s="13">
        <v>45866</v>
      </c>
      <c r="C592" t="s">
        <v>1812</v>
      </c>
      <c r="D592" t="s">
        <v>2960</v>
      </c>
    </row>
    <row r="593" spans="1:4">
      <c r="A593">
        <v>617</v>
      </c>
      <c r="B593" s="13">
        <v>45866</v>
      </c>
      <c r="C593" t="s">
        <v>1639</v>
      </c>
      <c r="D593" t="s">
        <v>2961</v>
      </c>
    </row>
    <row r="594" spans="1:4">
      <c r="A594">
        <v>618</v>
      </c>
      <c r="B594" s="13">
        <v>45866</v>
      </c>
      <c r="C594" t="s">
        <v>1448</v>
      </c>
      <c r="D594" t="s">
        <v>2962</v>
      </c>
    </row>
    <row r="595" spans="1:4">
      <c r="A595">
        <v>619</v>
      </c>
      <c r="B595" s="13">
        <v>45866</v>
      </c>
      <c r="C595" t="s">
        <v>2963</v>
      </c>
      <c r="D595" t="s">
        <v>2966</v>
      </c>
    </row>
    <row r="596" spans="1:4">
      <c r="A596">
        <v>620</v>
      </c>
      <c r="B596" s="13">
        <v>45866</v>
      </c>
      <c r="C596" t="s">
        <v>1519</v>
      </c>
      <c r="D596" t="s">
        <v>2967</v>
      </c>
    </row>
    <row r="597" spans="1:4">
      <c r="A597">
        <v>621</v>
      </c>
      <c r="B597" s="13">
        <v>45866</v>
      </c>
      <c r="C597" t="s">
        <v>1826</v>
      </c>
      <c r="D597" t="s">
        <v>2968</v>
      </c>
    </row>
    <row r="598" spans="1:4">
      <c r="A598">
        <v>622</v>
      </c>
      <c r="B598" s="13">
        <v>45866</v>
      </c>
      <c r="C598" t="s">
        <v>1714</v>
      </c>
      <c r="D598" t="s">
        <v>2969</v>
      </c>
    </row>
    <row r="599" spans="1:4">
      <c r="A599">
        <v>623</v>
      </c>
      <c r="B599" s="13">
        <v>45866</v>
      </c>
      <c r="C599" t="s">
        <v>1424</v>
      </c>
      <c r="D599" t="s">
        <v>2970</v>
      </c>
    </row>
    <row r="600" spans="1:4">
      <c r="A600">
        <v>624</v>
      </c>
      <c r="B600" s="13">
        <v>45866</v>
      </c>
      <c r="C600" t="s">
        <v>2971</v>
      </c>
      <c r="D600" t="s">
        <v>2976</v>
      </c>
    </row>
    <row r="601" spans="1:4">
      <c r="A601">
        <v>625</v>
      </c>
      <c r="B601" s="13">
        <v>45867</v>
      </c>
      <c r="C601" t="s">
        <v>1419</v>
      </c>
      <c r="D601" t="s">
        <v>3003</v>
      </c>
    </row>
    <row r="602" spans="1:4">
      <c r="A602">
        <v>626</v>
      </c>
      <c r="B602" s="13">
        <v>45867</v>
      </c>
      <c r="C602" t="s">
        <v>1756</v>
      </c>
      <c r="D602" t="s">
        <v>3004</v>
      </c>
    </row>
    <row r="603" spans="1:4">
      <c r="A603">
        <v>627</v>
      </c>
      <c r="B603" s="13">
        <v>45867</v>
      </c>
      <c r="C603" t="s">
        <v>1076</v>
      </c>
      <c r="D603" t="s">
        <v>3005</v>
      </c>
    </row>
    <row r="604" spans="1:4">
      <c r="A604">
        <v>628</v>
      </c>
      <c r="B604" s="13">
        <v>45867</v>
      </c>
      <c r="C604" t="s">
        <v>1281</v>
      </c>
      <c r="D604" t="s">
        <v>3006</v>
      </c>
    </row>
    <row r="605" spans="1:4">
      <c r="A605">
        <v>629</v>
      </c>
      <c r="B605" s="13">
        <v>45867</v>
      </c>
      <c r="C605" t="s">
        <v>1771</v>
      </c>
      <c r="D605" t="s">
        <v>3007</v>
      </c>
    </row>
    <row r="606" spans="1:4">
      <c r="A606">
        <v>630</v>
      </c>
      <c r="B606" s="13">
        <v>45867</v>
      </c>
      <c r="C606" t="s">
        <v>2858</v>
      </c>
      <c r="D606" t="s">
        <v>3008</v>
      </c>
    </row>
    <row r="607" spans="1:4">
      <c r="A607">
        <v>631</v>
      </c>
      <c r="B607" s="13">
        <v>45867</v>
      </c>
      <c r="C607" t="s">
        <v>1689</v>
      </c>
      <c r="D607" t="s">
        <v>3009</v>
      </c>
    </row>
    <row r="608" spans="1:4">
      <c r="A608">
        <v>632</v>
      </c>
      <c r="B608" s="13">
        <v>45867</v>
      </c>
      <c r="C608" t="s">
        <v>1419</v>
      </c>
      <c r="D608" t="s">
        <v>3010</v>
      </c>
    </row>
    <row r="609" spans="1:4">
      <c r="A609">
        <v>633</v>
      </c>
      <c r="B609" s="13">
        <v>45868</v>
      </c>
      <c r="C609" t="s">
        <v>1940</v>
      </c>
      <c r="D609" t="s">
        <v>3013</v>
      </c>
    </row>
    <row r="610" spans="1:4">
      <c r="A610">
        <v>634</v>
      </c>
      <c r="B610" s="13">
        <v>45868</v>
      </c>
      <c r="C610" t="s">
        <v>1775</v>
      </c>
      <c r="D610" t="s">
        <v>3014</v>
      </c>
    </row>
    <row r="611" spans="1:4">
      <c r="A611">
        <v>635</v>
      </c>
      <c r="B611" s="13">
        <v>45868</v>
      </c>
      <c r="C611" t="s">
        <v>2732</v>
      </c>
      <c r="D611" t="s">
        <v>3015</v>
      </c>
    </row>
    <row r="612" spans="1:4">
      <c r="A612">
        <v>636</v>
      </c>
      <c r="B612" s="13">
        <v>45868</v>
      </c>
      <c r="C612" t="s">
        <v>1771</v>
      </c>
      <c r="D612" t="s">
        <v>3017</v>
      </c>
    </row>
    <row r="613" spans="1:4">
      <c r="A613">
        <v>637</v>
      </c>
      <c r="B613" s="13">
        <v>45868</v>
      </c>
      <c r="C613" t="s">
        <v>1552</v>
      </c>
      <c r="D613" t="s">
        <v>3018</v>
      </c>
    </row>
    <row r="614" spans="1:4">
      <c r="A614">
        <v>638</v>
      </c>
      <c r="B614" s="13">
        <v>45868</v>
      </c>
      <c r="C614" t="s">
        <v>3019</v>
      </c>
      <c r="D614" t="s">
        <v>3023</v>
      </c>
    </row>
    <row r="615" spans="1:4">
      <c r="A615">
        <v>639</v>
      </c>
      <c r="B615" s="13">
        <v>45868</v>
      </c>
      <c r="C615" t="s">
        <v>2274</v>
      </c>
      <c r="D615" t="s">
        <v>3024</v>
      </c>
    </row>
    <row r="616" spans="1:4">
      <c r="A616">
        <v>640</v>
      </c>
      <c r="B616" s="13">
        <v>45869</v>
      </c>
      <c r="C616" t="s">
        <v>1448</v>
      </c>
      <c r="D616" t="s">
        <v>3027</v>
      </c>
    </row>
    <row r="617" spans="1:4">
      <c r="A617">
        <v>641</v>
      </c>
      <c r="B617" s="13">
        <v>45869</v>
      </c>
      <c r="C617" t="s">
        <v>1756</v>
      </c>
      <c r="D617" t="s">
        <v>3028</v>
      </c>
    </row>
    <row r="618" spans="1:4">
      <c r="A618">
        <v>642</v>
      </c>
      <c r="B618" s="13">
        <v>45869</v>
      </c>
      <c r="C618" t="s">
        <v>1473</v>
      </c>
      <c r="D618" t="s">
        <v>3029</v>
      </c>
    </row>
    <row r="619" spans="1:4">
      <c r="A619">
        <v>643</v>
      </c>
      <c r="B619" s="13">
        <v>45869</v>
      </c>
      <c r="C619" t="s">
        <v>1639</v>
      </c>
      <c r="D619" t="s">
        <v>3030</v>
      </c>
    </row>
    <row r="620" spans="1:4">
      <c r="A620">
        <v>644</v>
      </c>
      <c r="B620" s="13">
        <v>45869</v>
      </c>
      <c r="C620" t="s">
        <v>1555</v>
      </c>
      <c r="D620" t="s">
        <v>3031</v>
      </c>
    </row>
    <row r="621" spans="1:4">
      <c r="A621">
        <v>645</v>
      </c>
      <c r="B621" s="13">
        <v>45870</v>
      </c>
      <c r="C621" t="s">
        <v>1448</v>
      </c>
      <c r="D621" t="s">
        <v>3034</v>
      </c>
    </row>
    <row r="622" spans="1:4">
      <c r="A622">
        <v>646</v>
      </c>
      <c r="B622" s="13">
        <v>45870</v>
      </c>
      <c r="C622" t="s">
        <v>3035</v>
      </c>
      <c r="D622" t="s">
        <v>3036</v>
      </c>
    </row>
    <row r="623" spans="1:4">
      <c r="A623">
        <v>647</v>
      </c>
      <c r="B623" s="13">
        <v>45870</v>
      </c>
      <c r="C623" t="s">
        <v>1905</v>
      </c>
      <c r="D623" t="s">
        <v>3037</v>
      </c>
    </row>
    <row r="624" spans="1:4">
      <c r="A624">
        <v>648</v>
      </c>
      <c r="B624" s="13">
        <v>45870</v>
      </c>
      <c r="C624" t="s">
        <v>1374</v>
      </c>
      <c r="D624" t="s">
        <v>3038</v>
      </c>
    </row>
    <row r="625" spans="1:4">
      <c r="A625">
        <v>649</v>
      </c>
      <c r="B625" s="13">
        <v>45868</v>
      </c>
      <c r="C625" t="s">
        <v>1689</v>
      </c>
      <c r="D625" t="s">
        <v>3042</v>
      </c>
    </row>
    <row r="626" spans="1:4">
      <c r="A626">
        <v>650</v>
      </c>
      <c r="B626" s="13">
        <v>45873</v>
      </c>
      <c r="C626" t="s">
        <v>1552</v>
      </c>
      <c r="D626" t="s">
        <v>3043</v>
      </c>
    </row>
    <row r="627" spans="1:4">
      <c r="A627">
        <v>651</v>
      </c>
      <c r="B627" s="13">
        <v>45873</v>
      </c>
      <c r="C627" t="s">
        <v>2816</v>
      </c>
      <c r="D627" t="s">
        <v>3044</v>
      </c>
    </row>
    <row r="628" spans="1:4">
      <c r="A628">
        <v>652</v>
      </c>
      <c r="B628" s="13">
        <v>45873</v>
      </c>
      <c r="C628" t="s">
        <v>1417</v>
      </c>
      <c r="D628" t="s">
        <v>3045</v>
      </c>
    </row>
    <row r="629" spans="1:4">
      <c r="A629">
        <v>653</v>
      </c>
      <c r="B629" s="13">
        <v>45873</v>
      </c>
      <c r="C629" t="s">
        <v>2816</v>
      </c>
      <c r="D629" t="s">
        <v>3046</v>
      </c>
    </row>
    <row r="630" spans="1:4">
      <c r="A630">
        <v>654</v>
      </c>
      <c r="B630" s="13">
        <v>45873</v>
      </c>
      <c r="C630" t="s">
        <v>1374</v>
      </c>
      <c r="D630" t="s">
        <v>3047</v>
      </c>
    </row>
    <row r="631" spans="1:4">
      <c r="A631">
        <v>655</v>
      </c>
      <c r="B631" s="13">
        <v>45873</v>
      </c>
      <c r="C631" t="s">
        <v>1009</v>
      </c>
      <c r="D631" t="s">
        <v>3048</v>
      </c>
    </row>
    <row r="632" spans="1:4">
      <c r="A632">
        <v>656</v>
      </c>
      <c r="B632" s="13">
        <v>45873</v>
      </c>
      <c r="C632" t="s">
        <v>2108</v>
      </c>
      <c r="D632" t="s">
        <v>3049</v>
      </c>
    </row>
    <row r="633" spans="1:4">
      <c r="A633">
        <v>657</v>
      </c>
      <c r="B633" s="13">
        <v>45873</v>
      </c>
      <c r="C633" t="s">
        <v>1448</v>
      </c>
      <c r="D633" t="s">
        <v>3050</v>
      </c>
    </row>
    <row r="634" spans="1:4">
      <c r="A634">
        <v>658</v>
      </c>
      <c r="B634" s="13">
        <v>45873</v>
      </c>
      <c r="C634" t="s">
        <v>1448</v>
      </c>
      <c r="D634" t="s">
        <v>3051</v>
      </c>
    </row>
    <row r="635" spans="1:4">
      <c r="A635">
        <v>659</v>
      </c>
      <c r="B635" s="13">
        <v>45873</v>
      </c>
      <c r="C635" t="s">
        <v>1448</v>
      </c>
      <c r="D635" t="s">
        <v>3053</v>
      </c>
    </row>
    <row r="636" spans="1:4">
      <c r="A636">
        <v>660</v>
      </c>
      <c r="B636" s="13">
        <v>45873</v>
      </c>
      <c r="C636" t="s">
        <v>1448</v>
      </c>
      <c r="D636" t="s">
        <v>3054</v>
      </c>
    </row>
    <row r="637" spans="1:4">
      <c r="A637">
        <v>661</v>
      </c>
      <c r="B637" s="13">
        <v>45873</v>
      </c>
      <c r="C637" t="s">
        <v>2108</v>
      </c>
      <c r="D637" t="s">
        <v>3055</v>
      </c>
    </row>
    <row r="638" spans="1:4">
      <c r="A638">
        <v>662</v>
      </c>
      <c r="B638" s="13">
        <v>45873</v>
      </c>
      <c r="C638" t="s">
        <v>1009</v>
      </c>
      <c r="D638" t="s">
        <v>3056</v>
      </c>
    </row>
    <row r="639" spans="1:4">
      <c r="A639">
        <v>663</v>
      </c>
      <c r="B639" s="13">
        <v>45875</v>
      </c>
      <c r="C639" t="s">
        <v>1469</v>
      </c>
      <c r="D639" t="s">
        <v>3067</v>
      </c>
    </row>
    <row r="640" spans="1:4">
      <c r="A640">
        <v>664</v>
      </c>
      <c r="B640" s="13">
        <v>45875</v>
      </c>
      <c r="C640" t="s">
        <v>1020</v>
      </c>
      <c r="D640" t="s">
        <v>3068</v>
      </c>
    </row>
    <row r="641" spans="1:4">
      <c r="A641">
        <v>665</v>
      </c>
      <c r="B641" s="13">
        <v>45875</v>
      </c>
      <c r="C641" t="s">
        <v>3062</v>
      </c>
      <c r="D641" t="s">
        <v>3072</v>
      </c>
    </row>
    <row r="642" spans="1:4">
      <c r="A642">
        <v>666</v>
      </c>
      <c r="B642" s="13">
        <v>45875</v>
      </c>
      <c r="C642" t="s">
        <v>1134</v>
      </c>
      <c r="D642" t="s">
        <v>3074</v>
      </c>
    </row>
    <row r="643" spans="1:4">
      <c r="A643">
        <v>667</v>
      </c>
      <c r="B643" s="13">
        <v>45875</v>
      </c>
      <c r="C643" t="s">
        <v>1775</v>
      </c>
      <c r="D643" t="s">
        <v>3075</v>
      </c>
    </row>
    <row r="644" spans="1:4">
      <c r="A644">
        <v>668</v>
      </c>
      <c r="B644" s="13">
        <v>45875</v>
      </c>
      <c r="C644" t="s">
        <v>3076</v>
      </c>
      <c r="D644" t="s">
        <v>3077</v>
      </c>
    </row>
    <row r="645" spans="1:4">
      <c r="A645">
        <v>669</v>
      </c>
      <c r="B645" s="13">
        <v>45875</v>
      </c>
      <c r="C645" t="s">
        <v>2105</v>
      </c>
      <c r="D645" t="s">
        <v>3078</v>
      </c>
    </row>
    <row r="646" spans="1:4">
      <c r="A646">
        <v>670</v>
      </c>
      <c r="B646" s="13">
        <v>45875</v>
      </c>
      <c r="C646" t="s">
        <v>1552</v>
      </c>
      <c r="D646" t="s">
        <v>3080</v>
      </c>
    </row>
    <row r="647" spans="1:4">
      <c r="A647">
        <v>671</v>
      </c>
      <c r="B647" s="13">
        <v>45875</v>
      </c>
      <c r="C647" t="s">
        <v>1714</v>
      </c>
      <c r="D647" t="s">
        <v>3081</v>
      </c>
    </row>
    <row r="648" spans="1:4">
      <c r="A648">
        <v>672</v>
      </c>
      <c r="B648" s="13">
        <v>45876</v>
      </c>
      <c r="C648" t="s">
        <v>1419</v>
      </c>
      <c r="D648" t="s">
        <v>3085</v>
      </c>
    </row>
    <row r="649" spans="1:4">
      <c r="A649">
        <v>673</v>
      </c>
      <c r="B649" s="13">
        <v>45876</v>
      </c>
      <c r="C649" t="s">
        <v>2727</v>
      </c>
      <c r="D649" t="s">
        <v>3086</v>
      </c>
    </row>
    <row r="650" spans="1:4">
      <c r="A650">
        <v>674</v>
      </c>
      <c r="B650" s="13">
        <v>45876</v>
      </c>
      <c r="C650" t="s">
        <v>2360</v>
      </c>
      <c r="D650" t="s">
        <v>3087</v>
      </c>
    </row>
    <row r="651" spans="1:4">
      <c r="A651">
        <v>675</v>
      </c>
      <c r="B651" s="13">
        <v>45877</v>
      </c>
      <c r="C651" t="s">
        <v>3089</v>
      </c>
      <c r="D651" t="s">
        <v>3090</v>
      </c>
    </row>
    <row r="652" spans="1:4">
      <c r="A652">
        <v>676</v>
      </c>
      <c r="B652" s="13">
        <v>45877</v>
      </c>
      <c r="C652" t="s">
        <v>3091</v>
      </c>
      <c r="D652" t="s">
        <v>3095</v>
      </c>
    </row>
    <row r="653" spans="1:4">
      <c r="A653">
        <v>677</v>
      </c>
      <c r="B653" s="13">
        <v>45877</v>
      </c>
      <c r="C653" t="s">
        <v>3089</v>
      </c>
      <c r="D653" t="s">
        <v>3096</v>
      </c>
    </row>
    <row r="654" spans="1:4">
      <c r="A654">
        <v>678</v>
      </c>
      <c r="B654" s="13">
        <v>45877</v>
      </c>
      <c r="C654" t="s">
        <v>3091</v>
      </c>
      <c r="D654" t="s">
        <v>3097</v>
      </c>
    </row>
    <row r="655" spans="1:4">
      <c r="A655">
        <v>679</v>
      </c>
      <c r="B655" s="13">
        <v>45877</v>
      </c>
      <c r="C655" t="s">
        <v>3089</v>
      </c>
      <c r="D655" t="s">
        <v>3098</v>
      </c>
    </row>
    <row r="656" spans="1:4">
      <c r="A656">
        <v>680</v>
      </c>
      <c r="B656" s="13">
        <v>45878</v>
      </c>
      <c r="C656" t="s">
        <v>1012</v>
      </c>
      <c r="D656" t="s">
        <v>3100</v>
      </c>
    </row>
    <row r="657" spans="1:4">
      <c r="A657">
        <v>681</v>
      </c>
      <c r="B657" s="13">
        <v>45878</v>
      </c>
      <c r="C657" t="s">
        <v>3101</v>
      </c>
      <c r="D657" t="s">
        <v>3102</v>
      </c>
    </row>
    <row r="658" spans="1:4">
      <c r="A658">
        <v>682</v>
      </c>
      <c r="B658" s="13">
        <v>45880</v>
      </c>
      <c r="C658" t="s">
        <v>2274</v>
      </c>
      <c r="D658" t="s">
        <v>3103</v>
      </c>
    </row>
    <row r="659" spans="1:4">
      <c r="A659">
        <v>683</v>
      </c>
      <c r="B659" s="13">
        <v>45880</v>
      </c>
      <c r="C659" t="s">
        <v>1714</v>
      </c>
      <c r="D659" t="s">
        <v>3104</v>
      </c>
    </row>
    <row r="660" spans="1:4">
      <c r="A660">
        <v>684</v>
      </c>
      <c r="B660" s="13">
        <v>45880</v>
      </c>
      <c r="C660" t="s">
        <v>1555</v>
      </c>
      <c r="D660" t="s">
        <v>3105</v>
      </c>
    </row>
    <row r="661" spans="1:4">
      <c r="A661">
        <v>685</v>
      </c>
      <c r="B661" t="s">
        <v>3107</v>
      </c>
      <c r="C661" t="s">
        <v>1469</v>
      </c>
      <c r="D661" t="s">
        <v>3108</v>
      </c>
    </row>
    <row r="662" spans="1:4">
      <c r="A662">
        <v>686</v>
      </c>
      <c r="B662" s="13">
        <v>45880</v>
      </c>
      <c r="C662" t="s">
        <v>1374</v>
      </c>
      <c r="D662" t="s">
        <v>3109</v>
      </c>
    </row>
    <row r="663" spans="1:4">
      <c r="A663">
        <v>687</v>
      </c>
      <c r="B663" s="13">
        <v>45880</v>
      </c>
      <c r="C663" t="s">
        <v>1859</v>
      </c>
      <c r="D663" t="s">
        <v>3110</v>
      </c>
    </row>
    <row r="664" spans="1:4">
      <c r="A664">
        <v>688</v>
      </c>
      <c r="B664" s="13">
        <v>45880</v>
      </c>
      <c r="C664" t="s">
        <v>2858</v>
      </c>
      <c r="D664" t="s">
        <v>3111</v>
      </c>
    </row>
    <row r="665" spans="1:4">
      <c r="A665">
        <v>689</v>
      </c>
      <c r="B665" s="13">
        <v>45881</v>
      </c>
      <c r="C665" t="s">
        <v>1442</v>
      </c>
      <c r="D665" t="s">
        <v>3112</v>
      </c>
    </row>
    <row r="666" spans="1:4">
      <c r="A666">
        <v>690</v>
      </c>
      <c r="B666" s="13">
        <v>45881</v>
      </c>
      <c r="C666" t="s">
        <v>1448</v>
      </c>
      <c r="D666" t="s">
        <v>3113</v>
      </c>
    </row>
    <row r="667" spans="1:4">
      <c r="A667">
        <v>691</v>
      </c>
      <c r="B667" s="13">
        <v>45881</v>
      </c>
      <c r="C667" t="s">
        <v>2274</v>
      </c>
      <c r="D667" t="s">
        <v>3114</v>
      </c>
    </row>
    <row r="668" spans="1:4">
      <c r="A668">
        <v>692</v>
      </c>
      <c r="B668" s="13">
        <v>45881</v>
      </c>
      <c r="C668" t="s">
        <v>2940</v>
      </c>
      <c r="D668" t="s">
        <v>3116</v>
      </c>
    </row>
    <row r="669" spans="1:4">
      <c r="A669">
        <v>693</v>
      </c>
      <c r="B669" s="13">
        <v>45882</v>
      </c>
      <c r="C669" t="s">
        <v>1771</v>
      </c>
      <c r="D669" t="s">
        <v>3118</v>
      </c>
    </row>
    <row r="670" spans="1:4">
      <c r="A670">
        <v>694</v>
      </c>
      <c r="B670" s="13">
        <v>45882</v>
      </c>
      <c r="C670" t="s">
        <v>1555</v>
      </c>
      <c r="D670" t="s">
        <v>3119</v>
      </c>
    </row>
    <row r="671" spans="1:4">
      <c r="A671">
        <v>695</v>
      </c>
      <c r="B671" s="13">
        <v>45882</v>
      </c>
      <c r="C671" t="s">
        <v>1374</v>
      </c>
      <c r="D671" t="s">
        <v>3120</v>
      </c>
    </row>
    <row r="672" spans="1:4">
      <c r="A672">
        <v>696</v>
      </c>
      <c r="B672" s="13">
        <v>45882</v>
      </c>
      <c r="C672" t="s">
        <v>1552</v>
      </c>
      <c r="D672" t="s">
        <v>3121</v>
      </c>
    </row>
    <row r="673" spans="1:4">
      <c r="A673">
        <v>697</v>
      </c>
      <c r="B673" s="13">
        <v>45882</v>
      </c>
      <c r="C673" t="s">
        <v>1012</v>
      </c>
      <c r="D673" t="s">
        <v>3122</v>
      </c>
    </row>
    <row r="674" spans="1:4">
      <c r="A674">
        <v>698</v>
      </c>
      <c r="B674" s="13">
        <v>45882</v>
      </c>
      <c r="C674" t="s">
        <v>3126</v>
      </c>
      <c r="D674" t="s">
        <v>3130</v>
      </c>
    </row>
    <row r="675" spans="1:4">
      <c r="A675">
        <v>699</v>
      </c>
      <c r="B675" s="13">
        <v>45882</v>
      </c>
      <c r="C675" t="s">
        <v>3123</v>
      </c>
      <c r="D675" t="s">
        <v>3132</v>
      </c>
    </row>
    <row r="676" spans="1:4">
      <c r="A676">
        <v>700</v>
      </c>
      <c r="B676" s="13">
        <v>45883</v>
      </c>
      <c r="C676" t="s">
        <v>1442</v>
      </c>
      <c r="D676" t="s">
        <v>3133</v>
      </c>
    </row>
    <row r="677" spans="1:4">
      <c r="A677">
        <v>701</v>
      </c>
      <c r="B677" s="13">
        <v>45883</v>
      </c>
      <c r="C677" t="s">
        <v>1454</v>
      </c>
      <c r="D677" t="s">
        <v>3135</v>
      </c>
    </row>
    <row r="678" spans="1:4">
      <c r="A678">
        <v>702</v>
      </c>
      <c r="B678" s="13">
        <v>45883</v>
      </c>
      <c r="C678" t="s">
        <v>983</v>
      </c>
      <c r="D678" t="s">
        <v>3137</v>
      </c>
    </row>
    <row r="679" spans="1:4">
      <c r="A679">
        <v>703</v>
      </c>
      <c r="B679" s="13">
        <v>45883</v>
      </c>
      <c r="C679" t="s">
        <v>1020</v>
      </c>
      <c r="D679" t="s">
        <v>3138</v>
      </c>
    </row>
    <row r="680" spans="1:4">
      <c r="A680">
        <v>704</v>
      </c>
      <c r="B680" s="13">
        <v>45883</v>
      </c>
      <c r="C680" t="s">
        <v>1208</v>
      </c>
      <c r="D680" t="s">
        <v>3140</v>
      </c>
    </row>
    <row r="681" spans="1:4">
      <c r="A681">
        <v>705</v>
      </c>
      <c r="B681" s="13">
        <v>45883</v>
      </c>
      <c r="C681" t="s">
        <v>3141</v>
      </c>
      <c r="D681" t="s">
        <v>3143</v>
      </c>
    </row>
    <row r="682" spans="1:4">
      <c r="A682">
        <v>706</v>
      </c>
      <c r="B682" s="13">
        <v>45883</v>
      </c>
      <c r="C682" t="s">
        <v>2544</v>
      </c>
      <c r="D682" t="s">
        <v>3144</v>
      </c>
    </row>
    <row r="683" spans="1:4">
      <c r="A683">
        <v>707</v>
      </c>
      <c r="B683" s="13">
        <v>45883</v>
      </c>
      <c r="C683" t="s">
        <v>2360</v>
      </c>
      <c r="D683" t="s">
        <v>3145</v>
      </c>
    </row>
    <row r="684" spans="1:4">
      <c r="A684">
        <v>708</v>
      </c>
      <c r="B684" s="13">
        <v>45884</v>
      </c>
      <c r="C684" t="s">
        <v>1424</v>
      </c>
      <c r="D684" t="s">
        <v>3148</v>
      </c>
    </row>
    <row r="685" spans="1:4">
      <c r="A685">
        <v>709</v>
      </c>
      <c r="B685" s="13">
        <v>45884</v>
      </c>
      <c r="C685" t="s">
        <v>1374</v>
      </c>
      <c r="D685" t="s">
        <v>3149</v>
      </c>
    </row>
    <row r="686" spans="1:4">
      <c r="A686">
        <v>710</v>
      </c>
      <c r="B686" s="13">
        <v>45884</v>
      </c>
      <c r="C686" t="s">
        <v>3150</v>
      </c>
      <c r="D686" t="s">
        <v>3153</v>
      </c>
    </row>
    <row r="687" spans="1:4">
      <c r="A687">
        <v>711</v>
      </c>
      <c r="B687" s="13">
        <v>45885</v>
      </c>
      <c r="C687" t="s">
        <v>1689</v>
      </c>
      <c r="D687" t="s">
        <v>3154</v>
      </c>
    </row>
    <row r="688" spans="1:4">
      <c r="A688">
        <v>712</v>
      </c>
      <c r="B688" s="13">
        <v>45885</v>
      </c>
      <c r="C688" t="s">
        <v>1689</v>
      </c>
      <c r="D688" t="s">
        <v>3155</v>
      </c>
    </row>
    <row r="689" spans="1:4">
      <c r="A689">
        <v>713</v>
      </c>
      <c r="B689" s="13">
        <v>45887</v>
      </c>
      <c r="C689" t="s">
        <v>1374</v>
      </c>
      <c r="D689" t="s">
        <v>3159</v>
      </c>
    </row>
    <row r="690" spans="1:4">
      <c r="A690">
        <v>714</v>
      </c>
      <c r="B690" s="13">
        <v>45887</v>
      </c>
      <c r="C690" t="s">
        <v>1454</v>
      </c>
      <c r="D690" t="s">
        <v>3160</v>
      </c>
    </row>
    <row r="691" spans="1:4">
      <c r="A691">
        <v>715</v>
      </c>
      <c r="B691" s="13">
        <v>45887</v>
      </c>
      <c r="C691" t="s">
        <v>1419</v>
      </c>
      <c r="D691" t="s">
        <v>3161</v>
      </c>
    </row>
    <row r="692" spans="1:4">
      <c r="A692">
        <v>716</v>
      </c>
      <c r="B692" s="13">
        <v>45887</v>
      </c>
      <c r="C692" t="s">
        <v>1442</v>
      </c>
      <c r="D692" t="s">
        <v>3164</v>
      </c>
    </row>
    <row r="693" spans="1:4">
      <c r="A693">
        <v>717</v>
      </c>
      <c r="B693" s="13">
        <v>45887</v>
      </c>
      <c r="C693" t="s">
        <v>1424</v>
      </c>
      <c r="D693" t="s">
        <v>3165</v>
      </c>
    </row>
    <row r="694" spans="1:4">
      <c r="A694">
        <v>718</v>
      </c>
      <c r="B694" s="13">
        <v>45887</v>
      </c>
      <c r="C694" t="s">
        <v>1940</v>
      </c>
      <c r="D694" t="s">
        <v>3166</v>
      </c>
    </row>
    <row r="695" spans="1:4">
      <c r="A695">
        <v>719</v>
      </c>
      <c r="B695" s="13">
        <v>45887</v>
      </c>
      <c r="C695" t="s">
        <v>2556</v>
      </c>
      <c r="D695" t="s">
        <v>3168</v>
      </c>
    </row>
    <row r="696" spans="1:4">
      <c r="A696">
        <v>720</v>
      </c>
      <c r="B696" s="13">
        <v>45887</v>
      </c>
      <c r="C696" t="s">
        <v>1573</v>
      </c>
      <c r="D696" t="s">
        <v>3170</v>
      </c>
    </row>
    <row r="697" spans="1:4">
      <c r="A697">
        <v>721</v>
      </c>
      <c r="B697" s="13">
        <v>45887</v>
      </c>
      <c r="C697" t="s">
        <v>1429</v>
      </c>
      <c r="D697" t="s">
        <v>3172</v>
      </c>
    </row>
    <row r="698" spans="1:4">
      <c r="A698">
        <v>722</v>
      </c>
      <c r="B698" s="13">
        <v>45888</v>
      </c>
      <c r="C698" t="s">
        <v>1552</v>
      </c>
      <c r="D698" t="s">
        <v>3174</v>
      </c>
    </row>
    <row r="699" spans="1:4">
      <c r="A699">
        <v>723</v>
      </c>
      <c r="B699" s="13">
        <v>45888</v>
      </c>
      <c r="C699" t="s">
        <v>1374</v>
      </c>
      <c r="D699" t="s">
        <v>3175</v>
      </c>
    </row>
    <row r="700" spans="1:4">
      <c r="A700">
        <v>724</v>
      </c>
      <c r="B700" s="13">
        <v>45888</v>
      </c>
      <c r="C700" t="s">
        <v>1448</v>
      </c>
      <c r="D700" t="s">
        <v>3176</v>
      </c>
    </row>
    <row r="701" spans="1:4">
      <c r="A701">
        <v>725</v>
      </c>
      <c r="B701" s="13">
        <v>45888</v>
      </c>
      <c r="C701" t="s">
        <v>1573</v>
      </c>
      <c r="D701" t="s">
        <v>3177</v>
      </c>
    </row>
    <row r="702" spans="1:4">
      <c r="A702">
        <v>726</v>
      </c>
      <c r="B702" s="13">
        <v>45888</v>
      </c>
      <c r="C702" t="s">
        <v>1374</v>
      </c>
      <c r="D702" t="s">
        <v>3179</v>
      </c>
    </row>
    <row r="703" spans="1:4">
      <c r="A703">
        <v>727</v>
      </c>
      <c r="B703" s="13">
        <v>45889</v>
      </c>
      <c r="C703" t="s">
        <v>1020</v>
      </c>
      <c r="D703" t="s">
        <v>3181</v>
      </c>
    </row>
    <row r="704" spans="1:4">
      <c r="A704">
        <v>728</v>
      </c>
      <c r="B704" s="13">
        <v>45889</v>
      </c>
      <c r="C704" t="s">
        <v>1516</v>
      </c>
      <c r="D704" t="s">
        <v>3182</v>
      </c>
    </row>
    <row r="705" spans="1:4">
      <c r="A705">
        <v>729</v>
      </c>
      <c r="B705" s="13">
        <v>45889</v>
      </c>
      <c r="C705" t="s">
        <v>1040</v>
      </c>
      <c r="D705" t="s">
        <v>3183</v>
      </c>
    </row>
    <row r="706" spans="1:4">
      <c r="A706">
        <v>730</v>
      </c>
      <c r="B706" s="13">
        <v>45889</v>
      </c>
      <c r="C706" t="s">
        <v>2505</v>
      </c>
      <c r="D706" t="s">
        <v>3185</v>
      </c>
    </row>
    <row r="707" spans="1:4">
      <c r="A707">
        <v>731</v>
      </c>
      <c r="B707" s="13">
        <v>45889</v>
      </c>
      <c r="C707" t="s">
        <v>2218</v>
      </c>
      <c r="D707" t="s">
        <v>3186</v>
      </c>
    </row>
    <row r="708" spans="1:4">
      <c r="A708">
        <v>732</v>
      </c>
      <c r="B708" s="13">
        <v>45889</v>
      </c>
      <c r="C708" t="s">
        <v>2318</v>
      </c>
      <c r="D708" t="s">
        <v>3188</v>
      </c>
    </row>
    <row r="709" spans="1:4">
      <c r="A709">
        <v>733</v>
      </c>
      <c r="B709" s="13">
        <v>45890</v>
      </c>
      <c r="C709" t="s">
        <v>1353</v>
      </c>
      <c r="D709" t="s">
        <v>3189</v>
      </c>
    </row>
    <row r="710" spans="1:4">
      <c r="A710">
        <v>734</v>
      </c>
      <c r="B710" s="13">
        <v>45890</v>
      </c>
      <c r="C710" t="s">
        <v>2858</v>
      </c>
      <c r="D710" t="s">
        <v>3190</v>
      </c>
    </row>
    <row r="711" spans="1:4">
      <c r="A711">
        <v>735</v>
      </c>
      <c r="B711" s="13">
        <v>45890</v>
      </c>
      <c r="C711" t="s">
        <v>1555</v>
      </c>
      <c r="D711" t="s">
        <v>3191</v>
      </c>
    </row>
    <row r="712" spans="1:4">
      <c r="A712">
        <v>736</v>
      </c>
      <c r="B712" s="13">
        <v>45890</v>
      </c>
      <c r="C712" t="s">
        <v>2505</v>
      </c>
      <c r="D712" t="s">
        <v>3192</v>
      </c>
    </row>
    <row r="713" spans="1:4">
      <c r="A713">
        <v>737</v>
      </c>
      <c r="B713" s="13">
        <v>45890</v>
      </c>
      <c r="C713" t="s">
        <v>1689</v>
      </c>
      <c r="D713" t="s">
        <v>3194</v>
      </c>
    </row>
    <row r="714" spans="1:4">
      <c r="A714">
        <v>738</v>
      </c>
      <c r="B714" s="13">
        <v>45890</v>
      </c>
      <c r="C714" t="s">
        <v>1374</v>
      </c>
      <c r="D714" t="s">
        <v>3197</v>
      </c>
    </row>
    <row r="715" spans="1:4">
      <c r="A715">
        <v>739</v>
      </c>
      <c r="B715" s="13">
        <v>45890</v>
      </c>
      <c r="C715" t="s">
        <v>3062</v>
      </c>
      <c r="D715" t="s">
        <v>3198</v>
      </c>
    </row>
    <row r="716" spans="1:4">
      <c r="A716">
        <v>740</v>
      </c>
      <c r="B716" s="13">
        <v>45891</v>
      </c>
      <c r="C716" t="s">
        <v>2801</v>
      </c>
      <c r="D716" t="s">
        <v>3200</v>
      </c>
    </row>
    <row r="717" spans="1:4">
      <c r="A717">
        <v>741</v>
      </c>
      <c r="B717" s="13">
        <v>45891</v>
      </c>
      <c r="C717" t="s">
        <v>1778</v>
      </c>
      <c r="D717" t="s">
        <v>3202</v>
      </c>
    </row>
    <row r="718" spans="1:4">
      <c r="A718">
        <v>742</v>
      </c>
      <c r="B718" s="13">
        <v>45891</v>
      </c>
      <c r="C718" t="s">
        <v>3203</v>
      </c>
      <c r="D718" t="s">
        <v>3207</v>
      </c>
    </row>
    <row r="719" spans="1:4">
      <c r="A719">
        <v>743</v>
      </c>
      <c r="B719" s="13">
        <v>45891</v>
      </c>
      <c r="C719" t="s">
        <v>2556</v>
      </c>
      <c r="D719" t="s">
        <v>3208</v>
      </c>
    </row>
    <row r="720" spans="1:4">
      <c r="A720">
        <v>744</v>
      </c>
      <c r="B720" s="13">
        <v>45891</v>
      </c>
      <c r="C720" t="s">
        <v>3209</v>
      </c>
      <c r="D720" t="s">
        <v>3212</v>
      </c>
    </row>
    <row r="721" spans="1:4">
      <c r="A721">
        <v>745</v>
      </c>
      <c r="B721" s="13">
        <v>45892</v>
      </c>
      <c r="C721" t="s">
        <v>1001</v>
      </c>
      <c r="D721" t="s">
        <v>3214</v>
      </c>
    </row>
    <row r="722" spans="1:4">
      <c r="A722">
        <v>746</v>
      </c>
      <c r="B722" s="13">
        <v>45894</v>
      </c>
      <c r="C722" t="s">
        <v>1374</v>
      </c>
      <c r="D722" t="s">
        <v>3219</v>
      </c>
    </row>
    <row r="723" spans="1:4">
      <c r="A723">
        <v>747</v>
      </c>
      <c r="B723" s="13">
        <v>45894</v>
      </c>
      <c r="C723" t="s">
        <v>1374</v>
      </c>
      <c r="D723" t="s">
        <v>3220</v>
      </c>
    </row>
    <row r="724" spans="1:4">
      <c r="A724">
        <v>748</v>
      </c>
      <c r="B724" s="13">
        <v>45894</v>
      </c>
      <c r="C724" t="s">
        <v>1374</v>
      </c>
      <c r="D724" t="s">
        <v>3221</v>
      </c>
    </row>
    <row r="725" spans="1:4">
      <c r="A725">
        <v>749</v>
      </c>
      <c r="B725" s="13">
        <v>45894</v>
      </c>
      <c r="C725" t="s">
        <v>1771</v>
      </c>
      <c r="D725" t="s">
        <v>3222</v>
      </c>
    </row>
    <row r="726" spans="1:4">
      <c r="A726">
        <v>750</v>
      </c>
      <c r="B726" s="13">
        <v>45894</v>
      </c>
      <c r="C726" t="s">
        <v>3062</v>
      </c>
      <c r="D726" t="s">
        <v>3226</v>
      </c>
    </row>
    <row r="727" spans="1:4">
      <c r="A727">
        <v>751</v>
      </c>
      <c r="B727" s="13">
        <v>45894</v>
      </c>
      <c r="C727" t="s">
        <v>2858</v>
      </c>
      <c r="D727" t="s">
        <v>3227</v>
      </c>
    </row>
    <row r="728" spans="1:4">
      <c r="A728">
        <v>752</v>
      </c>
      <c r="B728" s="13">
        <v>45894</v>
      </c>
      <c r="C728" t="s">
        <v>1552</v>
      </c>
      <c r="D728" t="s">
        <v>3228</v>
      </c>
    </row>
    <row r="729" spans="1:4">
      <c r="A729">
        <v>753</v>
      </c>
      <c r="B729" s="13">
        <v>45894</v>
      </c>
      <c r="C729" t="s">
        <v>2248</v>
      </c>
      <c r="D729" t="s">
        <v>3229</v>
      </c>
    </row>
    <row r="730" spans="1:4">
      <c r="A730">
        <v>754</v>
      </c>
      <c r="B730" s="13">
        <v>45894</v>
      </c>
      <c r="C730" t="s">
        <v>2505</v>
      </c>
      <c r="D730" t="s">
        <v>3230</v>
      </c>
    </row>
    <row r="731" spans="1:4">
      <c r="A731">
        <v>755</v>
      </c>
      <c r="B731" s="13">
        <v>45894</v>
      </c>
      <c r="C731" t="s">
        <v>3231</v>
      </c>
      <c r="D731" t="s">
        <v>3235</v>
      </c>
    </row>
    <row r="732" spans="1:4">
      <c r="A732">
        <v>756</v>
      </c>
      <c r="B732" s="13">
        <v>45894</v>
      </c>
      <c r="C732" t="s">
        <v>3231</v>
      </c>
      <c r="D732" t="s">
        <v>3236</v>
      </c>
    </row>
    <row r="733" spans="1:4">
      <c r="A733">
        <v>757</v>
      </c>
      <c r="B733" s="13">
        <v>45894</v>
      </c>
      <c r="C733" t="s">
        <v>983</v>
      </c>
      <c r="D733" t="s">
        <v>3237</v>
      </c>
    </row>
    <row r="734" spans="1:4">
      <c r="A734">
        <v>758</v>
      </c>
      <c r="B734" s="13">
        <v>45894</v>
      </c>
      <c r="C734" t="s">
        <v>2360</v>
      </c>
      <c r="D734" t="s">
        <v>3239</v>
      </c>
    </row>
    <row r="735" spans="1:4">
      <c r="A735">
        <v>759</v>
      </c>
      <c r="B735" s="13">
        <v>45894</v>
      </c>
      <c r="C735" t="s">
        <v>2261</v>
      </c>
      <c r="D735" t="s">
        <v>3240</v>
      </c>
    </row>
    <row r="736" spans="1:4">
      <c r="A736">
        <v>760</v>
      </c>
      <c r="B736" s="13">
        <v>45894</v>
      </c>
      <c r="C736" t="s">
        <v>1552</v>
      </c>
      <c r="D736" t="s">
        <v>3241</v>
      </c>
    </row>
    <row r="737" spans="1:4">
      <c r="A737">
        <v>761</v>
      </c>
      <c r="B737" s="13">
        <v>45894</v>
      </c>
      <c r="C737" t="s">
        <v>1552</v>
      </c>
      <c r="D737" t="s">
        <v>3242</v>
      </c>
    </row>
    <row r="738" spans="1:4">
      <c r="A738">
        <v>762</v>
      </c>
      <c r="B738" s="13">
        <v>45894</v>
      </c>
      <c r="C738" t="s">
        <v>1009</v>
      </c>
      <c r="D738" t="s">
        <v>3243</v>
      </c>
    </row>
    <row r="739" spans="1:4">
      <c r="A739">
        <v>763</v>
      </c>
      <c r="B739" s="13">
        <v>45895</v>
      </c>
      <c r="C739" t="s">
        <v>1516</v>
      </c>
      <c r="D739" t="s">
        <v>3247</v>
      </c>
    </row>
    <row r="740" spans="1:4">
      <c r="A740">
        <v>764</v>
      </c>
      <c r="B740" s="13">
        <v>45895</v>
      </c>
      <c r="C740" t="s">
        <v>1444</v>
      </c>
      <c r="D740" t="s">
        <v>3248</v>
      </c>
    </row>
    <row r="741" spans="1:4">
      <c r="A741">
        <v>765</v>
      </c>
      <c r="B741" s="13">
        <v>45895</v>
      </c>
      <c r="C741" t="s">
        <v>1009</v>
      </c>
      <c r="D741" t="s">
        <v>3249</v>
      </c>
    </row>
    <row r="742" spans="1:4">
      <c r="A742">
        <v>766</v>
      </c>
      <c r="B742" s="13">
        <v>45895</v>
      </c>
      <c r="C742" t="s">
        <v>1555</v>
      </c>
      <c r="D742" t="s">
        <v>3251</v>
      </c>
    </row>
    <row r="743" spans="1:4">
      <c r="A743">
        <v>767</v>
      </c>
      <c r="B743" s="13">
        <v>45895</v>
      </c>
      <c r="C743" t="s">
        <v>1419</v>
      </c>
      <c r="D743" t="s">
        <v>3252</v>
      </c>
    </row>
    <row r="744" spans="1:4">
      <c r="A744">
        <v>768</v>
      </c>
      <c r="B744" s="13">
        <v>45895</v>
      </c>
      <c r="C744" t="s">
        <v>2801</v>
      </c>
      <c r="D744" t="s">
        <v>3255</v>
      </c>
    </row>
    <row r="745" spans="1:4">
      <c r="A745">
        <v>769</v>
      </c>
      <c r="B745" s="13">
        <v>45895</v>
      </c>
      <c r="C745" t="s">
        <v>2801</v>
      </c>
      <c r="D745" t="s">
        <v>3256</v>
      </c>
    </row>
    <row r="746" spans="1:4">
      <c r="A746">
        <v>770</v>
      </c>
      <c r="B746" s="13">
        <v>45896</v>
      </c>
      <c r="C746" t="s">
        <v>1448</v>
      </c>
      <c r="D746" t="s">
        <v>3260</v>
      </c>
    </row>
    <row r="747" spans="1:4">
      <c r="A747">
        <v>771</v>
      </c>
      <c r="B747" s="13">
        <v>45896</v>
      </c>
      <c r="C747" t="s">
        <v>3057</v>
      </c>
      <c r="D747" t="s">
        <v>3262</v>
      </c>
    </row>
    <row r="748" spans="1:4">
      <c r="A748">
        <v>772</v>
      </c>
      <c r="B748" s="13">
        <v>45896</v>
      </c>
      <c r="C748" t="s">
        <v>1714</v>
      </c>
      <c r="D748" t="s">
        <v>3263</v>
      </c>
    </row>
    <row r="749" spans="1:4">
      <c r="A749">
        <v>773</v>
      </c>
      <c r="B749" s="13">
        <v>45896</v>
      </c>
      <c r="C749" t="s">
        <v>1076</v>
      </c>
      <c r="D749" t="s">
        <v>3264</v>
      </c>
    </row>
    <row r="750" spans="1:4">
      <c r="A750">
        <v>774</v>
      </c>
      <c r="B750" s="13">
        <v>45896</v>
      </c>
      <c r="C750" t="s">
        <v>2415</v>
      </c>
      <c r="D750" t="s">
        <v>3265</v>
      </c>
    </row>
    <row r="751" spans="1:4">
      <c r="A751">
        <v>775</v>
      </c>
      <c r="B751" s="13">
        <v>45897</v>
      </c>
      <c r="C751" t="s">
        <v>1555</v>
      </c>
      <c r="D751" t="s">
        <v>3273</v>
      </c>
    </row>
    <row r="752" spans="1:4">
      <c r="A752">
        <v>776</v>
      </c>
      <c r="B752" s="13">
        <v>45897</v>
      </c>
      <c r="C752" t="s">
        <v>1756</v>
      </c>
      <c r="D752" t="s">
        <v>3274</v>
      </c>
    </row>
    <row r="753" spans="1:4">
      <c r="A753">
        <v>777</v>
      </c>
      <c r="B753" s="13">
        <v>45897</v>
      </c>
      <c r="C753" t="s">
        <v>1134</v>
      </c>
      <c r="D753" t="s">
        <v>3275</v>
      </c>
    </row>
    <row r="754" spans="1:4">
      <c r="A754">
        <v>778</v>
      </c>
      <c r="B754" s="13">
        <v>45897</v>
      </c>
      <c r="C754" t="s">
        <v>1040</v>
      </c>
      <c r="D754" t="s">
        <v>3276</v>
      </c>
    </row>
    <row r="755" spans="1:4">
      <c r="A755">
        <v>779</v>
      </c>
      <c r="B755" s="13">
        <v>45897</v>
      </c>
      <c r="C755" t="s">
        <v>1157</v>
      </c>
      <c r="D755" t="s">
        <v>3277</v>
      </c>
    </row>
    <row r="756" spans="1:4">
      <c r="A756">
        <v>780</v>
      </c>
      <c r="B756" s="13">
        <v>45897</v>
      </c>
      <c r="C756" t="s">
        <v>1552</v>
      </c>
      <c r="D756" t="s">
        <v>3278</v>
      </c>
    </row>
    <row r="757" spans="1:4">
      <c r="A757">
        <v>781</v>
      </c>
      <c r="B757" s="13">
        <v>45897</v>
      </c>
      <c r="C757" t="s">
        <v>1689</v>
      </c>
      <c r="D757" t="s">
        <v>3279</v>
      </c>
    </row>
    <row r="758" spans="1:4">
      <c r="A758">
        <v>782</v>
      </c>
      <c r="B758" s="13">
        <v>45898</v>
      </c>
      <c r="C758" t="s">
        <v>2940</v>
      </c>
      <c r="D758" t="s">
        <v>3284</v>
      </c>
    </row>
    <row r="759" spans="1:4">
      <c r="A759">
        <v>783</v>
      </c>
      <c r="B759" s="13">
        <v>45898</v>
      </c>
      <c r="C759" t="s">
        <v>1529</v>
      </c>
      <c r="D759" t="s">
        <v>3285</v>
      </c>
    </row>
    <row r="760" spans="1:4">
      <c r="A760">
        <v>784</v>
      </c>
      <c r="B760" s="13">
        <v>45898</v>
      </c>
      <c r="C760" t="s">
        <v>1689</v>
      </c>
      <c r="D760" t="s">
        <v>3286</v>
      </c>
    </row>
    <row r="761" spans="1:4">
      <c r="A761">
        <v>785</v>
      </c>
      <c r="B761" s="13">
        <v>45898</v>
      </c>
      <c r="C761" t="s">
        <v>3141</v>
      </c>
      <c r="D761" t="s">
        <v>3287</v>
      </c>
    </row>
    <row r="762" spans="1:4">
      <c r="A762">
        <v>786</v>
      </c>
      <c r="B762" s="13">
        <v>45899</v>
      </c>
      <c r="C762" t="s">
        <v>2812</v>
      </c>
      <c r="D762" t="s">
        <v>3288</v>
      </c>
    </row>
    <row r="763" spans="1:4">
      <c r="A763">
        <v>787</v>
      </c>
      <c r="B763" s="13">
        <v>45899</v>
      </c>
      <c r="C763" t="s">
        <v>1714</v>
      </c>
      <c r="D763" t="s">
        <v>3289</v>
      </c>
    </row>
    <row r="764" spans="1:4">
      <c r="A764">
        <v>788</v>
      </c>
      <c r="B764" s="13">
        <v>45901</v>
      </c>
      <c r="C764" t="s">
        <v>1374</v>
      </c>
      <c r="D764" t="s">
        <v>3295</v>
      </c>
    </row>
    <row r="765" spans="1:4">
      <c r="A765">
        <v>789</v>
      </c>
      <c r="B765" s="13">
        <v>45901</v>
      </c>
      <c r="C765" t="s">
        <v>1374</v>
      </c>
      <c r="D765" t="s">
        <v>3296</v>
      </c>
    </row>
    <row r="766" spans="1:4">
      <c r="A766">
        <v>790</v>
      </c>
      <c r="B766" s="13">
        <v>45901</v>
      </c>
      <c r="C766" t="s">
        <v>1529</v>
      </c>
      <c r="D766" t="s">
        <v>3297</v>
      </c>
    </row>
    <row r="767" spans="1:4">
      <c r="A767">
        <v>791</v>
      </c>
      <c r="B767" s="13">
        <v>45901</v>
      </c>
      <c r="C767" t="s">
        <v>1448</v>
      </c>
      <c r="D767" t="s">
        <v>3298</v>
      </c>
    </row>
    <row r="768" spans="1:4">
      <c r="A768">
        <v>792</v>
      </c>
      <c r="B768" s="13">
        <v>45901</v>
      </c>
      <c r="C768" t="s">
        <v>1778</v>
      </c>
      <c r="D768" t="s">
        <v>3299</v>
      </c>
    </row>
    <row r="769" spans="1:4">
      <c r="A769">
        <v>793</v>
      </c>
      <c r="B769" s="13">
        <v>45901</v>
      </c>
      <c r="C769" t="s">
        <v>1419</v>
      </c>
      <c r="D769" t="s">
        <v>3300</v>
      </c>
    </row>
    <row r="770" spans="1:4">
      <c r="A770">
        <v>794</v>
      </c>
      <c r="B770" s="13">
        <v>45901</v>
      </c>
      <c r="C770" t="s">
        <v>2706</v>
      </c>
      <c r="D770" t="s">
        <v>3301</v>
      </c>
    </row>
    <row r="771" spans="1:4">
      <c r="A771">
        <v>795</v>
      </c>
      <c r="B771" s="13">
        <v>45901</v>
      </c>
      <c r="C771" t="s">
        <v>3290</v>
      </c>
      <c r="D771" t="s">
        <v>3302</v>
      </c>
    </row>
    <row r="772" spans="1:4">
      <c r="A772">
        <v>796</v>
      </c>
      <c r="B772" s="13">
        <v>45901</v>
      </c>
      <c r="C772" t="s">
        <v>1419</v>
      </c>
      <c r="D772" t="s">
        <v>3303</v>
      </c>
    </row>
    <row r="773" spans="1:4">
      <c r="A773">
        <v>797</v>
      </c>
      <c r="B773" s="13">
        <v>45902</v>
      </c>
      <c r="C773" t="s">
        <v>1157</v>
      </c>
      <c r="D773" t="s">
        <v>3307</v>
      </c>
    </row>
    <row r="774" spans="1:4">
      <c r="A774">
        <v>798</v>
      </c>
      <c r="B774" s="13">
        <v>45902</v>
      </c>
      <c r="C774" t="s">
        <v>1940</v>
      </c>
      <c r="D774" t="s">
        <v>3308</v>
      </c>
    </row>
    <row r="775" spans="1:4">
      <c r="A775">
        <v>799</v>
      </c>
      <c r="B775" s="13">
        <v>45902</v>
      </c>
      <c r="C775" t="s">
        <v>2940</v>
      </c>
      <c r="D775" t="s">
        <v>3309</v>
      </c>
    </row>
    <row r="776" spans="1:4">
      <c r="A776">
        <v>800</v>
      </c>
      <c r="B776" s="13">
        <v>45902</v>
      </c>
      <c r="C776" t="s">
        <v>1134</v>
      </c>
      <c r="D776" t="s">
        <v>3310</v>
      </c>
    </row>
    <row r="777" spans="1:4">
      <c r="A777">
        <v>801</v>
      </c>
      <c r="B777" s="13">
        <v>45902</v>
      </c>
      <c r="C777" t="s">
        <v>1552</v>
      </c>
      <c r="D777" t="s">
        <v>3311</v>
      </c>
    </row>
    <row r="778" spans="1:4">
      <c r="A778">
        <v>802</v>
      </c>
      <c r="B778" s="13">
        <v>45902</v>
      </c>
      <c r="C778" t="s">
        <v>1469</v>
      </c>
      <c r="D778" t="s">
        <v>3313</v>
      </c>
    </row>
    <row r="779" spans="1:4">
      <c r="A779">
        <v>803</v>
      </c>
      <c r="B779" s="13">
        <v>45902</v>
      </c>
      <c r="C779" t="s">
        <v>1001</v>
      </c>
      <c r="D779" t="s">
        <v>3314</v>
      </c>
    </row>
    <row r="780" spans="1:4">
      <c r="A780">
        <v>804</v>
      </c>
      <c r="B780" s="13">
        <v>45903</v>
      </c>
      <c r="C780" t="s">
        <v>1756</v>
      </c>
      <c r="D780" t="s">
        <v>3315</v>
      </c>
    </row>
    <row r="781" spans="1:4">
      <c r="A781">
        <v>805</v>
      </c>
      <c r="B781" s="13">
        <v>45903</v>
      </c>
      <c r="C781" t="s">
        <v>1442</v>
      </c>
      <c r="D781" t="s">
        <v>3316</v>
      </c>
    </row>
    <row r="782" spans="1:4">
      <c r="A782">
        <v>806</v>
      </c>
      <c r="B782" s="13">
        <v>45903</v>
      </c>
      <c r="C782" t="s">
        <v>1419</v>
      </c>
      <c r="D782" t="s">
        <v>3317</v>
      </c>
    </row>
    <row r="783" spans="1:4">
      <c r="A783">
        <v>807</v>
      </c>
      <c r="B783" s="13">
        <v>45903</v>
      </c>
      <c r="C783" t="s">
        <v>1157</v>
      </c>
      <c r="D783" t="s">
        <v>3319</v>
      </c>
    </row>
    <row r="784" spans="1:4">
      <c r="A784">
        <v>808</v>
      </c>
      <c r="B784" s="13">
        <v>45903</v>
      </c>
      <c r="C784" t="s">
        <v>1473</v>
      </c>
      <c r="D784" t="s">
        <v>3321</v>
      </c>
    </row>
    <row r="785" spans="1:4">
      <c r="A785">
        <v>809</v>
      </c>
      <c r="B785" s="13">
        <v>45903</v>
      </c>
      <c r="C785" t="s">
        <v>1555</v>
      </c>
      <c r="D785" t="s">
        <v>3324</v>
      </c>
    </row>
    <row r="786" spans="1:4">
      <c r="A786">
        <v>810</v>
      </c>
      <c r="B786" s="13">
        <v>45903</v>
      </c>
      <c r="C786" t="s">
        <v>3231</v>
      </c>
      <c r="D786" t="s">
        <v>3325</v>
      </c>
    </row>
    <row r="787" spans="1:4">
      <c r="A787">
        <v>811</v>
      </c>
      <c r="B787" s="13">
        <v>45903</v>
      </c>
      <c r="C787" t="s">
        <v>1424</v>
      </c>
      <c r="D787" t="s">
        <v>3329</v>
      </c>
    </row>
    <row r="788" spans="1:4">
      <c r="A788">
        <v>812</v>
      </c>
      <c r="B788" s="13">
        <v>45903</v>
      </c>
      <c r="C788" t="s">
        <v>1424</v>
      </c>
      <c r="D788" t="s">
        <v>3330</v>
      </c>
    </row>
    <row r="789" spans="1:4">
      <c r="A789">
        <v>813</v>
      </c>
      <c r="B789" s="13">
        <v>45903</v>
      </c>
      <c r="C789" t="s">
        <v>2274</v>
      </c>
      <c r="D789" t="s">
        <v>3334</v>
      </c>
    </row>
    <row r="790" spans="1:4">
      <c r="A790">
        <v>814</v>
      </c>
      <c r="B790" s="13">
        <v>45903</v>
      </c>
      <c r="C790" t="s">
        <v>3331</v>
      </c>
      <c r="D790" t="s">
        <v>3335</v>
      </c>
    </row>
    <row r="791" spans="1:4">
      <c r="A791">
        <v>815</v>
      </c>
      <c r="B791" s="13">
        <v>45903</v>
      </c>
      <c r="C791" t="s">
        <v>1714</v>
      </c>
      <c r="D791" t="s">
        <v>3336</v>
      </c>
    </row>
    <row r="792" spans="1:4">
      <c r="A792">
        <v>816</v>
      </c>
      <c r="B792" s="13">
        <v>45903</v>
      </c>
      <c r="C792" t="s">
        <v>2274</v>
      </c>
      <c r="D792" t="s">
        <v>3337</v>
      </c>
    </row>
    <row r="793" spans="1:4">
      <c r="A793">
        <v>817</v>
      </c>
      <c r="B793" s="13">
        <v>45903</v>
      </c>
      <c r="C793" t="s">
        <v>1812</v>
      </c>
      <c r="D793" t="s">
        <v>3339</v>
      </c>
    </row>
    <row r="794" spans="1:4">
      <c r="A794">
        <v>818</v>
      </c>
      <c r="B794" s="13">
        <v>45903</v>
      </c>
      <c r="C794" t="s">
        <v>1714</v>
      </c>
      <c r="D794" t="s">
        <v>3341</v>
      </c>
    </row>
    <row r="795" spans="1:4">
      <c r="A795">
        <v>819</v>
      </c>
      <c r="B795" s="13">
        <v>45899</v>
      </c>
      <c r="C795" t="s">
        <v>1714</v>
      </c>
      <c r="D795" t="s">
        <v>3342</v>
      </c>
    </row>
    <row r="796" spans="1:4">
      <c r="A796">
        <v>820</v>
      </c>
      <c r="B796" s="13">
        <v>45904</v>
      </c>
      <c r="C796" t="s">
        <v>1689</v>
      </c>
      <c r="D796" t="s">
        <v>3351</v>
      </c>
    </row>
    <row r="797" spans="1:4">
      <c r="A797">
        <v>821</v>
      </c>
      <c r="B797" s="13">
        <v>45904</v>
      </c>
      <c r="C797" t="s">
        <v>1448</v>
      </c>
      <c r="D797" t="s">
        <v>3352</v>
      </c>
    </row>
    <row r="798" spans="1:4">
      <c r="A798">
        <v>822</v>
      </c>
      <c r="B798" s="13">
        <v>45904</v>
      </c>
      <c r="C798" t="s">
        <v>2858</v>
      </c>
      <c r="D798" t="s">
        <v>3353</v>
      </c>
    </row>
    <row r="799" spans="1:4">
      <c r="A799">
        <v>823</v>
      </c>
      <c r="B799" s="13">
        <v>45904</v>
      </c>
      <c r="C799" t="s">
        <v>1454</v>
      </c>
      <c r="D799" t="s">
        <v>3354</v>
      </c>
    </row>
    <row r="800" spans="1:4">
      <c r="A800">
        <v>824</v>
      </c>
      <c r="B800" s="13">
        <v>45904</v>
      </c>
      <c r="C800" t="s">
        <v>3347</v>
      </c>
      <c r="D800" t="s">
        <v>3355</v>
      </c>
    </row>
    <row r="801" spans="1:4">
      <c r="A801">
        <v>825</v>
      </c>
      <c r="B801" s="13">
        <v>45904</v>
      </c>
      <c r="C801" t="s">
        <v>1469</v>
      </c>
      <c r="D801" t="s">
        <v>3358</v>
      </c>
    </row>
    <row r="802" spans="1:4">
      <c r="A802">
        <v>826</v>
      </c>
      <c r="B802" s="13">
        <v>45904</v>
      </c>
      <c r="C802" t="s">
        <v>1469</v>
      </c>
      <c r="D802" t="s">
        <v>3359</v>
      </c>
    </row>
    <row r="803" spans="1:4">
      <c r="A803">
        <v>827</v>
      </c>
      <c r="B803" s="13">
        <v>45904</v>
      </c>
      <c r="C803" t="s">
        <v>1448</v>
      </c>
      <c r="D803" t="s">
        <v>3360</v>
      </c>
    </row>
    <row r="804" spans="1:4">
      <c r="A804">
        <v>828</v>
      </c>
      <c r="B804" s="13">
        <v>45904</v>
      </c>
      <c r="C804" t="s">
        <v>3340</v>
      </c>
      <c r="D804" t="s">
        <v>3361</v>
      </c>
    </row>
    <row r="805" spans="1:4">
      <c r="A805">
        <v>829</v>
      </c>
      <c r="B805" s="13">
        <v>45904</v>
      </c>
      <c r="C805" t="s">
        <v>3340</v>
      </c>
      <c r="D805" t="s">
        <v>3362</v>
      </c>
    </row>
    <row r="806" spans="1:4">
      <c r="A806">
        <v>830</v>
      </c>
      <c r="B806" s="13">
        <v>45904</v>
      </c>
      <c r="C806" t="s">
        <v>1448</v>
      </c>
      <c r="D806" t="s">
        <v>3363</v>
      </c>
    </row>
    <row r="807" spans="1:4">
      <c r="A807">
        <v>831</v>
      </c>
      <c r="B807" s="13">
        <v>45904</v>
      </c>
      <c r="C807" t="s">
        <v>1469</v>
      </c>
      <c r="D807" t="s">
        <v>3364</v>
      </c>
    </row>
    <row r="808" spans="1:4">
      <c r="A808">
        <v>832</v>
      </c>
      <c r="B808" s="13">
        <v>45904</v>
      </c>
      <c r="C808" t="s">
        <v>1469</v>
      </c>
      <c r="D808" t="s">
        <v>3365</v>
      </c>
    </row>
    <row r="809" spans="1:4">
      <c r="A809">
        <v>833</v>
      </c>
      <c r="B809" s="13">
        <v>45904</v>
      </c>
      <c r="C809" t="s">
        <v>3347</v>
      </c>
      <c r="D809" t="s">
        <v>3366</v>
      </c>
    </row>
    <row r="810" spans="1:4">
      <c r="A810">
        <v>834</v>
      </c>
      <c r="B810" s="13">
        <v>45904</v>
      </c>
      <c r="C810" t="s">
        <v>1454</v>
      </c>
      <c r="D810" t="s">
        <v>3367</v>
      </c>
    </row>
    <row r="811" spans="1:4">
      <c r="A811">
        <v>835</v>
      </c>
      <c r="B811" s="13">
        <v>45904</v>
      </c>
      <c r="C811" t="s">
        <v>2858</v>
      </c>
      <c r="D811" t="s">
        <v>3368</v>
      </c>
    </row>
    <row r="812" spans="1:4">
      <c r="A812">
        <v>836</v>
      </c>
      <c r="B812" s="13">
        <v>45904</v>
      </c>
      <c r="C812" t="s">
        <v>1448</v>
      </c>
      <c r="D812" t="s">
        <v>3369</v>
      </c>
    </row>
    <row r="813" spans="1:4">
      <c r="A813">
        <v>837</v>
      </c>
      <c r="B813" s="13">
        <v>45904</v>
      </c>
      <c r="C813" t="s">
        <v>1689</v>
      </c>
      <c r="D813" t="s">
        <v>3370</v>
      </c>
    </row>
    <row r="814" spans="1:4">
      <c r="A814">
        <v>838</v>
      </c>
      <c r="B814" s="13">
        <v>45905</v>
      </c>
      <c r="C814" t="s">
        <v>1442</v>
      </c>
      <c r="D814" t="s">
        <v>3376</v>
      </c>
    </row>
    <row r="815" spans="1:4">
      <c r="A815">
        <v>839</v>
      </c>
      <c r="B815" s="13">
        <v>45905</v>
      </c>
      <c r="C815" t="s">
        <v>1012</v>
      </c>
      <c r="D815" t="s">
        <v>3377</v>
      </c>
    </row>
    <row r="816" spans="1:4">
      <c r="A816">
        <v>840</v>
      </c>
      <c r="B816" s="13">
        <v>45905</v>
      </c>
      <c r="C816" t="s">
        <v>1419</v>
      </c>
      <c r="D816" t="s">
        <v>3379</v>
      </c>
    </row>
    <row r="817" spans="1:4">
      <c r="A817">
        <v>841</v>
      </c>
      <c r="B817" s="13">
        <v>45905</v>
      </c>
      <c r="C817" t="s">
        <v>1281</v>
      </c>
      <c r="D817" t="s">
        <v>3380</v>
      </c>
    </row>
    <row r="818" spans="1:4">
      <c r="A818">
        <v>842</v>
      </c>
      <c r="B818" s="13">
        <v>45905</v>
      </c>
      <c r="C818" t="s">
        <v>1689</v>
      </c>
      <c r="D818" t="s">
        <v>3382</v>
      </c>
    </row>
    <row r="819" spans="1:4">
      <c r="A819">
        <v>843</v>
      </c>
      <c r="B819" s="13">
        <v>45905</v>
      </c>
      <c r="C819" t="s">
        <v>3089</v>
      </c>
      <c r="D819" t="s">
        <v>3383</v>
      </c>
    </row>
    <row r="820" spans="1:4">
      <c r="A820">
        <v>844</v>
      </c>
      <c r="B820" s="13">
        <v>45905</v>
      </c>
      <c r="C820" t="s">
        <v>3384</v>
      </c>
      <c r="D820" t="s">
        <v>3385</v>
      </c>
    </row>
    <row r="821" spans="1:4">
      <c r="A821">
        <v>845</v>
      </c>
      <c r="B821" s="13">
        <v>45905</v>
      </c>
      <c r="C821" t="s">
        <v>1374</v>
      </c>
      <c r="D821" t="s">
        <v>3386</v>
      </c>
    </row>
    <row r="822" spans="1:4">
      <c r="A822">
        <v>846</v>
      </c>
      <c r="B822" s="13">
        <v>45905</v>
      </c>
      <c r="C822" t="s">
        <v>1448</v>
      </c>
      <c r="D822" t="s">
        <v>3396</v>
      </c>
    </row>
    <row r="823" spans="1:4">
      <c r="A823">
        <v>847</v>
      </c>
      <c r="B823" s="13">
        <v>45906</v>
      </c>
      <c r="C823" t="s">
        <v>3397</v>
      </c>
      <c r="D823" t="s">
        <v>3406</v>
      </c>
    </row>
    <row r="824" spans="1:4">
      <c r="A824">
        <v>848</v>
      </c>
      <c r="B824" s="13">
        <v>45906</v>
      </c>
      <c r="C824" t="s">
        <v>2940</v>
      </c>
      <c r="D824" t="s">
        <v>3408</v>
      </c>
    </row>
    <row r="825" spans="1:4">
      <c r="A825">
        <v>849</v>
      </c>
      <c r="B825" s="13">
        <v>45906</v>
      </c>
      <c r="C825" t="s">
        <v>3400</v>
      </c>
      <c r="D825" t="s">
        <v>3410</v>
      </c>
    </row>
    <row r="826" spans="1:4">
      <c r="A826">
        <v>850</v>
      </c>
      <c r="B826" s="13">
        <v>45908</v>
      </c>
      <c r="C826" t="s">
        <v>1469</v>
      </c>
      <c r="D826" t="s">
        <v>3412</v>
      </c>
    </row>
    <row r="827" spans="1:4">
      <c r="A827">
        <v>851</v>
      </c>
      <c r="B827" s="13">
        <v>45908</v>
      </c>
      <c r="C827" t="s">
        <v>1561</v>
      </c>
      <c r="D827" t="s">
        <v>3413</v>
      </c>
    </row>
    <row r="828" spans="1:4">
      <c r="A828">
        <v>852</v>
      </c>
      <c r="B828" s="13">
        <v>45908</v>
      </c>
      <c r="C828" t="s">
        <v>1281</v>
      </c>
      <c r="D828" t="s">
        <v>3414</v>
      </c>
    </row>
    <row r="829" spans="1:4">
      <c r="A829">
        <v>853</v>
      </c>
      <c r="B829" s="13">
        <v>45908</v>
      </c>
      <c r="C829" t="s">
        <v>1555</v>
      </c>
      <c r="D829" t="s">
        <v>3415</v>
      </c>
    </row>
    <row r="830" spans="1:4">
      <c r="A830">
        <v>854</v>
      </c>
      <c r="B830" s="13">
        <v>45908</v>
      </c>
      <c r="C830" t="s">
        <v>1639</v>
      </c>
      <c r="D830" t="s">
        <v>3418</v>
      </c>
    </row>
    <row r="831" spans="1:4">
      <c r="A831">
        <v>855</v>
      </c>
      <c r="B831" s="13">
        <v>45908</v>
      </c>
      <c r="C831" t="s">
        <v>1047</v>
      </c>
      <c r="D831" t="s">
        <v>3419</v>
      </c>
    </row>
    <row r="832" spans="1:4">
      <c r="A832">
        <v>856</v>
      </c>
      <c r="B832" s="13">
        <v>45908</v>
      </c>
      <c r="C832" t="s">
        <v>1454</v>
      </c>
      <c r="D832" t="s">
        <v>3420</v>
      </c>
    </row>
    <row r="833" spans="1:4">
      <c r="A833">
        <v>857</v>
      </c>
      <c r="B833" s="13">
        <v>45908</v>
      </c>
      <c r="C833" t="s">
        <v>1374</v>
      </c>
      <c r="D833" t="s">
        <v>3421</v>
      </c>
    </row>
    <row r="834" spans="1:4">
      <c r="A834">
        <v>858</v>
      </c>
      <c r="B834" s="13">
        <v>45909</v>
      </c>
      <c r="C834" t="s">
        <v>2569</v>
      </c>
      <c r="D834" t="s">
        <v>3430</v>
      </c>
    </row>
    <row r="835" spans="1:4">
      <c r="A835">
        <v>859</v>
      </c>
      <c r="B835" s="13">
        <v>45909</v>
      </c>
      <c r="C835" t="s">
        <v>2360</v>
      </c>
      <c r="D835" t="s">
        <v>3431</v>
      </c>
    </row>
    <row r="836" spans="1:4">
      <c r="A836">
        <v>860</v>
      </c>
      <c r="B836" s="13">
        <v>45909</v>
      </c>
      <c r="C836" t="s">
        <v>983</v>
      </c>
      <c r="D836" t="s">
        <v>3432</v>
      </c>
    </row>
    <row r="837" spans="1:4">
      <c r="A837">
        <v>861</v>
      </c>
      <c r="B837" s="13">
        <v>45909</v>
      </c>
      <c r="C837" t="s">
        <v>2415</v>
      </c>
      <c r="D837" t="s">
        <v>3433</v>
      </c>
    </row>
    <row r="838" spans="1:4">
      <c r="A838">
        <v>862</v>
      </c>
      <c r="B838" s="13">
        <v>45909</v>
      </c>
      <c r="C838" t="s">
        <v>1832</v>
      </c>
      <c r="D838" t="s">
        <v>3434</v>
      </c>
    </row>
    <row r="839" spans="1:4">
      <c r="A839">
        <v>863</v>
      </c>
      <c r="B839" s="13">
        <v>45910</v>
      </c>
      <c r="C839" t="s">
        <v>1424</v>
      </c>
      <c r="D839" t="s">
        <v>3435</v>
      </c>
    </row>
    <row r="840" spans="1:4">
      <c r="A840">
        <v>864</v>
      </c>
      <c r="B840" s="13">
        <v>45910</v>
      </c>
      <c r="C840" t="s">
        <v>1639</v>
      </c>
      <c r="D840" t="s">
        <v>3436</v>
      </c>
    </row>
    <row r="841" spans="1:4">
      <c r="A841">
        <v>865</v>
      </c>
      <c r="B841" s="13">
        <v>45910</v>
      </c>
      <c r="C841" t="s">
        <v>1835</v>
      </c>
      <c r="D841" t="s">
        <v>3437</v>
      </c>
    </row>
    <row r="842" spans="1:4">
      <c r="A842">
        <v>866</v>
      </c>
      <c r="B842" s="13">
        <v>45910</v>
      </c>
      <c r="C842" t="s">
        <v>1516</v>
      </c>
      <c r="D842" t="s">
        <v>3440</v>
      </c>
    </row>
    <row r="843" spans="1:4">
      <c r="A843">
        <v>867</v>
      </c>
      <c r="B843" s="13">
        <v>45910</v>
      </c>
      <c r="C843" t="s">
        <v>3438</v>
      </c>
      <c r="D843" t="s">
        <v>3442</v>
      </c>
    </row>
    <row r="844" spans="1:4">
      <c r="A844">
        <v>868</v>
      </c>
      <c r="B844" s="13">
        <v>45910</v>
      </c>
      <c r="C844" t="s">
        <v>1419</v>
      </c>
      <c r="D844" t="s">
        <v>3443</v>
      </c>
    </row>
    <row r="845" spans="1:4">
      <c r="A845">
        <v>869</v>
      </c>
      <c r="B845" s="13">
        <v>45910</v>
      </c>
      <c r="C845" t="s">
        <v>3331</v>
      </c>
      <c r="D845" t="s">
        <v>3444</v>
      </c>
    </row>
    <row r="846" spans="1:4">
      <c r="A846">
        <v>870</v>
      </c>
      <c r="B846" s="13">
        <v>45910</v>
      </c>
      <c r="C846" t="s">
        <v>1419</v>
      </c>
      <c r="D846" t="s">
        <v>3445</v>
      </c>
    </row>
    <row r="847" spans="1:4">
      <c r="A847">
        <v>871</v>
      </c>
      <c r="B847" s="13">
        <v>45910</v>
      </c>
      <c r="C847" t="s">
        <v>1281</v>
      </c>
      <c r="D847" t="s">
        <v>3446</v>
      </c>
    </row>
    <row r="848" spans="1:4">
      <c r="A848">
        <v>872</v>
      </c>
      <c r="B848" s="13">
        <v>45910</v>
      </c>
      <c r="C848" t="s">
        <v>2727</v>
      </c>
      <c r="D848" t="s">
        <v>3447</v>
      </c>
    </row>
    <row r="849" spans="1:4">
      <c r="A849">
        <v>873</v>
      </c>
      <c r="B849" s="13">
        <v>45910</v>
      </c>
      <c r="C849" t="s">
        <v>2727</v>
      </c>
      <c r="D849" t="s">
        <v>3448</v>
      </c>
    </row>
    <row r="850" spans="1:4">
      <c r="A850">
        <v>874</v>
      </c>
      <c r="B850" s="13">
        <v>45910</v>
      </c>
      <c r="C850" t="s">
        <v>1424</v>
      </c>
      <c r="D850" t="s">
        <v>3449</v>
      </c>
    </row>
    <row r="851" spans="1:4">
      <c r="A851">
        <v>875</v>
      </c>
      <c r="B851" s="13">
        <v>45910</v>
      </c>
      <c r="C851" t="s">
        <v>1424</v>
      </c>
      <c r="D851" t="s">
        <v>3450</v>
      </c>
    </row>
    <row r="852" spans="1:4">
      <c r="A852">
        <v>876</v>
      </c>
      <c r="B852" s="13">
        <v>45910</v>
      </c>
      <c r="C852" t="s">
        <v>1756</v>
      </c>
      <c r="D852" t="s">
        <v>3451</v>
      </c>
    </row>
    <row r="853" spans="1:4">
      <c r="A853">
        <v>877</v>
      </c>
      <c r="B853" s="13">
        <v>45911</v>
      </c>
      <c r="C853" t="s">
        <v>1442</v>
      </c>
      <c r="D853" t="s">
        <v>3455</v>
      </c>
    </row>
    <row r="854" spans="1:4">
      <c r="A854">
        <v>878</v>
      </c>
      <c r="B854" s="13">
        <v>45911</v>
      </c>
      <c r="C854" t="s">
        <v>1076</v>
      </c>
      <c r="D854" t="s">
        <v>3456</v>
      </c>
    </row>
    <row r="855" spans="1:4">
      <c r="A855">
        <v>879</v>
      </c>
      <c r="B855" s="13">
        <v>45911</v>
      </c>
      <c r="C855" t="s">
        <v>1076</v>
      </c>
      <c r="D855" t="s">
        <v>3457</v>
      </c>
    </row>
    <row r="856" spans="1:4">
      <c r="A856">
        <v>880</v>
      </c>
      <c r="B856" s="13">
        <v>45911</v>
      </c>
      <c r="C856" t="s">
        <v>1778</v>
      </c>
      <c r="D856" t="s">
        <v>3458</v>
      </c>
    </row>
    <row r="857" spans="1:4">
      <c r="A857">
        <v>881</v>
      </c>
      <c r="B857" s="13">
        <v>45911</v>
      </c>
      <c r="C857" t="s">
        <v>983</v>
      </c>
      <c r="D857" t="s">
        <v>3459</v>
      </c>
    </row>
    <row r="858" spans="1:4">
      <c r="A858">
        <v>882</v>
      </c>
      <c r="B858" s="13">
        <v>45911</v>
      </c>
      <c r="C858" t="s">
        <v>1424</v>
      </c>
      <c r="D858" t="s">
        <v>3462</v>
      </c>
    </row>
    <row r="859" spans="1:4">
      <c r="A859">
        <v>883</v>
      </c>
      <c r="B859" s="13">
        <v>45911</v>
      </c>
      <c r="C859" t="s">
        <v>1374</v>
      </c>
      <c r="D859" t="s">
        <v>3463</v>
      </c>
    </row>
    <row r="860" spans="1:4">
      <c r="A860">
        <v>884</v>
      </c>
      <c r="B860" s="13">
        <v>45911</v>
      </c>
      <c r="C860" t="s">
        <v>1374</v>
      </c>
      <c r="D860" t="s">
        <v>3464</v>
      </c>
    </row>
    <row r="861" spans="1:4">
      <c r="A861">
        <v>885</v>
      </c>
      <c r="B861" s="13">
        <v>45911</v>
      </c>
      <c r="C861" t="s">
        <v>1756</v>
      </c>
      <c r="D861" t="s">
        <v>3465</v>
      </c>
    </row>
    <row r="862" spans="1:4">
      <c r="A862">
        <v>886</v>
      </c>
      <c r="B862" s="13">
        <v>45911</v>
      </c>
      <c r="C862" t="s">
        <v>3057</v>
      </c>
      <c r="D862" t="s">
        <v>3466</v>
      </c>
    </row>
    <row r="863" spans="1:4">
      <c r="A863">
        <v>887</v>
      </c>
      <c r="B863" s="13">
        <v>45912</v>
      </c>
      <c r="C863" t="s">
        <v>1448</v>
      </c>
      <c r="D863" t="s">
        <v>3468</v>
      </c>
    </row>
    <row r="864" spans="1:4">
      <c r="A864">
        <v>888</v>
      </c>
      <c r="B864" s="13">
        <v>45912</v>
      </c>
      <c r="C864" t="s">
        <v>1639</v>
      </c>
      <c r="D864" t="s">
        <v>3469</v>
      </c>
    </row>
    <row r="865" spans="1:4">
      <c r="A865">
        <v>889</v>
      </c>
      <c r="B865" s="13">
        <v>45912</v>
      </c>
      <c r="C865" t="s">
        <v>1689</v>
      </c>
      <c r="D865" t="s">
        <v>3470</v>
      </c>
    </row>
    <row r="866" spans="1:4">
      <c r="A866">
        <v>890</v>
      </c>
      <c r="B866" s="13">
        <v>45912</v>
      </c>
      <c r="C866" t="s">
        <v>2858</v>
      </c>
      <c r="D866" t="s">
        <v>3471</v>
      </c>
    </row>
    <row r="867" spans="1:4">
      <c r="A867">
        <v>891</v>
      </c>
      <c r="B867" s="13">
        <v>45912</v>
      </c>
      <c r="C867" t="s">
        <v>1689</v>
      </c>
      <c r="D867" t="s">
        <v>3473</v>
      </c>
    </row>
    <row r="868" spans="1:4">
      <c r="A868">
        <v>892</v>
      </c>
      <c r="B868" s="13">
        <v>45912</v>
      </c>
      <c r="C868" t="s">
        <v>1444</v>
      </c>
      <c r="D868" t="s">
        <v>3474</v>
      </c>
    </row>
    <row r="869" spans="1:4">
      <c r="A869">
        <v>893</v>
      </c>
      <c r="B869" s="13">
        <v>45912</v>
      </c>
      <c r="C869" t="s">
        <v>3475</v>
      </c>
      <c r="D869" t="s">
        <v>3476</v>
      </c>
    </row>
    <row r="870" spans="1:4">
      <c r="A870">
        <v>894</v>
      </c>
      <c r="B870" s="13">
        <v>45913</v>
      </c>
      <c r="C870" t="s">
        <v>1689</v>
      </c>
      <c r="D870" t="s">
        <v>3477</v>
      </c>
    </row>
    <row r="871" spans="1:4">
      <c r="A871">
        <v>895</v>
      </c>
      <c r="B871" s="13">
        <v>45915</v>
      </c>
      <c r="C871" t="s">
        <v>1424</v>
      </c>
      <c r="D871" t="s">
        <v>3480</v>
      </c>
    </row>
    <row r="872" spans="1:4">
      <c r="A872">
        <v>896</v>
      </c>
      <c r="B872" s="13">
        <v>45915</v>
      </c>
      <c r="C872" t="s">
        <v>1943</v>
      </c>
      <c r="D872" t="s">
        <v>3481</v>
      </c>
    </row>
    <row r="873" spans="1:4">
      <c r="A873">
        <v>897</v>
      </c>
      <c r="B873" s="13">
        <v>45915</v>
      </c>
      <c r="C873" t="s">
        <v>1047</v>
      </c>
      <c r="D873" t="s">
        <v>3482</v>
      </c>
    </row>
    <row r="874" spans="1:4">
      <c r="A874">
        <v>898</v>
      </c>
      <c r="B874" s="13">
        <v>45915</v>
      </c>
      <c r="C874" t="s">
        <v>1826</v>
      </c>
      <c r="D874" t="s">
        <v>3483</v>
      </c>
    </row>
    <row r="875" spans="1:4">
      <c r="A875">
        <v>899</v>
      </c>
      <c r="B875" s="13">
        <v>45915</v>
      </c>
      <c r="C875" t="s">
        <v>1374</v>
      </c>
      <c r="D875" t="s">
        <v>3484</v>
      </c>
    </row>
    <row r="876" spans="1:4">
      <c r="A876">
        <v>900</v>
      </c>
      <c r="B876" s="13">
        <v>45915</v>
      </c>
      <c r="C876" t="s">
        <v>1134</v>
      </c>
      <c r="D876" t="s">
        <v>3485</v>
      </c>
    </row>
    <row r="877" spans="1:4">
      <c r="A877">
        <v>901</v>
      </c>
      <c r="B877" s="13">
        <v>45915</v>
      </c>
      <c r="C877" t="s">
        <v>1419</v>
      </c>
      <c r="D877" t="s">
        <v>3487</v>
      </c>
    </row>
    <row r="878" spans="1:4">
      <c r="A878">
        <v>902</v>
      </c>
      <c r="B878" s="13">
        <v>45916</v>
      </c>
      <c r="C878" t="s">
        <v>1555</v>
      </c>
      <c r="D878" t="s">
        <v>3489</v>
      </c>
    </row>
    <row r="879" spans="1:4">
      <c r="A879">
        <v>903</v>
      </c>
      <c r="B879" s="13">
        <v>45916</v>
      </c>
      <c r="C879" t="s">
        <v>2248</v>
      </c>
      <c r="D879" t="s">
        <v>3490</v>
      </c>
    </row>
    <row r="880" spans="1:4">
      <c r="A880">
        <v>904</v>
      </c>
      <c r="B880" s="13">
        <v>45916</v>
      </c>
      <c r="C880" t="s">
        <v>1943</v>
      </c>
      <c r="D880" t="s">
        <v>3492</v>
      </c>
    </row>
    <row r="881" spans="1:4">
      <c r="A881">
        <v>905</v>
      </c>
      <c r="B881" s="13">
        <v>45916</v>
      </c>
      <c r="C881" t="s">
        <v>1419</v>
      </c>
      <c r="D881" t="s">
        <v>3493</v>
      </c>
    </row>
    <row r="882" spans="1:4">
      <c r="A882">
        <v>906</v>
      </c>
      <c r="B882" s="13">
        <v>45916</v>
      </c>
      <c r="C882" t="s">
        <v>1429</v>
      </c>
      <c r="D882" t="s">
        <v>3494</v>
      </c>
    </row>
    <row r="883" spans="1:4">
      <c r="A883">
        <v>907</v>
      </c>
      <c r="B883" s="13">
        <v>45916</v>
      </c>
      <c r="C883" t="s">
        <v>1009</v>
      </c>
      <c r="D883" t="s">
        <v>3495</v>
      </c>
    </row>
    <row r="884" spans="1:4">
      <c r="A884">
        <v>908</v>
      </c>
      <c r="B884" s="13">
        <v>45916</v>
      </c>
      <c r="C884" t="s">
        <v>1689</v>
      </c>
      <c r="D884" t="s">
        <v>3496</v>
      </c>
    </row>
    <row r="885" spans="1:4">
      <c r="A885">
        <v>909</v>
      </c>
      <c r="B885" s="13">
        <v>45916</v>
      </c>
      <c r="C885" t="s">
        <v>983</v>
      </c>
      <c r="D885" t="s">
        <v>3497</v>
      </c>
    </row>
    <row r="886" spans="1:4">
      <c r="A886">
        <v>910</v>
      </c>
      <c r="B886" s="13">
        <v>45916</v>
      </c>
      <c r="C886" t="s">
        <v>1469</v>
      </c>
      <c r="D886" t="s">
        <v>3498</v>
      </c>
    </row>
    <row r="887" spans="1:4">
      <c r="A887">
        <v>911</v>
      </c>
      <c r="B887" s="13">
        <v>45917</v>
      </c>
      <c r="C887" t="s">
        <v>3501</v>
      </c>
      <c r="D887" t="s">
        <v>3508</v>
      </c>
    </row>
    <row r="888" spans="1:4">
      <c r="A888">
        <v>912</v>
      </c>
      <c r="B888" s="13">
        <v>45917</v>
      </c>
      <c r="C888" t="s">
        <v>1771</v>
      </c>
      <c r="D888" t="s">
        <v>3509</v>
      </c>
    </row>
    <row r="889" spans="1:4">
      <c r="A889">
        <v>913</v>
      </c>
      <c r="B889" s="13">
        <v>45917</v>
      </c>
      <c r="C889" t="s">
        <v>1714</v>
      </c>
      <c r="D889" t="s">
        <v>3510</v>
      </c>
    </row>
    <row r="890" spans="1:4">
      <c r="A890">
        <v>914</v>
      </c>
      <c r="B890" s="13">
        <v>45917</v>
      </c>
      <c r="C890" t="s">
        <v>1689</v>
      </c>
      <c r="D890" t="s">
        <v>3512</v>
      </c>
    </row>
    <row r="891" spans="1:4">
      <c r="A891">
        <v>915</v>
      </c>
      <c r="B891" s="13">
        <v>45917</v>
      </c>
      <c r="C891" t="s">
        <v>2105</v>
      </c>
      <c r="D891" t="s">
        <v>3513</v>
      </c>
    </row>
    <row r="892" spans="1:4">
      <c r="A892">
        <v>916</v>
      </c>
      <c r="B892" s="13">
        <v>45917</v>
      </c>
      <c r="C892" t="s">
        <v>2108</v>
      </c>
      <c r="D892" t="s">
        <v>3514</v>
      </c>
    </row>
    <row r="893" spans="1:4">
      <c r="A893">
        <v>917</v>
      </c>
      <c r="B893" s="13">
        <v>45917</v>
      </c>
      <c r="C893" t="s">
        <v>1639</v>
      </c>
      <c r="D893" t="s">
        <v>3515</v>
      </c>
    </row>
    <row r="894" spans="1:4">
      <c r="A894">
        <v>918</v>
      </c>
      <c r="B894" s="13">
        <v>45918</v>
      </c>
      <c r="C894" t="s">
        <v>1374</v>
      </c>
      <c r="D894" t="s">
        <v>3527</v>
      </c>
    </row>
    <row r="895" spans="1:4">
      <c r="A895">
        <v>919</v>
      </c>
      <c r="B895" s="13">
        <v>45918</v>
      </c>
      <c r="C895" t="s">
        <v>1020</v>
      </c>
      <c r="D895" t="s">
        <v>3528</v>
      </c>
    </row>
    <row r="896" spans="1:4">
      <c r="A896">
        <v>920</v>
      </c>
      <c r="B896" s="13">
        <v>45918</v>
      </c>
      <c r="C896" t="s">
        <v>1442</v>
      </c>
      <c r="D896" t="s">
        <v>3529</v>
      </c>
    </row>
    <row r="897" spans="1:4">
      <c r="A897">
        <v>921</v>
      </c>
      <c r="B897" s="13">
        <v>45918</v>
      </c>
      <c r="C897" t="s">
        <v>1448</v>
      </c>
      <c r="D897" t="s">
        <v>3530</v>
      </c>
    </row>
    <row r="898" spans="1:4">
      <c r="A898">
        <v>922</v>
      </c>
      <c r="B898" s="13">
        <v>45918</v>
      </c>
      <c r="C898" t="s">
        <v>3062</v>
      </c>
      <c r="D898" t="s">
        <v>3532</v>
      </c>
    </row>
    <row r="899" spans="1:4">
      <c r="A899">
        <v>923</v>
      </c>
      <c r="B899" s="13">
        <v>45918</v>
      </c>
      <c r="C899" t="s">
        <v>1894</v>
      </c>
      <c r="D899" t="s">
        <v>3533</v>
      </c>
    </row>
    <row r="900" spans="1:4">
      <c r="A900">
        <v>924</v>
      </c>
      <c r="B900" s="13">
        <v>45918</v>
      </c>
      <c r="C900" t="s">
        <v>3390</v>
      </c>
      <c r="D900" t="s">
        <v>3534</v>
      </c>
    </row>
    <row r="901" spans="1:4">
      <c r="A901">
        <v>925</v>
      </c>
      <c r="B901" s="13">
        <v>45918</v>
      </c>
      <c r="C901" t="s">
        <v>1419</v>
      </c>
      <c r="D901" t="s">
        <v>3535</v>
      </c>
    </row>
    <row r="902" spans="1:4">
      <c r="A902">
        <v>926</v>
      </c>
      <c r="B902" s="13">
        <v>45918</v>
      </c>
      <c r="C902" t="s">
        <v>1714</v>
      </c>
      <c r="D902" t="s">
        <v>3536</v>
      </c>
    </row>
    <row r="903" spans="1:4">
      <c r="A903">
        <v>927</v>
      </c>
      <c r="B903" s="13">
        <v>45918</v>
      </c>
      <c r="C903" t="s">
        <v>2752</v>
      </c>
      <c r="D903" t="s">
        <v>3537</v>
      </c>
    </row>
    <row r="904" spans="1:4">
      <c r="A904">
        <v>928</v>
      </c>
      <c r="B904" s="13">
        <v>45918</v>
      </c>
      <c r="C904" t="s">
        <v>3057</v>
      </c>
      <c r="D904" t="s">
        <v>3538</v>
      </c>
    </row>
    <row r="905" spans="1:4">
      <c r="A905">
        <v>929</v>
      </c>
      <c r="B905" s="13">
        <v>45918</v>
      </c>
      <c r="C905" t="s">
        <v>2649</v>
      </c>
      <c r="D905" t="s">
        <v>3539</v>
      </c>
    </row>
    <row r="906" spans="1:4">
      <c r="A906">
        <v>930</v>
      </c>
      <c r="B906" s="13">
        <v>45918</v>
      </c>
      <c r="C906" t="s">
        <v>2274</v>
      </c>
      <c r="D906" t="s">
        <v>3540</v>
      </c>
    </row>
    <row r="907" spans="1:4">
      <c r="A907">
        <v>931</v>
      </c>
      <c r="B907" s="13">
        <v>45919</v>
      </c>
      <c r="C907" t="s">
        <v>1076</v>
      </c>
      <c r="D907" t="s">
        <v>3544</v>
      </c>
    </row>
    <row r="908" spans="1:4">
      <c r="A908">
        <v>932</v>
      </c>
      <c r="B908" s="13">
        <v>45919</v>
      </c>
      <c r="C908" t="s">
        <v>1374</v>
      </c>
      <c r="D908" t="s">
        <v>3545</v>
      </c>
    </row>
    <row r="909" spans="1:4">
      <c r="A909">
        <v>933</v>
      </c>
      <c r="B909" s="13">
        <v>45919</v>
      </c>
      <c r="C909" t="s">
        <v>1012</v>
      </c>
      <c r="D909" t="s">
        <v>3546</v>
      </c>
    </row>
    <row r="910" spans="1:4">
      <c r="A910">
        <v>934</v>
      </c>
      <c r="B910" s="13">
        <v>45919</v>
      </c>
      <c r="C910" t="s">
        <v>2687</v>
      </c>
      <c r="D910" t="s">
        <v>3548</v>
      </c>
    </row>
    <row r="911" spans="1:4">
      <c r="A911">
        <v>935</v>
      </c>
      <c r="B911" s="13">
        <v>45920</v>
      </c>
      <c r="C911" t="s">
        <v>1775</v>
      </c>
      <c r="D911" t="s">
        <v>3553</v>
      </c>
    </row>
    <row r="912" spans="1:4">
      <c r="A912">
        <v>936</v>
      </c>
      <c r="B912" s="13">
        <v>45922</v>
      </c>
      <c r="C912" t="s">
        <v>1412</v>
      </c>
      <c r="D912" t="s">
        <v>3558</v>
      </c>
    </row>
    <row r="913" spans="1:4">
      <c r="A913">
        <v>937</v>
      </c>
      <c r="B913" s="13">
        <v>45922</v>
      </c>
      <c r="C913" t="s">
        <v>1940</v>
      </c>
      <c r="D913" t="s">
        <v>3559</v>
      </c>
    </row>
    <row r="914" spans="1:4">
      <c r="A914">
        <v>938</v>
      </c>
      <c r="B914" s="13">
        <v>45922</v>
      </c>
      <c r="C914" t="s">
        <v>1555</v>
      </c>
      <c r="D914" t="s">
        <v>3560</v>
      </c>
    </row>
    <row r="915" spans="1:4">
      <c r="A915">
        <v>939</v>
      </c>
      <c r="B915" s="13">
        <v>45922</v>
      </c>
      <c r="C915" t="s">
        <v>1442</v>
      </c>
      <c r="D915" t="s">
        <v>3561</v>
      </c>
    </row>
    <row r="916" spans="1:4">
      <c r="A916">
        <v>940</v>
      </c>
      <c r="B916" s="13">
        <v>45922</v>
      </c>
      <c r="C916" t="s">
        <v>1417</v>
      </c>
      <c r="D916" t="s">
        <v>3562</v>
      </c>
    </row>
    <row r="917" spans="1:4">
      <c r="A917">
        <v>941</v>
      </c>
      <c r="B917" s="13">
        <v>45922</v>
      </c>
      <c r="C917" t="s">
        <v>2360</v>
      </c>
      <c r="D917" t="s">
        <v>3563</v>
      </c>
    </row>
    <row r="918" spans="1:4">
      <c r="A918">
        <v>942</v>
      </c>
      <c r="B918" s="13">
        <v>45922</v>
      </c>
      <c r="C918" t="s">
        <v>1020</v>
      </c>
      <c r="D918" t="s">
        <v>3564</v>
      </c>
    </row>
    <row r="919" spans="1:4">
      <c r="A919">
        <v>943</v>
      </c>
      <c r="B919" s="13">
        <v>45923</v>
      </c>
      <c r="C919" t="s">
        <v>1047</v>
      </c>
      <c r="D919" t="s">
        <v>3569</v>
      </c>
    </row>
    <row r="920" spans="1:4">
      <c r="A920">
        <v>944</v>
      </c>
      <c r="B920" s="13">
        <v>45923</v>
      </c>
      <c r="C920" t="s">
        <v>1012</v>
      </c>
      <c r="D920" t="s">
        <v>3571</v>
      </c>
    </row>
    <row r="921" spans="1:4">
      <c r="A921">
        <v>945</v>
      </c>
      <c r="B921" s="13">
        <v>45923</v>
      </c>
      <c r="C921" t="s">
        <v>1001</v>
      </c>
      <c r="D921" t="s">
        <v>3572</v>
      </c>
    </row>
    <row r="922" spans="1:4">
      <c r="A922">
        <v>946</v>
      </c>
      <c r="B922" s="13">
        <v>45923</v>
      </c>
      <c r="C922" t="s">
        <v>1826</v>
      </c>
      <c r="D922" t="s">
        <v>3573</v>
      </c>
    </row>
    <row r="923" spans="1:4">
      <c r="A923">
        <v>947</v>
      </c>
      <c r="B923" s="13">
        <v>45923</v>
      </c>
      <c r="C923" t="s">
        <v>1427</v>
      </c>
      <c r="D923" t="s">
        <v>3574</v>
      </c>
    </row>
    <row r="924" spans="1:4">
      <c r="A924">
        <v>948</v>
      </c>
      <c r="B924" s="13">
        <v>45923</v>
      </c>
      <c r="C924" t="s">
        <v>1626</v>
      </c>
      <c r="D924" t="s">
        <v>3575</v>
      </c>
    </row>
    <row r="925" spans="1:4">
      <c r="A925">
        <v>949</v>
      </c>
      <c r="B925" s="13">
        <v>45923</v>
      </c>
      <c r="C925" t="s">
        <v>1009</v>
      </c>
      <c r="D925" t="s">
        <v>3576</v>
      </c>
    </row>
    <row r="926" spans="1:4">
      <c r="A926">
        <v>950</v>
      </c>
      <c r="B926" s="13">
        <v>45923</v>
      </c>
      <c r="C926" t="s">
        <v>1047</v>
      </c>
      <c r="D926" t="s">
        <v>3578</v>
      </c>
    </row>
    <row r="927" spans="1:4">
      <c r="A927">
        <v>951</v>
      </c>
      <c r="B927" s="13">
        <v>45923</v>
      </c>
      <c r="C927" t="s">
        <v>1516</v>
      </c>
      <c r="D927" t="s">
        <v>3580</v>
      </c>
    </row>
    <row r="928" spans="1:4">
      <c r="A928">
        <v>952</v>
      </c>
      <c r="B928" s="13">
        <v>45924</v>
      </c>
      <c r="C928" t="s">
        <v>1366</v>
      </c>
      <c r="D928" t="s">
        <v>3584</v>
      </c>
    </row>
    <row r="929" spans="1:4">
      <c r="A929">
        <v>953</v>
      </c>
      <c r="B929" s="13">
        <v>45924</v>
      </c>
      <c r="C929" t="s">
        <v>983</v>
      </c>
      <c r="D929" t="s">
        <v>3586</v>
      </c>
    </row>
    <row r="930" spans="1:4">
      <c r="A930">
        <v>954</v>
      </c>
      <c r="B930" s="13">
        <v>45924</v>
      </c>
      <c r="C930" t="s">
        <v>1374</v>
      </c>
      <c r="D930" t="s">
        <v>3587</v>
      </c>
    </row>
    <row r="931" spans="1:4">
      <c r="A931">
        <v>955</v>
      </c>
      <c r="B931" s="13">
        <v>45924</v>
      </c>
      <c r="C931" t="s">
        <v>2687</v>
      </c>
      <c r="D931" t="s">
        <v>3588</v>
      </c>
    </row>
    <row r="932" spans="1:4">
      <c r="A932">
        <v>956</v>
      </c>
      <c r="B932" s="13">
        <v>45924</v>
      </c>
      <c r="C932" t="s">
        <v>1424</v>
      </c>
      <c r="D932" t="s">
        <v>3589</v>
      </c>
    </row>
    <row r="933" spans="1:4">
      <c r="A933">
        <v>957</v>
      </c>
      <c r="B933" s="13">
        <v>45926</v>
      </c>
      <c r="C933" t="s">
        <v>1771</v>
      </c>
      <c r="D933" t="s">
        <v>3635</v>
      </c>
    </row>
    <row r="934" spans="1:4">
      <c r="A934">
        <v>958</v>
      </c>
      <c r="B934" s="13">
        <v>45926</v>
      </c>
      <c r="C934" t="s">
        <v>1157</v>
      </c>
      <c r="D934" t="s">
        <v>3636</v>
      </c>
    </row>
    <row r="935" spans="1:4">
      <c r="A935">
        <v>959</v>
      </c>
      <c r="B935" s="13">
        <v>45926</v>
      </c>
      <c r="C935" t="s">
        <v>1374</v>
      </c>
      <c r="D935" t="s">
        <v>3637</v>
      </c>
    </row>
    <row r="936" spans="1:4">
      <c r="A936">
        <v>960</v>
      </c>
      <c r="B936" s="13">
        <v>45926</v>
      </c>
      <c r="C936" t="s">
        <v>1516</v>
      </c>
      <c r="D936" t="s">
        <v>3638</v>
      </c>
    </row>
    <row r="937" spans="1:4">
      <c r="A937">
        <v>961</v>
      </c>
      <c r="B937" s="13">
        <v>45926</v>
      </c>
      <c r="C937" t="s">
        <v>3639</v>
      </c>
      <c r="D937" t="s">
        <v>3641</v>
      </c>
    </row>
    <row r="938" spans="1:4">
      <c r="A938">
        <v>962</v>
      </c>
      <c r="B938" s="13">
        <v>45927</v>
      </c>
      <c r="C938" t="s">
        <v>3642</v>
      </c>
      <c r="D938" t="s">
        <v>3646</v>
      </c>
    </row>
    <row r="939" spans="1:4">
      <c r="A939">
        <v>963</v>
      </c>
      <c r="B939" s="13">
        <v>45927</v>
      </c>
      <c r="C939" t="s">
        <v>1924</v>
      </c>
      <c r="D939" t="s">
        <v>3649</v>
      </c>
    </row>
    <row r="940" spans="1:4">
      <c r="A940">
        <v>964</v>
      </c>
      <c r="B940" s="13">
        <v>45929</v>
      </c>
      <c r="C940" t="s">
        <v>2215</v>
      </c>
      <c r="D940" t="s">
        <v>3654</v>
      </c>
    </row>
    <row r="941" spans="1:4">
      <c r="A941">
        <v>965</v>
      </c>
      <c r="B941" s="13">
        <v>45925</v>
      </c>
      <c r="C941" t="s">
        <v>1442</v>
      </c>
      <c r="D941" t="s">
        <v>3659</v>
      </c>
    </row>
    <row r="942" spans="1:4">
      <c r="A942">
        <v>966</v>
      </c>
      <c r="B942" s="13">
        <v>45929</v>
      </c>
      <c r="C942" t="s">
        <v>1442</v>
      </c>
      <c r="D942" t="s">
        <v>3661</v>
      </c>
    </row>
    <row r="943" spans="1:4">
      <c r="A943">
        <v>967</v>
      </c>
      <c r="B943" s="13">
        <v>45929</v>
      </c>
      <c r="C943" t="s">
        <v>1714</v>
      </c>
      <c r="D943" t="s">
        <v>3662</v>
      </c>
    </row>
    <row r="944" spans="1:4">
      <c r="A944">
        <v>968</v>
      </c>
      <c r="B944" s="13">
        <v>45929</v>
      </c>
      <c r="C944" t="s">
        <v>2801</v>
      </c>
      <c r="D944" t="s">
        <v>3663</v>
      </c>
    </row>
    <row r="945" spans="1:4">
      <c r="A945">
        <v>969</v>
      </c>
      <c r="B945" s="13">
        <v>45929</v>
      </c>
      <c r="C945" t="s">
        <v>1366</v>
      </c>
      <c r="D945" t="s">
        <v>3664</v>
      </c>
    </row>
    <row r="946" spans="1:4">
      <c r="A946">
        <v>970</v>
      </c>
      <c r="B946" s="13">
        <v>45929</v>
      </c>
      <c r="C946" t="s">
        <v>1924</v>
      </c>
      <c r="D946" t="s">
        <v>3666</v>
      </c>
    </row>
    <row r="947" spans="1:4">
      <c r="A947">
        <v>971</v>
      </c>
      <c r="B947" s="13">
        <v>45929</v>
      </c>
      <c r="C947" t="s">
        <v>3209</v>
      </c>
      <c r="D947" t="s">
        <v>3668</v>
      </c>
    </row>
    <row r="948" spans="1:4">
      <c r="A948">
        <v>972</v>
      </c>
      <c r="B948" s="13">
        <v>45929</v>
      </c>
      <c r="C948" t="s">
        <v>3400</v>
      </c>
      <c r="D948" t="s">
        <v>3670</v>
      </c>
    </row>
    <row r="949" spans="1:4">
      <c r="A949">
        <v>973</v>
      </c>
      <c r="B949" s="13">
        <v>45929</v>
      </c>
      <c r="C949" t="s">
        <v>1689</v>
      </c>
      <c r="D949" t="s">
        <v>3671</v>
      </c>
    </row>
    <row r="950" spans="1:4">
      <c r="A950">
        <v>974</v>
      </c>
      <c r="B950" s="13">
        <v>45925</v>
      </c>
      <c r="C950" t="s">
        <v>1374</v>
      </c>
      <c r="D950" t="s">
        <v>3672</v>
      </c>
    </row>
    <row r="951" spans="1:4">
      <c r="A951">
        <v>975</v>
      </c>
      <c r="B951" s="13">
        <v>45925</v>
      </c>
      <c r="C951" t="s">
        <v>1516</v>
      </c>
      <c r="D951" t="s">
        <v>3673</v>
      </c>
    </row>
    <row r="952" spans="1:4">
      <c r="A952">
        <v>976</v>
      </c>
      <c r="B952" s="13">
        <v>45925</v>
      </c>
      <c r="C952" t="s">
        <v>1353</v>
      </c>
      <c r="D952" t="s">
        <v>3674</v>
      </c>
    </row>
    <row r="953" spans="1:4">
      <c r="A953">
        <v>977</v>
      </c>
      <c r="B953" s="13">
        <v>45929</v>
      </c>
      <c r="C953" t="s">
        <v>1516</v>
      </c>
      <c r="D953" t="s">
        <v>3675</v>
      </c>
    </row>
    <row r="954" spans="1:4">
      <c r="A954">
        <v>978</v>
      </c>
      <c r="B954" s="13">
        <v>45930</v>
      </c>
      <c r="C954" t="s">
        <v>2108</v>
      </c>
      <c r="D954" t="s">
        <v>3685</v>
      </c>
    </row>
    <row r="955" spans="1:4">
      <c r="A955">
        <v>979</v>
      </c>
      <c r="B955" s="13">
        <v>45930</v>
      </c>
      <c r="C955" t="s">
        <v>1516</v>
      </c>
      <c r="D955" t="s">
        <v>3686</v>
      </c>
    </row>
    <row r="956" spans="1:4">
      <c r="A956">
        <v>980</v>
      </c>
      <c r="B956" s="13">
        <v>45930</v>
      </c>
      <c r="C956" t="s">
        <v>2569</v>
      </c>
      <c r="D956" t="s">
        <v>3688</v>
      </c>
    </row>
    <row r="957" spans="1:4">
      <c r="A957">
        <v>981</v>
      </c>
      <c r="B957" s="13">
        <v>45930</v>
      </c>
      <c r="C957" t="s">
        <v>1374</v>
      </c>
      <c r="D957" t="s">
        <v>3689</v>
      </c>
    </row>
    <row r="958" spans="1:4">
      <c r="A958">
        <v>982</v>
      </c>
      <c r="B958" s="13">
        <v>45930</v>
      </c>
      <c r="C958" t="s">
        <v>1442</v>
      </c>
      <c r="D958" t="s">
        <v>3690</v>
      </c>
    </row>
    <row r="959" spans="1:4">
      <c r="A959">
        <v>983</v>
      </c>
      <c r="B959" s="13">
        <v>45930</v>
      </c>
      <c r="C959" t="s">
        <v>1689</v>
      </c>
      <c r="D959" t="s">
        <v>3691</v>
      </c>
    </row>
    <row r="960" spans="1:4">
      <c r="A960">
        <v>984</v>
      </c>
      <c r="B960" s="13">
        <v>45930</v>
      </c>
      <c r="C960" t="s">
        <v>1714</v>
      </c>
      <c r="D960" t="s">
        <v>3692</v>
      </c>
    </row>
    <row r="961" spans="1:4">
      <c r="A961">
        <v>985</v>
      </c>
      <c r="B961" s="13">
        <v>45930</v>
      </c>
      <c r="C961" t="s">
        <v>3678</v>
      </c>
      <c r="D961" t="s">
        <v>3693</v>
      </c>
    </row>
    <row r="962" spans="1:4">
      <c r="A962">
        <v>986</v>
      </c>
      <c r="B962" s="13">
        <v>45931</v>
      </c>
      <c r="C962" t="s">
        <v>1812</v>
      </c>
      <c r="D962" t="s">
        <v>3721</v>
      </c>
    </row>
    <row r="963" spans="1:4">
      <c r="A963">
        <v>987</v>
      </c>
      <c r="B963" s="13">
        <v>45931</v>
      </c>
      <c r="C963" t="s">
        <v>1714</v>
      </c>
      <c r="D963" t="s">
        <v>3722</v>
      </c>
    </row>
    <row r="964" spans="1:4">
      <c r="A964">
        <v>988</v>
      </c>
      <c r="B964" s="13">
        <v>45931</v>
      </c>
      <c r="C964" t="s">
        <v>1855</v>
      </c>
      <c r="D964" t="s">
        <v>3723</v>
      </c>
    </row>
    <row r="965" spans="1:4">
      <c r="A965">
        <v>989</v>
      </c>
      <c r="B965" s="13">
        <v>45931</v>
      </c>
      <c r="C965" t="s">
        <v>1009</v>
      </c>
      <c r="D965" t="s">
        <v>3724</v>
      </c>
    </row>
    <row r="966" spans="1:4">
      <c r="A966">
        <v>990</v>
      </c>
      <c r="B966" s="13">
        <v>45931</v>
      </c>
      <c r="C966" t="s">
        <v>1835</v>
      </c>
      <c r="D966" t="s">
        <v>3726</v>
      </c>
    </row>
    <row r="967" spans="1:4">
      <c r="A967">
        <v>991</v>
      </c>
      <c r="B967" s="13">
        <v>45931</v>
      </c>
      <c r="C967" t="s">
        <v>3727</v>
      </c>
      <c r="D967" t="s">
        <v>3728</v>
      </c>
    </row>
    <row r="968" spans="1:4">
      <c r="A968">
        <v>992</v>
      </c>
      <c r="B968" s="13">
        <v>45932</v>
      </c>
      <c r="C968" t="s">
        <v>1689</v>
      </c>
      <c r="D968" t="s">
        <v>3733</v>
      </c>
    </row>
    <row r="969" spans="1:4">
      <c r="A969">
        <v>993</v>
      </c>
      <c r="B969" s="13">
        <v>45932</v>
      </c>
      <c r="C969" t="s">
        <v>1756</v>
      </c>
      <c r="D969" t="s">
        <v>3734</v>
      </c>
    </row>
    <row r="970" spans="1:4">
      <c r="A970">
        <v>994</v>
      </c>
      <c r="B970" s="13">
        <v>45932</v>
      </c>
      <c r="C970" t="s">
        <v>1374</v>
      </c>
      <c r="D970" t="s">
        <v>3739</v>
      </c>
    </row>
    <row r="971" spans="1:4">
      <c r="A971">
        <v>995</v>
      </c>
      <c r="B971" s="13">
        <v>45932</v>
      </c>
      <c r="C971" t="s">
        <v>3730</v>
      </c>
      <c r="D971" t="s">
        <v>3741</v>
      </c>
    </row>
    <row r="972" spans="1:4">
      <c r="A972">
        <v>996</v>
      </c>
      <c r="B972" s="13">
        <v>45932</v>
      </c>
      <c r="C972" t="s">
        <v>2105</v>
      </c>
      <c r="D972" t="s">
        <v>3742</v>
      </c>
    </row>
    <row r="973" spans="1:4">
      <c r="A973">
        <v>997</v>
      </c>
      <c r="B973" s="13">
        <v>45933</v>
      </c>
      <c r="C973" t="s">
        <v>2105</v>
      </c>
      <c r="D973" t="s">
        <v>3748</v>
      </c>
    </row>
    <row r="974" spans="1:4">
      <c r="A974">
        <v>998</v>
      </c>
      <c r="B974" s="13">
        <v>45933</v>
      </c>
      <c r="C974" t="s">
        <v>1894</v>
      </c>
      <c r="D974" t="s">
        <v>3751</v>
      </c>
    </row>
    <row r="975" spans="1:4">
      <c r="A975">
        <v>999</v>
      </c>
      <c r="B975" s="13">
        <v>45933</v>
      </c>
      <c r="C975" t="s">
        <v>1894</v>
      </c>
      <c r="D975" t="s">
        <v>3752</v>
      </c>
    </row>
    <row r="976" spans="1:4">
      <c r="A976">
        <v>1000</v>
      </c>
      <c r="B976" s="13">
        <v>45939</v>
      </c>
      <c r="C976" t="s">
        <v>1555</v>
      </c>
      <c r="D976" t="s">
        <v>3754</v>
      </c>
    </row>
    <row r="977" spans="1:4">
      <c r="A977">
        <v>1001</v>
      </c>
      <c r="B977" s="13">
        <v>45939</v>
      </c>
      <c r="C977" t="s">
        <v>1419</v>
      </c>
      <c r="D977" t="s">
        <v>3755</v>
      </c>
    </row>
    <row r="978" spans="1:4">
      <c r="A978">
        <v>1002</v>
      </c>
      <c r="B978" s="13">
        <v>45940</v>
      </c>
      <c r="C978" t="s">
        <v>1281</v>
      </c>
      <c r="D978" t="s">
        <v>3759</v>
      </c>
    </row>
    <row r="979" spans="1:4">
      <c r="A979">
        <v>1003</v>
      </c>
      <c r="B979" s="13">
        <v>45940</v>
      </c>
      <c r="C979" t="s">
        <v>1714</v>
      </c>
      <c r="D979" t="s">
        <v>3765</v>
      </c>
    </row>
    <row r="980" spans="1:4">
      <c r="A980">
        <v>1004</v>
      </c>
      <c r="B980" s="13">
        <v>45940</v>
      </c>
      <c r="C980" t="s">
        <v>1552</v>
      </c>
      <c r="D980" t="s">
        <v>3766</v>
      </c>
    </row>
    <row r="981" spans="1:4">
      <c r="A981">
        <v>1005</v>
      </c>
      <c r="B981" s="13">
        <v>45940</v>
      </c>
      <c r="C981" t="s">
        <v>1353</v>
      </c>
      <c r="D981" t="s">
        <v>3767</v>
      </c>
    </row>
    <row r="982" spans="1:4">
      <c r="A982">
        <v>1006</v>
      </c>
      <c r="B982" s="13">
        <v>45940</v>
      </c>
      <c r="C982" t="s">
        <v>1348</v>
      </c>
      <c r="D982" t="s">
        <v>3769</v>
      </c>
    </row>
    <row r="983" spans="1:4">
      <c r="A983">
        <v>1007</v>
      </c>
      <c r="B983" s="13">
        <v>45940</v>
      </c>
      <c r="C983" t="s">
        <v>1009</v>
      </c>
      <c r="D983" t="s">
        <v>3770</v>
      </c>
    </row>
    <row r="984" spans="1:4">
      <c r="A984">
        <v>1008</v>
      </c>
      <c r="B984" s="13">
        <v>45940</v>
      </c>
      <c r="C984" t="s">
        <v>3340</v>
      </c>
      <c r="D984" t="s">
        <v>3771</v>
      </c>
    </row>
    <row r="985" spans="1:4">
      <c r="A985">
        <v>1009</v>
      </c>
      <c r="B985" s="13">
        <v>45940</v>
      </c>
      <c r="C985" t="s">
        <v>1157</v>
      </c>
      <c r="D985" t="s">
        <v>3772</v>
      </c>
    </row>
    <row r="986" spans="1:4">
      <c r="A986">
        <v>1010</v>
      </c>
      <c r="B986" s="13">
        <v>45940</v>
      </c>
      <c r="C986" t="s">
        <v>2433</v>
      </c>
      <c r="D986" t="s">
        <v>3773</v>
      </c>
    </row>
    <row r="987" spans="1:4">
      <c r="A987">
        <v>1011</v>
      </c>
      <c r="B987" s="13">
        <v>45940</v>
      </c>
      <c r="C987" t="s">
        <v>3727</v>
      </c>
      <c r="D987" t="s">
        <v>3774</v>
      </c>
    </row>
    <row r="988" spans="1:4">
      <c r="A988">
        <v>1012</v>
      </c>
      <c r="B988" s="13">
        <v>45940</v>
      </c>
      <c r="C988" t="s">
        <v>1573</v>
      </c>
      <c r="D988" t="s">
        <v>3775</v>
      </c>
    </row>
    <row r="989" spans="1:4">
      <c r="A989">
        <v>1013</v>
      </c>
      <c r="B989" s="13">
        <v>45940</v>
      </c>
      <c r="C989" t="s">
        <v>1507</v>
      </c>
      <c r="D989" t="s">
        <v>3776</v>
      </c>
    </row>
    <row r="990" spans="1:4">
      <c r="A990">
        <v>1014</v>
      </c>
      <c r="B990" s="13">
        <v>45932</v>
      </c>
      <c r="C990" t="s">
        <v>1756</v>
      </c>
      <c r="D990" t="s">
        <v>3785</v>
      </c>
    </row>
    <row r="991" spans="1:4">
      <c r="A991">
        <v>1015</v>
      </c>
      <c r="B991" s="13">
        <v>45940</v>
      </c>
      <c r="C991" t="s">
        <v>2433</v>
      </c>
      <c r="D991" t="s">
        <v>3786</v>
      </c>
    </row>
    <row r="992" spans="1:4">
      <c r="A992">
        <v>1016</v>
      </c>
      <c r="B992" s="13">
        <v>45941</v>
      </c>
      <c r="C992" t="s">
        <v>2940</v>
      </c>
      <c r="D992" t="s">
        <v>3787</v>
      </c>
    </row>
    <row r="993" spans="1:4">
      <c r="A993">
        <v>1017</v>
      </c>
      <c r="B993" s="13">
        <v>45941</v>
      </c>
      <c r="C993" t="s">
        <v>1689</v>
      </c>
      <c r="D993" t="s">
        <v>3788</v>
      </c>
    </row>
    <row r="994" spans="1:4">
      <c r="A994">
        <v>1018</v>
      </c>
      <c r="B994" s="13">
        <v>45943</v>
      </c>
      <c r="C994" t="s">
        <v>1353</v>
      </c>
      <c r="D994" t="s">
        <v>3791</v>
      </c>
    </row>
    <row r="995" spans="1:4">
      <c r="A995">
        <v>1019</v>
      </c>
      <c r="B995" s="13">
        <v>45943</v>
      </c>
      <c r="C995" t="s">
        <v>1374</v>
      </c>
      <c r="D995" t="s">
        <v>3793</v>
      </c>
    </row>
    <row r="996" spans="1:4">
      <c r="A996">
        <v>1020</v>
      </c>
      <c r="B996" s="13">
        <v>45943</v>
      </c>
      <c r="C996" t="s">
        <v>1353</v>
      </c>
      <c r="D996" t="s">
        <v>3795</v>
      </c>
    </row>
    <row r="997" spans="1:4">
      <c r="A997">
        <v>1021</v>
      </c>
      <c r="B997" s="13">
        <v>45943</v>
      </c>
      <c r="C997" t="s">
        <v>3796</v>
      </c>
      <c r="D997" t="s">
        <v>3799</v>
      </c>
    </row>
    <row r="998" spans="1:4">
      <c r="A998">
        <v>1022</v>
      </c>
      <c r="B998" s="13">
        <v>45943</v>
      </c>
      <c r="C998" t="s">
        <v>1555</v>
      </c>
      <c r="D998" t="s">
        <v>3800</v>
      </c>
    </row>
    <row r="999" spans="1:4">
      <c r="A999">
        <v>1023</v>
      </c>
      <c r="B999" s="13">
        <v>45943</v>
      </c>
      <c r="C999" t="s">
        <v>2564</v>
      </c>
      <c r="D999" t="s">
        <v>3801</v>
      </c>
    </row>
    <row r="1000" spans="1:4">
      <c r="A1000">
        <v>1024</v>
      </c>
      <c r="B1000" s="13">
        <v>45943</v>
      </c>
      <c r="C1000" t="s">
        <v>3802</v>
      </c>
      <c r="D1000" t="s">
        <v>3803</v>
      </c>
    </row>
    <row r="1001" spans="1:4">
      <c r="A1001">
        <v>1025</v>
      </c>
      <c r="B1001" s="13">
        <v>45943</v>
      </c>
      <c r="C1001" t="s">
        <v>3209</v>
      </c>
      <c r="D1001" t="s">
        <v>3804</v>
      </c>
    </row>
    <row r="1002" spans="1:4">
      <c r="A1002">
        <v>1026</v>
      </c>
      <c r="B1002" s="13">
        <v>45943</v>
      </c>
      <c r="C1002" t="s">
        <v>1832</v>
      </c>
      <c r="D1002" t="s">
        <v>3818</v>
      </c>
    </row>
    <row r="1003" spans="1:4">
      <c r="A1003">
        <v>1027</v>
      </c>
      <c r="B1003" s="13">
        <v>45943</v>
      </c>
      <c r="C1003" t="s">
        <v>1529</v>
      </c>
      <c r="D1003" t="s">
        <v>3819</v>
      </c>
    </row>
    <row r="1004" spans="1:4">
      <c r="A1004">
        <v>1028</v>
      </c>
      <c r="B1004" s="13">
        <v>45972</v>
      </c>
      <c r="C1004" t="s">
        <v>1552</v>
      </c>
      <c r="D1004" t="s">
        <v>3837</v>
      </c>
    </row>
    <row r="1005" spans="1:4">
      <c r="A1005">
        <v>1029</v>
      </c>
      <c r="B1005" s="13">
        <v>45972</v>
      </c>
      <c r="C1005" t="s">
        <v>2706</v>
      </c>
      <c r="D1005" t="s">
        <v>3838</v>
      </c>
    </row>
    <row r="1006" spans="1:4">
      <c r="A1006">
        <v>1030</v>
      </c>
      <c r="B1006" s="13">
        <v>45972</v>
      </c>
      <c r="C1006" t="s">
        <v>1552</v>
      </c>
      <c r="D1006" t="s">
        <v>3839</v>
      </c>
    </row>
    <row r="1007" spans="1:4">
      <c r="A1007">
        <v>1031</v>
      </c>
      <c r="B1007" s="13">
        <v>45972</v>
      </c>
      <c r="C1007" t="s">
        <v>1552</v>
      </c>
      <c r="D1007" t="s">
        <v>3840</v>
      </c>
    </row>
    <row r="1008" spans="1:4">
      <c r="A1008">
        <v>1032</v>
      </c>
      <c r="B1008" s="13">
        <v>45972</v>
      </c>
      <c r="C1008" t="s">
        <v>1552</v>
      </c>
      <c r="D1008" t="s">
        <v>3841</v>
      </c>
    </row>
    <row r="1009" spans="1:4">
      <c r="A1009">
        <v>1033</v>
      </c>
      <c r="B1009" s="13">
        <v>45972</v>
      </c>
      <c r="C1009" t="s">
        <v>1412</v>
      </c>
      <c r="D1009" t="s">
        <v>3842</v>
      </c>
    </row>
    <row r="1010" spans="1:4">
      <c r="A1010">
        <v>1034</v>
      </c>
      <c r="B1010" s="13">
        <v>45972</v>
      </c>
      <c r="C1010" t="s">
        <v>2816</v>
      </c>
      <c r="D1010" t="s">
        <v>3843</v>
      </c>
    </row>
    <row r="1011" spans="1:4">
      <c r="A1011">
        <v>1035</v>
      </c>
      <c r="B1011" s="13">
        <v>45972</v>
      </c>
      <c r="C1011" t="s">
        <v>974</v>
      </c>
      <c r="D1011" t="s">
        <v>3844</v>
      </c>
    </row>
    <row r="1012" spans="1:4">
      <c r="A1012">
        <v>1036</v>
      </c>
      <c r="B1012" s="13">
        <v>45975</v>
      </c>
      <c r="C1012" t="s">
        <v>2322</v>
      </c>
      <c r="D1012" t="s">
        <v>3845</v>
      </c>
    </row>
    <row r="1013" spans="1:4">
      <c r="A1013">
        <v>1037</v>
      </c>
      <c r="B1013" s="13">
        <v>45975</v>
      </c>
      <c r="C1013" t="s">
        <v>2322</v>
      </c>
      <c r="D1013" t="s">
        <v>3846</v>
      </c>
    </row>
    <row r="1014" spans="1:4">
      <c r="A1014">
        <v>1038</v>
      </c>
      <c r="B1014" s="13">
        <v>45975</v>
      </c>
      <c r="C1014" t="s">
        <v>2816</v>
      </c>
      <c r="D1014" t="s">
        <v>3847</v>
      </c>
    </row>
    <row r="1015" spans="1:4">
      <c r="A1015">
        <v>1039</v>
      </c>
      <c r="B1015" s="13">
        <v>45975</v>
      </c>
      <c r="C1015" t="s">
        <v>1412</v>
      </c>
      <c r="D1015" t="s">
        <v>3848</v>
      </c>
    </row>
    <row r="1016" spans="1:4">
      <c r="A1016">
        <v>1040</v>
      </c>
      <c r="B1016" s="13">
        <v>45975</v>
      </c>
      <c r="C1016" t="s">
        <v>1412</v>
      </c>
      <c r="D1016" t="s">
        <v>3849</v>
      </c>
    </row>
    <row r="1017" spans="1:4">
      <c r="A1017">
        <v>1041</v>
      </c>
      <c r="B1017" s="13">
        <v>45975</v>
      </c>
      <c r="C1017" t="s">
        <v>1552</v>
      </c>
      <c r="D1017" t="s">
        <v>3850</v>
      </c>
    </row>
    <row r="1018" spans="1:4">
      <c r="A1018">
        <v>1042</v>
      </c>
      <c r="B1018" s="13">
        <v>45975</v>
      </c>
      <c r="C1018" t="s">
        <v>2322</v>
      </c>
      <c r="D1018" t="s">
        <v>3851</v>
      </c>
    </row>
    <row r="1019" spans="1:4">
      <c r="A1019">
        <v>1043</v>
      </c>
      <c r="B1019" s="13">
        <v>45975</v>
      </c>
      <c r="C1019" t="s">
        <v>1412</v>
      </c>
      <c r="D1019" t="s">
        <v>3852</v>
      </c>
    </row>
    <row r="1020" spans="1:4">
      <c r="A1020">
        <v>1044</v>
      </c>
      <c r="B1020" s="13">
        <v>45975</v>
      </c>
      <c r="C1020" t="s">
        <v>2816</v>
      </c>
      <c r="D1020" t="s">
        <v>3853</v>
      </c>
    </row>
    <row r="1021" spans="1:4">
      <c r="A1021">
        <v>1045</v>
      </c>
      <c r="B1021" s="13">
        <v>45976</v>
      </c>
      <c r="C1021" t="s">
        <v>1412</v>
      </c>
      <c r="D1021" t="s">
        <v>3855</v>
      </c>
    </row>
    <row r="1022" spans="1:4">
      <c r="A1022">
        <v>1046</v>
      </c>
      <c r="B1022" s="13">
        <v>45976</v>
      </c>
      <c r="C1022" t="s">
        <v>2706</v>
      </c>
      <c r="D1022" t="s">
        <v>3856</v>
      </c>
    </row>
    <row r="1023" spans="1:4">
      <c r="A1023">
        <v>1047</v>
      </c>
      <c r="B1023" s="13">
        <v>46013</v>
      </c>
      <c r="C1023" t="s">
        <v>1374</v>
      </c>
      <c r="D1023" t="s">
        <v>3857</v>
      </c>
    </row>
    <row r="1024" spans="1:4">
      <c r="A1024">
        <v>1048</v>
      </c>
      <c r="B1024" s="13">
        <v>46013</v>
      </c>
      <c r="C1024" t="s">
        <v>2337</v>
      </c>
      <c r="D1024" t="s">
        <v>3858</v>
      </c>
    </row>
    <row r="1025" spans="1:4">
      <c r="A1025">
        <v>1049</v>
      </c>
      <c r="B1025" s="13">
        <v>46013</v>
      </c>
      <c r="C1025" t="s">
        <v>2337</v>
      </c>
      <c r="D1025" t="s">
        <v>3859</v>
      </c>
    </row>
    <row r="1026" spans="1:4">
      <c r="A1026">
        <v>1050</v>
      </c>
      <c r="B1026" s="13">
        <v>46013</v>
      </c>
      <c r="C1026" t="s">
        <v>2816</v>
      </c>
      <c r="D1026" t="s">
        <v>3860</v>
      </c>
    </row>
    <row r="1027" spans="1:4">
      <c r="A1027">
        <v>1051</v>
      </c>
      <c r="B1027" s="13">
        <v>46030</v>
      </c>
      <c r="C1027" t="s">
        <v>2816</v>
      </c>
      <c r="D1027" t="s">
        <v>3862</v>
      </c>
    </row>
    <row r="1028" spans="1:4">
      <c r="A1028">
        <v>1052</v>
      </c>
      <c r="B1028" s="13">
        <v>46030</v>
      </c>
      <c r="C1028" t="s">
        <v>1412</v>
      </c>
      <c r="D1028" t="s">
        <v>3863</v>
      </c>
    </row>
    <row r="1029" spans="1:4">
      <c r="A1029">
        <v>1053</v>
      </c>
      <c r="B1029" s="13">
        <v>46030</v>
      </c>
      <c r="C1029" t="s">
        <v>2706</v>
      </c>
      <c r="D1029" t="s">
        <v>3864</v>
      </c>
    </row>
    <row r="1030" spans="1:4">
      <c r="A1030">
        <v>1054</v>
      </c>
      <c r="B1030" s="13">
        <v>46041</v>
      </c>
      <c r="C1030" t="s">
        <v>2322</v>
      </c>
      <c r="D1030" t="s">
        <v>3866</v>
      </c>
    </row>
    <row r="1031" spans="1:4">
      <c r="A1031">
        <v>1055</v>
      </c>
      <c r="B1031" s="13">
        <v>46041</v>
      </c>
      <c r="C1031" t="s">
        <v>1552</v>
      </c>
      <c r="D1031" t="s">
        <v>3868</v>
      </c>
    </row>
    <row r="1032" spans="1:4">
      <c r="A1032">
        <v>1056</v>
      </c>
      <c r="B1032" s="13">
        <v>46041</v>
      </c>
      <c r="C1032" t="s">
        <v>2337</v>
      </c>
      <c r="D1032" t="s">
        <v>3870</v>
      </c>
    </row>
    <row r="1033" spans="1:4">
      <c r="A1033">
        <v>1057</v>
      </c>
      <c r="B1033" s="13">
        <v>46041</v>
      </c>
      <c r="C1033" t="s">
        <v>1552</v>
      </c>
      <c r="D1033" t="s">
        <v>3871</v>
      </c>
    </row>
    <row r="1034" spans="1:4">
      <c r="A1034">
        <v>1058</v>
      </c>
      <c r="B1034" s="13">
        <v>46041</v>
      </c>
      <c r="C1034" t="s">
        <v>2322</v>
      </c>
      <c r="D1034" t="s">
        <v>3873</v>
      </c>
    </row>
    <row r="1035" spans="1:4">
      <c r="A1035">
        <v>1059</v>
      </c>
      <c r="B1035" s="13">
        <v>46041</v>
      </c>
      <c r="C1035" t="s">
        <v>1412</v>
      </c>
      <c r="D1035" t="s">
        <v>3874</v>
      </c>
    </row>
    <row r="1036" spans="1:4">
      <c r="A1036">
        <v>1060</v>
      </c>
      <c r="B1036" s="13">
        <v>46041</v>
      </c>
      <c r="C1036" t="s">
        <v>1496</v>
      </c>
      <c r="D1036" t="s">
        <v>3876</v>
      </c>
    </row>
    <row r="1037" spans="1:4">
      <c r="A1037">
        <v>1061</v>
      </c>
      <c r="B1037" s="13">
        <v>46042</v>
      </c>
      <c r="C1037" t="s">
        <v>1412</v>
      </c>
      <c r="D1037" t="s">
        <v>3878</v>
      </c>
    </row>
    <row r="1038" spans="1:4">
      <c r="A1038">
        <v>1062</v>
      </c>
      <c r="B1038" s="13">
        <v>46042</v>
      </c>
      <c r="C1038" t="s">
        <v>2816</v>
      </c>
      <c r="D1038" t="s">
        <v>3880</v>
      </c>
    </row>
    <row r="1039" spans="1:4">
      <c r="A1039">
        <v>1063</v>
      </c>
      <c r="B1039" s="13">
        <v>46042</v>
      </c>
      <c r="C1039" t="s">
        <v>2322</v>
      </c>
      <c r="D1039" t="s">
        <v>3882</v>
      </c>
    </row>
    <row r="1040" spans="1:4">
      <c r="A1040">
        <v>1064</v>
      </c>
      <c r="B1040" s="13">
        <v>46042</v>
      </c>
      <c r="C1040" t="s">
        <v>2816</v>
      </c>
      <c r="D1040" t="s">
        <v>4171</v>
      </c>
    </row>
    <row r="1041" spans="1:4">
      <c r="A1041">
        <v>1065</v>
      </c>
      <c r="B1041" s="13">
        <v>46042</v>
      </c>
      <c r="C1041" t="s">
        <v>2816</v>
      </c>
      <c r="D1041" t="s">
        <v>4174</v>
      </c>
    </row>
    <row r="1042" spans="1:4">
      <c r="A1042">
        <v>1066</v>
      </c>
      <c r="B1042" s="13">
        <v>46042</v>
      </c>
      <c r="C1042" t="s">
        <v>1496</v>
      </c>
      <c r="D1042" t="s">
        <v>4176</v>
      </c>
    </row>
    <row r="1043" spans="1:4">
      <c r="A1043">
        <v>1067</v>
      </c>
      <c r="B1043" s="13">
        <v>46042</v>
      </c>
      <c r="C1043" t="s">
        <v>1412</v>
      </c>
      <c r="D1043" t="s">
        <v>4179</v>
      </c>
    </row>
    <row r="1044" spans="1:4">
      <c r="A1044">
        <v>1068</v>
      </c>
      <c r="B1044" s="13">
        <v>46050</v>
      </c>
      <c r="C1044" t="s">
        <v>2549</v>
      </c>
      <c r="D1044" t="s">
        <v>4183</v>
      </c>
    </row>
    <row r="1045" spans="1:4">
      <c r="A1045">
        <v>1069</v>
      </c>
      <c r="B1045" s="13">
        <v>46050</v>
      </c>
      <c r="C1045" t="s">
        <v>1460</v>
      </c>
      <c r="D1045" t="s">
        <v>4186</v>
      </c>
    </row>
    <row r="1046" spans="1:4">
      <c r="A1046">
        <v>1070</v>
      </c>
      <c r="B1046" s="13">
        <v>46052</v>
      </c>
      <c r="C1046" t="s">
        <v>2687</v>
      </c>
      <c r="D1046" t="s">
        <v>4280</v>
      </c>
    </row>
    <row r="1047" spans="1:4">
      <c r="A1047">
        <v>1071</v>
      </c>
      <c r="B1047" s="13">
        <v>46084</v>
      </c>
      <c r="C1047" t="s">
        <v>2337</v>
      </c>
      <c r="D1047" t="s">
        <v>4518</v>
      </c>
    </row>
    <row r="1048" spans="1:4">
      <c r="A1048">
        <v>1072</v>
      </c>
      <c r="B1048" s="13">
        <v>46084</v>
      </c>
      <c r="C1048" t="s">
        <v>1374</v>
      </c>
      <c r="D1048" t="s">
        <v>4520</v>
      </c>
    </row>
    <row r="1049" spans="1:4">
      <c r="A1049">
        <v>1073</v>
      </c>
      <c r="B1049" s="13">
        <v>46080</v>
      </c>
      <c r="C1049" t="s">
        <v>1009</v>
      </c>
      <c r="D1049" t="s">
        <v>4523</v>
      </c>
    </row>
    <row r="1050" spans="1:4">
      <c r="A1050">
        <v>1074</v>
      </c>
      <c r="B1050" s="13">
        <v>46085</v>
      </c>
      <c r="C1050" t="s">
        <v>2940</v>
      </c>
      <c r="D1050" t="s">
        <v>4534</v>
      </c>
    </row>
    <row r="1051" spans="1:4">
      <c r="A1051">
        <v>1075</v>
      </c>
      <c r="B1051" s="13">
        <v>46090</v>
      </c>
      <c r="C1051" t="s">
        <v>2062</v>
      </c>
      <c r="D1051" t="s">
        <v>4565</v>
      </c>
    </row>
    <row r="1052" spans="1:4">
      <c r="A1052">
        <v>1076</v>
      </c>
      <c r="B1052" s="13">
        <v>46090</v>
      </c>
      <c r="C1052" t="s">
        <v>1552</v>
      </c>
      <c r="D1052" t="s">
        <v>4567</v>
      </c>
    </row>
    <row r="1053" spans="1:4">
      <c r="A1053">
        <v>1077</v>
      </c>
      <c r="B1053" s="13">
        <v>46092</v>
      </c>
      <c r="C1053" t="s">
        <v>2322</v>
      </c>
      <c r="D1053" t="s">
        <v>4574</v>
      </c>
    </row>
    <row r="1054" spans="1:4">
      <c r="A1054">
        <v>1078</v>
      </c>
      <c r="B1054" s="13">
        <v>46093</v>
      </c>
      <c r="C1054" t="s">
        <v>2337</v>
      </c>
      <c r="D1054" t="s">
        <v>4577</v>
      </c>
    </row>
    <row r="1055" spans="1:4">
      <c r="A1055">
        <v>1079</v>
      </c>
      <c r="B1055" s="13">
        <v>46093</v>
      </c>
      <c r="C1055" t="s">
        <v>1412</v>
      </c>
      <c r="D1055" t="s">
        <v>4581</v>
      </c>
    </row>
    <row r="1056" spans="1:4">
      <c r="A1056">
        <v>1080</v>
      </c>
      <c r="B1056" s="13">
        <v>46093</v>
      </c>
      <c r="C1056" t="s">
        <v>2816</v>
      </c>
      <c r="D1056" t="s">
        <v>4583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207" activePane="bottomRight" state="frozen"/>
      <selection activeCell="N26" sqref="N26"/>
      <selection pane="topRight" activeCell="N26" sqref="N26"/>
      <selection pane="bottomLeft" activeCell="N26" sqref="N26"/>
      <selection pane="bottomRight" activeCell="E232" sqref="E232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2321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224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494999.60000000149</v>
      </c>
      <c r="I2" s="192" t="s">
        <v>3805</v>
      </c>
    </row>
    <row r="3" spans="1:11">
      <c r="A3" s="47">
        <v>2</v>
      </c>
      <c r="B3" t="s">
        <v>2539</v>
      </c>
      <c r="C3" t="s">
        <v>2540</v>
      </c>
      <c r="E3" t="s">
        <v>2541</v>
      </c>
      <c r="H3" s="192">
        <f>SUMIF(주문_리스트!D:D,거래처!$B3,주문_리스트!M:M)+SUMIF(주문_리스트!D:D,거래처!B3,주문_리스트!N:N)</f>
        <v>150000</v>
      </c>
    </row>
    <row r="4" spans="1:11">
      <c r="A4" s="47">
        <v>3</v>
      </c>
      <c r="B4" t="s">
        <v>1250</v>
      </c>
      <c r="C4" t="s">
        <v>3565</v>
      </c>
      <c r="E4" t="s">
        <v>3566</v>
      </c>
      <c r="F4" t="s">
        <v>962</v>
      </c>
      <c r="G4" t="s">
        <v>3567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2542</v>
      </c>
      <c r="E6" t="s">
        <v>2543</v>
      </c>
      <c r="F6" t="s">
        <v>1164</v>
      </c>
      <c r="H6" s="192">
        <f>SUMIF(주문_리스트!D:D,거래처!$B6,주문_리스트!M:M)+SUMIF(주문_리스트!D:D,거래처!B6,주문_리스트!N:N)</f>
        <v>0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4359</v>
      </c>
      <c r="E8" t="s">
        <v>4406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1757</v>
      </c>
      <c r="E10" t="s">
        <v>1255</v>
      </c>
      <c r="F10" t="s">
        <v>32</v>
      </c>
      <c r="G10" t="s">
        <v>1758</v>
      </c>
      <c r="H10" s="192">
        <f>SUMIF(주문_리스트!D:D,거래처!$B10,주문_리스트!M:M)+SUMIF(주문_리스트!D:D,거래처!B10,주문_리스트!N:N)</f>
        <v>3640000</v>
      </c>
      <c r="I10" s="52" t="s">
        <v>3805</v>
      </c>
    </row>
    <row r="11" spans="1:11">
      <c r="A11" s="47">
        <v>10</v>
      </c>
      <c r="B11" t="s">
        <v>1256</v>
      </c>
      <c r="C11" t="s">
        <v>4360</v>
      </c>
      <c r="E11" t="s">
        <v>4407</v>
      </c>
      <c r="F11" t="s">
        <v>34</v>
      </c>
      <c r="G11" t="s">
        <v>4408</v>
      </c>
      <c r="H11" s="192">
        <f>SUMIF(주문_리스트!D:D,거래처!$B11,주문_리스트!M:M)+SUMIF(주문_리스트!D:D,거래처!B11,주문_리스트!N:N)+60000</f>
        <v>0</v>
      </c>
    </row>
    <row r="12" spans="1:11">
      <c r="A12" s="47">
        <v>11</v>
      </c>
      <c r="B12" t="s">
        <v>1257</v>
      </c>
      <c r="C12" t="s">
        <v>2092</v>
      </c>
      <c r="E12" t="s">
        <v>2093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3267</v>
      </c>
      <c r="F13" t="s">
        <v>32</v>
      </c>
      <c r="G13" t="s">
        <v>3257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2450</v>
      </c>
      <c r="E14" t="s">
        <v>3708</v>
      </c>
      <c r="F14" t="s">
        <v>32</v>
      </c>
      <c r="G14" t="s">
        <v>3709</v>
      </c>
      <c r="H14" s="192">
        <f>SUMIF(주문_리스트!D:D,거래처!$B14,주문_리스트!M:M)+SUMIF(주문_리스트!D:D,거래처!B14,주문_리스트!N:N)-1280000</f>
        <v>0</v>
      </c>
    </row>
    <row r="15" spans="1:11">
      <c r="A15" s="47">
        <v>14</v>
      </c>
      <c r="B15" t="s">
        <v>1260</v>
      </c>
      <c r="C15" t="s">
        <v>4361</v>
      </c>
      <c r="E15" t="s">
        <v>4409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3805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15700500.200000003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0</v>
      </c>
      <c r="I18" s="52" t="s">
        <v>3805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530000</v>
      </c>
      <c r="I19" s="52" t="s">
        <v>3805</v>
      </c>
    </row>
    <row r="20" spans="1:13">
      <c r="A20" s="47">
        <v>19</v>
      </c>
      <c r="B20" t="s">
        <v>1265</v>
      </c>
      <c r="C20" t="s">
        <v>1209</v>
      </c>
      <c r="E20" t="s">
        <v>4410</v>
      </c>
      <c r="F20" t="s">
        <v>32</v>
      </c>
      <c r="G20" t="s">
        <v>4411</v>
      </c>
      <c r="H20" s="192">
        <f>SUMIF(주문_리스트!D:D,거래처!$B20,주문_리스트!M:M)+SUMIF(주문_리스트!D:D,거래처!B20,주문_리스트!N:N)-10000</f>
        <v>2859999.6999999993</v>
      </c>
      <c r="I20" s="52" t="s">
        <v>3146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3453</v>
      </c>
    </row>
    <row r="24" spans="1:13">
      <c r="A24" s="47">
        <v>23</v>
      </c>
      <c r="B24" t="s">
        <v>1269</v>
      </c>
      <c r="C24" t="s">
        <v>3332</v>
      </c>
      <c r="E24" t="s">
        <v>3333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</row>
    <row r="27" spans="1:13">
      <c r="A27" s="47">
        <v>26</v>
      </c>
      <c r="B27" t="s">
        <v>1272</v>
      </c>
      <c r="C27" t="s">
        <v>4362</v>
      </c>
      <c r="E27" t="s">
        <v>4412</v>
      </c>
      <c r="F27" t="s">
        <v>962</v>
      </c>
      <c r="G27" t="s">
        <v>3395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1868</v>
      </c>
      <c r="C29" t="s">
        <v>1869</v>
      </c>
      <c r="E29" t="s">
        <v>1870</v>
      </c>
      <c r="F29" t="s">
        <v>32</v>
      </c>
      <c r="G29" t="s">
        <v>1871</v>
      </c>
      <c r="H29" s="192">
        <f>SUMIF(주문_리스트!D:D,거래처!$B29,주문_리스트!M:M)+SUMIF(주문_리스트!D:D,거래처!B29,주문_리스트!N:N)-3710000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3805</v>
      </c>
    </row>
    <row r="31" spans="1:13">
      <c r="A31" s="47">
        <v>30</v>
      </c>
      <c r="B31" t="s">
        <v>1273</v>
      </c>
      <c r="C31" t="s">
        <v>1679</v>
      </c>
      <c r="E31" t="s">
        <v>1680</v>
      </c>
      <c r="F31" t="s">
        <v>962</v>
      </c>
      <c r="G31" t="s">
        <v>1681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3543</v>
      </c>
      <c r="J32" t="s">
        <v>3543</v>
      </c>
    </row>
    <row r="33" spans="1:9">
      <c r="A33" s="47">
        <v>32</v>
      </c>
      <c r="B33" t="s">
        <v>1274</v>
      </c>
      <c r="C33" t="s">
        <v>3268</v>
      </c>
      <c r="E33" t="s">
        <v>3269</v>
      </c>
      <c r="F33" t="s">
        <v>3270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3033</v>
      </c>
      <c r="H36" s="192">
        <f>SUMIF(주문_리스트!D:D,거래처!$B36,주문_리스트!M:M)+SUMIF(주문_리스트!D:D,거래처!B36,주문_리스트!N:N)-2200000</f>
        <v>0</v>
      </c>
      <c r="I36" s="52" t="s">
        <v>3805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2860000</v>
      </c>
      <c r="I37" s="52" t="s">
        <v>3422</v>
      </c>
    </row>
    <row r="38" spans="1:9">
      <c r="A38" s="47">
        <v>37</v>
      </c>
      <c r="B38" t="s">
        <v>1029</v>
      </c>
      <c r="C38" t="s">
        <v>965</v>
      </c>
      <c r="E38" t="s">
        <v>3717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-0.10000000149011612</v>
      </c>
      <c r="I38" s="52" t="s">
        <v>3677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3453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2303</v>
      </c>
      <c r="H43" s="192">
        <f>SUMIF(주문_리스트!D:D,거래처!$B43,주문_리스트!M:M)+SUMIF(주문_리스트!D:D,거래처!B43,주문_리스트!N:N)-1600000</f>
        <v>0</v>
      </c>
    </row>
    <row r="44" spans="1:9">
      <c r="A44" s="47">
        <v>43</v>
      </c>
      <c r="B44" t="s">
        <v>1283</v>
      </c>
      <c r="C44" t="s">
        <v>2590</v>
      </c>
      <c r="E44" t="s">
        <v>2591</v>
      </c>
      <c r="F44" t="s">
        <v>962</v>
      </c>
      <c r="G44" t="s">
        <v>2592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2390</v>
      </c>
      <c r="E46" t="s">
        <v>2392</v>
      </c>
      <c r="F46" t="s">
        <v>1164</v>
      </c>
      <c r="G46" t="s">
        <v>2391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  <c r="I49" s="52" t="s">
        <v>3777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1829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1000000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3677</v>
      </c>
    </row>
    <row r="54" spans="1:10">
      <c r="A54" s="47">
        <v>53</v>
      </c>
      <c r="B54" t="s">
        <v>1135</v>
      </c>
      <c r="C54" t="s">
        <v>1755</v>
      </c>
      <c r="E54" t="s">
        <v>2572</v>
      </c>
      <c r="F54" t="s">
        <v>32</v>
      </c>
      <c r="G54" t="s">
        <v>2573</v>
      </c>
      <c r="H54" s="192">
        <f>SUMIF(주문_리스트!D:D,거래처!$B54,주문_리스트!M:M)+SUMIF(주문_리스트!D:D,거래처!B54,주문_리스트!N:N)-4015000</f>
        <v>800000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3213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2552</v>
      </c>
      <c r="E62" t="s">
        <v>2553</v>
      </c>
      <c r="F62" t="s">
        <v>34</v>
      </c>
      <c r="G62" t="s">
        <v>2554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3807</v>
      </c>
    </row>
    <row r="65" spans="1:10">
      <c r="A65" s="47">
        <v>64</v>
      </c>
      <c r="B65" t="s">
        <v>1299</v>
      </c>
      <c r="C65" t="s">
        <v>2566</v>
      </c>
      <c r="E65" t="s">
        <v>2567</v>
      </c>
      <c r="F65" t="s">
        <v>33</v>
      </c>
      <c r="G65" t="s">
        <v>2567</v>
      </c>
      <c r="H65" s="192">
        <f>SUMIF(주문_리스트!D:D,거래처!$B65,주문_리스트!M:M)+SUMIF(주문_리스트!D:D,거래처!B65,주문_리스트!N:N)</f>
        <v>0</v>
      </c>
    </row>
    <row r="66" spans="1:10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2010</v>
      </c>
      <c r="H66" s="192">
        <f>SUMIF(주문_리스트!D:D,거래처!$B66,주문_리스트!M:M)+SUMIF(주문_리스트!D:D,거래처!B66,주문_리스트!N:N)</f>
        <v>0</v>
      </c>
    </row>
    <row r="67" spans="1:10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3499</v>
      </c>
    </row>
    <row r="68" spans="1:10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10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10">
      <c r="A70" s="47">
        <v>69</v>
      </c>
      <c r="B70" t="s">
        <v>1303</v>
      </c>
      <c r="C70" t="s">
        <v>2063</v>
      </c>
      <c r="E70" t="s">
        <v>2064</v>
      </c>
      <c r="F70" t="s">
        <v>32</v>
      </c>
      <c r="G70" t="s">
        <v>2393</v>
      </c>
      <c r="H70" s="192">
        <f>SUMIF(주문_리스트!D:D,거래처!$B70,주문_리스트!M:M)+SUMIF(주문_리스트!D:D,거래처!B70,주문_리스트!N:N)</f>
        <v>2970000</v>
      </c>
    </row>
    <row r="71" spans="1:10">
      <c r="A71" s="47">
        <v>70</v>
      </c>
      <c r="B71" t="s">
        <v>1304</v>
      </c>
      <c r="C71" t="s">
        <v>2451</v>
      </c>
      <c r="E71" t="s">
        <v>2452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3499</v>
      </c>
    </row>
    <row r="72" spans="1:10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1670000</v>
      </c>
      <c r="I72" s="52" t="s">
        <v>3282</v>
      </c>
      <c r="J72" t="s">
        <v>3306</v>
      </c>
    </row>
    <row r="73" spans="1:10">
      <c r="A73" s="47">
        <v>72</v>
      </c>
      <c r="B73" t="s">
        <v>1463</v>
      </c>
      <c r="C73" t="s">
        <v>1464</v>
      </c>
      <c r="E73" t="s">
        <v>3704</v>
      </c>
      <c r="F73" t="s">
        <v>32</v>
      </c>
      <c r="G73" t="s">
        <v>3705</v>
      </c>
      <c r="H73" s="192">
        <f>SUMIF(주문_리스트!D:D,거래처!$B73,주문_리스트!M:M)+SUMIF(주문_리스트!D:D,거래처!B73,주문_리스트!N:N)-3100000+1500000</f>
        <v>1600000</v>
      </c>
      <c r="I73" s="52" t="s">
        <v>3805</v>
      </c>
    </row>
    <row r="74" spans="1:10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3762</v>
      </c>
      <c r="H74" s="192">
        <f>SUMIF(주문_리스트!D:D,거래처!$B74,주문_리스트!M:M)+SUMIF(주문_리스트!D:D,거래처!B74,주문_리스트!N:N)-1500000</f>
        <v>0</v>
      </c>
    </row>
    <row r="75" spans="1:10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10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0</v>
      </c>
    </row>
    <row r="77" spans="1:10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</row>
    <row r="78" spans="1:10">
      <c r="A78" s="47">
        <v>77</v>
      </c>
      <c r="B78" t="s">
        <v>1310</v>
      </c>
      <c r="C78" t="s">
        <v>3348</v>
      </c>
      <c r="E78" t="s">
        <v>3349</v>
      </c>
      <c r="F78" t="s">
        <v>962</v>
      </c>
      <c r="G78" t="s">
        <v>3350</v>
      </c>
      <c r="H78" s="192">
        <f>SUMIF(주문_리스트!D:D,거래처!$B78,주문_리스트!M:M)+SUMIF(주문_리스트!D:D,거래처!B78,주문_리스트!N:N)</f>
        <v>0</v>
      </c>
      <c r="I78" s="52" t="s">
        <v>3805</v>
      </c>
    </row>
    <row r="79" spans="1:10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0</v>
      </c>
    </row>
    <row r="80" spans="1:10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3032</v>
      </c>
      <c r="K81" t="s">
        <v>3343</v>
      </c>
    </row>
    <row r="82" spans="1:11">
      <c r="A82" s="47">
        <v>81</v>
      </c>
      <c r="B82" t="s">
        <v>1314</v>
      </c>
      <c r="C82" t="s">
        <v>3322</v>
      </c>
      <c r="E82" t="s">
        <v>3323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3715</v>
      </c>
      <c r="F84" t="s">
        <v>32</v>
      </c>
      <c r="G84" t="s">
        <v>3716</v>
      </c>
      <c r="H84" s="192">
        <f>SUMIF(주문_리스트!D:D,거래처!$B84,주문_리스트!M:M)+SUMIF(주문_리스트!D:D,거래처!B84,주문_리스트!N:N)-1100000</f>
        <v>1100000</v>
      </c>
      <c r="I84" s="52" t="s">
        <v>3805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0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3677</v>
      </c>
    </row>
    <row r="88" spans="1:11">
      <c r="A88" s="47">
        <v>87</v>
      </c>
      <c r="B88" t="s">
        <v>1320</v>
      </c>
      <c r="C88" t="s">
        <v>1926</v>
      </c>
      <c r="E88" t="s">
        <v>1925</v>
      </c>
      <c r="F88" t="s">
        <v>962</v>
      </c>
      <c r="G88" t="s">
        <v>1931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1872</v>
      </c>
      <c r="E89" t="s">
        <v>1873</v>
      </c>
      <c r="F89" t="s">
        <v>962</v>
      </c>
      <c r="G89" t="s">
        <v>1874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2889</v>
      </c>
    </row>
    <row r="91" spans="1:11">
      <c r="A91" s="47">
        <v>90</v>
      </c>
      <c r="B91" t="s">
        <v>1323</v>
      </c>
      <c r="C91" t="s">
        <v>2341</v>
      </c>
      <c r="E91" t="s">
        <v>2342</v>
      </c>
      <c r="F91" t="s">
        <v>25</v>
      </c>
      <c r="H91" s="192">
        <f>SUMIF(주문_리스트!D:D,거래처!$B91,주문_리스트!M:M)+SUMIF(주문_리스트!D:D,거래처!B91,주문_리스트!N:N)-700000</f>
        <v>150000</v>
      </c>
    </row>
    <row r="92" spans="1:11">
      <c r="A92" s="47">
        <v>91</v>
      </c>
      <c r="B92" t="s">
        <v>1324</v>
      </c>
      <c r="C92" t="s">
        <v>1800</v>
      </c>
      <c r="E92" t="s">
        <v>1801</v>
      </c>
      <c r="F92" t="s">
        <v>32</v>
      </c>
      <c r="G92" t="s">
        <v>1802</v>
      </c>
      <c r="H92" s="192">
        <f>SUMIF(주문_리스트!D:D,거래처!$B92,주문_리스트!M:M)+SUMIF(주문_리스트!D:D,거래처!B92,주문_리스트!N:N)-2089000</f>
        <v>9.999999962747097E-2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3805</v>
      </c>
    </row>
    <row r="94" spans="1:11">
      <c r="A94" s="47">
        <v>93</v>
      </c>
      <c r="B94" t="s">
        <v>2175</v>
      </c>
      <c r="C94" t="s">
        <v>2179</v>
      </c>
      <c r="E94" t="s">
        <v>2180</v>
      </c>
      <c r="F94" t="s">
        <v>34</v>
      </c>
      <c r="H94" s="192">
        <f>SUMIF(주문_리스트!D:D,거래처!$B94,주문_리스트!M:M)+SUMIF(주문_리스트!D:D,거래처!B94,주문_리스트!N:N)-1320000</f>
        <v>1540000</v>
      </c>
      <c r="I94" s="52" t="s">
        <v>3499</v>
      </c>
    </row>
    <row r="95" spans="1:11">
      <c r="A95" s="47">
        <v>94</v>
      </c>
      <c r="B95" t="s">
        <v>1326</v>
      </c>
      <c r="C95" t="s">
        <v>1779</v>
      </c>
      <c r="E95" t="s">
        <v>3710</v>
      </c>
      <c r="F95" t="s">
        <v>32</v>
      </c>
      <c r="G95" t="s">
        <v>3711</v>
      </c>
      <c r="H95" s="192">
        <f>SUMIF(주문_리스트!D:D,거래처!$B95,주문_리스트!M:M)+SUMIF(주문_리스트!D:D,거래처!B95,주문_리스트!N:N)-715000</f>
        <v>0</v>
      </c>
      <c r="I95" s="52" t="s">
        <v>3805</v>
      </c>
    </row>
    <row r="96" spans="1:11">
      <c r="A96" s="47">
        <v>95</v>
      </c>
      <c r="B96" t="s">
        <v>1327</v>
      </c>
      <c r="C96" t="s">
        <v>3524</v>
      </c>
      <c r="E96" t="s">
        <v>3525</v>
      </c>
      <c r="F96" t="s">
        <v>962</v>
      </c>
      <c r="G96" t="s">
        <v>3526</v>
      </c>
      <c r="H96" s="192">
        <f>SUMIF(주문_리스트!D:D,거래처!$B96,주문_리스트!M:M)+SUMIF(주문_리스트!D:D,거래처!B96,주문_리스트!N:N)</f>
        <v>0</v>
      </c>
      <c r="I96" s="52" t="s">
        <v>3805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4236000</v>
      </c>
    </row>
    <row r="98" spans="1:10">
      <c r="A98" s="47">
        <v>97</v>
      </c>
      <c r="B98" t="s">
        <v>1329</v>
      </c>
      <c r="C98" t="s">
        <v>1848</v>
      </c>
      <c r="E98" t="s">
        <v>1849</v>
      </c>
      <c r="F98" t="s">
        <v>962</v>
      </c>
      <c r="G98" t="s">
        <v>1850</v>
      </c>
      <c r="H98" s="192">
        <f>SUMIF(주문_리스트!D:D,거래처!$B98,주문_리스트!M:M)+SUMIF(주문_리스트!D:D,거래처!B98,주문_리스트!N:N)-650000</f>
        <v>0</v>
      </c>
      <c r="I98" s="52" t="s">
        <v>3568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3429</v>
      </c>
      <c r="H99" s="192">
        <f>SUMIF(주문_리스트!D:D,거래처!$B99,주문_리스트!M:M)+SUMIF(주문_리스트!D:D,거래처!B99,주문_리스트!N:N)</f>
        <v>0</v>
      </c>
      <c r="I99" s="52" t="s">
        <v>3499</v>
      </c>
    </row>
    <row r="100" spans="1:10">
      <c r="A100" s="47">
        <v>99</v>
      </c>
      <c r="B100" t="s">
        <v>2312</v>
      </c>
      <c r="C100" t="s">
        <v>2388</v>
      </c>
      <c r="E100" t="s">
        <v>2389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3453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J101" t="s">
        <v>3809</v>
      </c>
    </row>
    <row r="102" spans="1:10">
      <c r="A102" s="47">
        <v>101</v>
      </c>
      <c r="B102" t="s">
        <v>1330</v>
      </c>
      <c r="C102" t="s">
        <v>4363</v>
      </c>
      <c r="E102" t="s">
        <v>4413</v>
      </c>
      <c r="F102" t="s">
        <v>32</v>
      </c>
      <c r="G102" t="s">
        <v>4414</v>
      </c>
      <c r="H102" s="192">
        <f>SUMIF(주문_리스트!D:D,거래처!$B102,주문_리스트!M:M)+SUMIF(주문_리스트!D:D,거래처!B102,주문_리스트!N:N)</f>
        <v>0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</f>
        <v>3050000</v>
      </c>
    </row>
    <row r="105" spans="1:10">
      <c r="A105" s="47">
        <v>104</v>
      </c>
      <c r="B105" t="s">
        <v>1332</v>
      </c>
      <c r="C105" t="s">
        <v>2249</v>
      </c>
      <c r="E105" t="s">
        <v>2250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3781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3758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2808</v>
      </c>
      <c r="C107" t="s">
        <v>3069</v>
      </c>
      <c r="E107" t="s">
        <v>3070</v>
      </c>
      <c r="F107" t="s">
        <v>962</v>
      </c>
      <c r="G107" t="s">
        <v>3071</v>
      </c>
      <c r="H107" s="192">
        <f>SUMIF(주문_리스트!D:D,거래처!$B107,주문_리스트!M:M)+SUMIF(주문_리스트!D:D,거래처!B107,주문_리스트!N:N)-450000</f>
        <v>1295000</v>
      </c>
      <c r="I107" s="52" t="s">
        <v>3805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4415</v>
      </c>
      <c r="H108" s="192">
        <f>SUMIF(주문_리스트!D:D,거래처!$B108,주문_리스트!M:M)+SUMIF(주문_리스트!D:D,거래처!B108,주문_리스트!N:N)</f>
        <v>1250000</v>
      </c>
      <c r="J108" t="s">
        <v>3811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4674000</v>
      </c>
      <c r="I109" s="52" t="s">
        <v>3568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1751</v>
      </c>
      <c r="C113" t="s">
        <v>1752</v>
      </c>
      <c r="E113" t="s">
        <v>1753</v>
      </c>
      <c r="F113" t="s">
        <v>32</v>
      </c>
      <c r="G113" t="s">
        <v>1754</v>
      </c>
      <c r="H113" s="192">
        <f>SUMIF(주문_리스트!D:D,거래처!$B113,주문_리스트!M:M)+SUMIF(주문_리스트!D:D,거래처!B113,주문_리스트!N:N)-5100000</f>
        <v>0</v>
      </c>
      <c r="J113" t="s">
        <v>3543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</row>
    <row r="115" spans="1:10">
      <c r="A115" s="47">
        <v>114</v>
      </c>
      <c r="B115" t="s">
        <v>3890</v>
      </c>
      <c r="C115" t="s">
        <v>4364</v>
      </c>
      <c r="E115" t="s">
        <v>4416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3813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2806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4365</v>
      </c>
      <c r="C119" t="s">
        <v>4366</v>
      </c>
      <c r="E119" t="s">
        <v>4417</v>
      </c>
      <c r="F119" t="s">
        <v>33</v>
      </c>
      <c r="G119" t="s">
        <v>4418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1430000</v>
      </c>
    </row>
    <row r="121" spans="1:10">
      <c r="A121" s="47">
        <v>120</v>
      </c>
      <c r="B121" t="s">
        <v>2438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2240</v>
      </c>
      <c r="C122" t="s">
        <v>2241</v>
      </c>
      <c r="E122" t="s">
        <v>2242</v>
      </c>
      <c r="F122" t="s">
        <v>32</v>
      </c>
      <c r="G122" t="s">
        <v>2243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</row>
    <row r="125" spans="1:10">
      <c r="A125" s="47">
        <v>124</v>
      </c>
      <c r="B125" t="s">
        <v>1639</v>
      </c>
      <c r="C125" t="s">
        <v>1640</v>
      </c>
      <c r="E125" t="s">
        <v>1641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1803</v>
      </c>
      <c r="C126" t="s">
        <v>3039</v>
      </c>
      <c r="E126" t="s">
        <v>3040</v>
      </c>
      <c r="F126" t="s">
        <v>962</v>
      </c>
      <c r="G126" t="s">
        <v>3041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1855</v>
      </c>
      <c r="C127" t="s">
        <v>1856</v>
      </c>
      <c r="E127" t="s">
        <v>1857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1980</v>
      </c>
      <c r="C128" t="s">
        <v>1981</v>
      </c>
      <c r="E128" t="s">
        <v>1982</v>
      </c>
      <c r="F128" t="s">
        <v>962</v>
      </c>
      <c r="G128" t="s">
        <v>1983</v>
      </c>
      <c r="H128" s="192">
        <f>SUMIF(주문_리스트!D:D,거래처!$B128,주문_리스트!M:M)+SUMIF(주문_리스트!D:D,거래처!B128,주문_리스트!N:N)</f>
        <v>0</v>
      </c>
    </row>
    <row r="129" spans="1:10">
      <c r="A129" s="47">
        <v>128</v>
      </c>
      <c r="B129" t="s">
        <v>2015</v>
      </c>
      <c r="C129" t="s">
        <v>2030</v>
      </c>
      <c r="E129" t="s">
        <v>2031</v>
      </c>
      <c r="F129" t="s">
        <v>32</v>
      </c>
      <c r="G129" t="s">
        <v>4419</v>
      </c>
      <c r="H129" s="192">
        <f>SUMIF(주문_리스트!D:D,거래처!$B129,주문_리스트!M:M)+SUMIF(주문_리스트!D:D,거래처!B129,주문_리스트!N:N)</f>
        <v>0</v>
      </c>
    </row>
    <row r="130" spans="1:10">
      <c r="A130" s="47">
        <v>129</v>
      </c>
      <c r="B130" t="s">
        <v>1997</v>
      </c>
      <c r="C130" t="s">
        <v>1998</v>
      </c>
      <c r="E130" t="s">
        <v>1999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2002</v>
      </c>
      <c r="C131" t="s">
        <v>2003</v>
      </c>
      <c r="E131" t="s">
        <v>2004</v>
      </c>
      <c r="H131" s="192">
        <f>SUMIF(주문_리스트!D:D,거래처!$B131,주문_리스트!M:M)+SUMIF(주문_리스트!D:D,거래처!B131,주문_리스트!N:N)</f>
        <v>0</v>
      </c>
      <c r="I131" s="52" t="s">
        <v>3453</v>
      </c>
    </row>
    <row r="132" spans="1:10">
      <c r="A132" s="47">
        <v>131</v>
      </c>
      <c r="B132" t="s">
        <v>2728</v>
      </c>
      <c r="C132" t="s">
        <v>2729</v>
      </c>
      <c r="E132" t="s">
        <v>2730</v>
      </c>
      <c r="F132" t="s">
        <v>33</v>
      </c>
      <c r="G132" t="s">
        <v>2731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2056</v>
      </c>
      <c r="C133" t="s">
        <v>2057</v>
      </c>
      <c r="E133" t="s">
        <v>2058</v>
      </c>
      <c r="F133" t="s">
        <v>972</v>
      </c>
      <c r="G133" t="s">
        <v>2059</v>
      </c>
      <c r="H133" s="192">
        <f>SUMIF(주문_리스트!D:D,거래처!$B133,주문_리스트!M:M)+SUMIF(주문_리스트!D:D,거래처!B133,주문_리스트!N:N)</f>
        <v>0</v>
      </c>
      <c r="I133" s="52" t="s">
        <v>3246</v>
      </c>
    </row>
    <row r="134" spans="1:10">
      <c r="A134" s="47">
        <v>133</v>
      </c>
      <c r="B134" t="s">
        <v>2262</v>
      </c>
      <c r="C134" t="s">
        <v>2081</v>
      </c>
      <c r="E134" t="s">
        <v>2082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2094</v>
      </c>
      <c r="C135" t="s">
        <v>2095</v>
      </c>
      <c r="E135" t="s">
        <v>2096</v>
      </c>
      <c r="H135" s="192">
        <f>SUMIF(주문_리스트!D:D,거래처!$B135,주문_리스트!M:M)+SUMIF(주문_리스트!D:D,거래처!B135,주문_리스트!N:N)</f>
        <v>0</v>
      </c>
      <c r="I135" s="52" t="s">
        <v>3543</v>
      </c>
      <c r="J135">
        <v>45</v>
      </c>
    </row>
    <row r="136" spans="1:10">
      <c r="A136" s="47">
        <v>135</v>
      </c>
      <c r="B136" t="s">
        <v>2108</v>
      </c>
      <c r="C136" t="s">
        <v>2110</v>
      </c>
      <c r="E136" t="s">
        <v>2111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3915</v>
      </c>
      <c r="C137" t="s">
        <v>2235</v>
      </c>
      <c r="E137" t="s">
        <v>2236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2702</v>
      </c>
      <c r="C138" t="s">
        <v>2703</v>
      </c>
      <c r="E138" t="s">
        <v>2704</v>
      </c>
      <c r="F138" t="s">
        <v>33</v>
      </c>
      <c r="G138" t="s">
        <v>2705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2326</v>
      </c>
      <c r="C139" t="s">
        <v>2327</v>
      </c>
      <c r="E139" t="s">
        <v>2328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4367</v>
      </c>
      <c r="C140" t="s">
        <v>4368</v>
      </c>
      <c r="E140" t="s">
        <v>4420</v>
      </c>
      <c r="F140" t="s">
        <v>32</v>
      </c>
      <c r="G140" t="s">
        <v>4421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2316</v>
      </c>
      <c r="C141" t="s">
        <v>2317</v>
      </c>
      <c r="E141" t="s">
        <v>2318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2322</v>
      </c>
      <c r="C142" t="s">
        <v>2323</v>
      </c>
      <c r="E142" t="s">
        <v>2324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2332</v>
      </c>
      <c r="C143" t="s">
        <v>2333</v>
      </c>
      <c r="E143" t="s">
        <v>2334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2416</v>
      </c>
      <c r="C144" t="s">
        <v>2417</v>
      </c>
      <c r="E144" t="s">
        <v>2418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2419</v>
      </c>
      <c r="C145" t="s">
        <v>2890</v>
      </c>
      <c r="E145" t="s">
        <v>2891</v>
      </c>
      <c r="F145" t="s">
        <v>962</v>
      </c>
      <c r="G145" t="s">
        <v>2892</v>
      </c>
      <c r="H145" s="192">
        <f>SUMIF(주문_리스트!D:D,거래처!$B145,주문_리스트!M:M)+SUMIF(주문_리스트!D:D,거래처!B145,주문_리스트!N:N)</f>
        <v>0</v>
      </c>
    </row>
    <row r="146" spans="1:9">
      <c r="A146" s="47">
        <v>145</v>
      </c>
      <c r="B146" t="s">
        <v>2434</v>
      </c>
      <c r="C146" t="s">
        <v>2435</v>
      </c>
      <c r="E146" t="s">
        <v>2436</v>
      </c>
      <c r="F146" t="s">
        <v>962</v>
      </c>
      <c r="G146" t="s">
        <v>2437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2623</v>
      </c>
      <c r="C147" t="s">
        <v>2621</v>
      </c>
      <c r="E147" t="s">
        <v>2622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2508</v>
      </c>
      <c r="C148" t="s">
        <v>2509</v>
      </c>
      <c r="E148" t="s">
        <v>3706</v>
      </c>
      <c r="F148" t="s">
        <v>32</v>
      </c>
      <c r="G148" t="s">
        <v>3707</v>
      </c>
      <c r="H148" s="192">
        <f>SUMIF(주문_리스트!D:D,거래처!$B148,주문_리스트!M:M)+SUMIF(주문_리스트!D:D,거래처!B148,주문_리스트!N:N)</f>
        <v>1600000</v>
      </c>
    </row>
    <row r="149" spans="1:9">
      <c r="A149" s="47">
        <v>148</v>
      </c>
      <c r="B149" t="s">
        <v>2579</v>
      </c>
      <c r="C149" t="s">
        <v>2580</v>
      </c>
      <c r="D149" t="s">
        <v>2581</v>
      </c>
      <c r="E149" t="s">
        <v>2582</v>
      </c>
      <c r="F149" t="s">
        <v>32</v>
      </c>
      <c r="G149" t="s">
        <v>2583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2649</v>
      </c>
      <c r="C150" t="s">
        <v>2650</v>
      </c>
      <c r="E150" t="s">
        <v>2651</v>
      </c>
      <c r="F150" t="s">
        <v>962</v>
      </c>
      <c r="G150" t="s">
        <v>2652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2677</v>
      </c>
      <c r="C151" t="s">
        <v>2678</v>
      </c>
      <c r="E151" t="s">
        <v>2679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2687</v>
      </c>
      <c r="C152" t="s">
        <v>2688</v>
      </c>
      <c r="E152" t="s">
        <v>2689</v>
      </c>
      <c r="F152" t="s">
        <v>962</v>
      </c>
      <c r="G152" t="s">
        <v>2690</v>
      </c>
      <c r="H152" s="192">
        <f>SUMIF(주문_리스트!D:D,거래처!$B152,주문_리스트!M:M)+SUMIF(주문_리스트!D:D,거래처!B152,주문_리스트!N:N)</f>
        <v>0</v>
      </c>
    </row>
    <row r="153" spans="1:9">
      <c r="A153" s="47">
        <v>152</v>
      </c>
      <c r="B153" t="s">
        <v>2706</v>
      </c>
      <c r="C153" t="s">
        <v>2707</v>
      </c>
      <c r="E153" t="s">
        <v>2708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2713</v>
      </c>
      <c r="C154" t="s">
        <v>2714</v>
      </c>
      <c r="E154" t="s">
        <v>2715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3025</v>
      </c>
    </row>
    <row r="155" spans="1:9">
      <c r="A155" s="47">
        <v>154</v>
      </c>
      <c r="B155" t="s">
        <v>2732</v>
      </c>
      <c r="C155" t="s">
        <v>2733</v>
      </c>
      <c r="E155" t="s">
        <v>2734</v>
      </c>
      <c r="F155" t="s">
        <v>1164</v>
      </c>
      <c r="G155" t="s">
        <v>2735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2752</v>
      </c>
      <c r="C156" t="s">
        <v>2753</v>
      </c>
      <c r="E156" t="s">
        <v>2754</v>
      </c>
      <c r="F156" t="s">
        <v>972</v>
      </c>
      <c r="G156" t="s">
        <v>2755</v>
      </c>
      <c r="H156" s="192">
        <f>SUMIF(주문_리스트!D:D,거래처!$B156,주문_리스트!M:M)+SUMIF(주문_리스트!D:D,거래처!B156,주문_리스트!N:N)</f>
        <v>0</v>
      </c>
      <c r="I156" s="52" t="s">
        <v>3677</v>
      </c>
    </row>
    <row r="157" spans="1:9">
      <c r="A157" s="47">
        <v>156</v>
      </c>
      <c r="B157" t="s">
        <v>2803</v>
      </c>
      <c r="C157" t="s">
        <v>2809</v>
      </c>
      <c r="E157" t="s">
        <v>2810</v>
      </c>
      <c r="F157" t="s">
        <v>972</v>
      </c>
      <c r="G157" t="s">
        <v>3199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2812</v>
      </c>
      <c r="C158" t="s">
        <v>2813</v>
      </c>
      <c r="E158" t="s">
        <v>2814</v>
      </c>
      <c r="F158" t="s">
        <v>1164</v>
      </c>
      <c r="G158" t="s">
        <v>2823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2816</v>
      </c>
      <c r="C159" t="s">
        <v>2817</v>
      </c>
      <c r="E159" t="s">
        <v>2818</v>
      </c>
      <c r="F159" t="s">
        <v>971</v>
      </c>
      <c r="H159" s="192">
        <f>SUMIF(주문_리스트!D:D,거래처!$B159,주문_리스트!M:M)+SUMIF(주문_리스트!D:D,거래처!B159,주문_리스트!N:N)</f>
        <v>1540000</v>
      </c>
    </row>
    <row r="160" spans="1:9">
      <c r="A160" s="47">
        <v>159</v>
      </c>
      <c r="B160" t="s">
        <v>2832</v>
      </c>
      <c r="C160" t="s">
        <v>2833</v>
      </c>
      <c r="E160" t="s">
        <v>2834</v>
      </c>
      <c r="F160" t="s">
        <v>962</v>
      </c>
      <c r="G160" t="s">
        <v>2835</v>
      </c>
      <c r="H160" s="192">
        <f>SUMIF(주문_리스트!D:D,거래처!$B160,주문_리스트!M:M)+SUMIF(주문_리스트!D:D,거래처!B160,주문_리스트!N:N)</f>
        <v>0</v>
      </c>
    </row>
    <row r="161" spans="1:11">
      <c r="A161" s="47">
        <v>160</v>
      </c>
      <c r="B161" t="s">
        <v>2838</v>
      </c>
      <c r="C161" t="s">
        <v>2839</v>
      </c>
      <c r="E161" t="s">
        <v>2840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2858</v>
      </c>
      <c r="C162" t="s">
        <v>2859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0</v>
      </c>
    </row>
    <row r="163" spans="1:11">
      <c r="A163" s="47">
        <v>162</v>
      </c>
      <c r="B163" t="s">
        <v>2872</v>
      </c>
      <c r="C163" t="s">
        <v>2873</v>
      </c>
      <c r="E163" t="s">
        <v>2874</v>
      </c>
      <c r="F163" t="s">
        <v>972</v>
      </c>
      <c r="G163" t="s">
        <v>2875</v>
      </c>
      <c r="H163" s="192">
        <f>SUMIF(주문_리스트!D:D,거래처!$B163,주문_리스트!M:M)+SUMIF(주문_리스트!D:D,거래처!B163,주문_리스트!N:N)</f>
        <v>0</v>
      </c>
      <c r="I163" s="52" t="s">
        <v>2889</v>
      </c>
    </row>
    <row r="164" spans="1:11">
      <c r="A164" s="47">
        <v>163</v>
      </c>
      <c r="B164" t="s">
        <v>2877</v>
      </c>
      <c r="C164" t="s">
        <v>2878</v>
      </c>
      <c r="E164" t="s">
        <v>2879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2884</v>
      </c>
      <c r="C165" t="s">
        <v>2873</v>
      </c>
      <c r="E165" t="s">
        <v>2874</v>
      </c>
      <c r="F165" t="s">
        <v>972</v>
      </c>
      <c r="G165" t="s">
        <v>2875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2906</v>
      </c>
      <c r="C166" t="s">
        <v>2907</v>
      </c>
      <c r="E166" t="s">
        <v>2908</v>
      </c>
      <c r="F166" t="s">
        <v>962</v>
      </c>
      <c r="G166" t="s">
        <v>2909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2963</v>
      </c>
      <c r="C167" t="s">
        <v>2964</v>
      </c>
      <c r="E167" t="s">
        <v>2965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2971</v>
      </c>
      <c r="C168" t="s">
        <v>2972</v>
      </c>
      <c r="D168" t="s">
        <v>2973</v>
      </c>
      <c r="E168" t="s">
        <v>2974</v>
      </c>
      <c r="F168" t="s">
        <v>972</v>
      </c>
      <c r="G168" t="s">
        <v>2975</v>
      </c>
      <c r="H168" s="192">
        <f>SUMIF(주문_리스트!D:D,거래처!$B168,주문_리스트!M:M)+SUMIF(주문_리스트!D:D,거래처!B168,주문_리스트!N:N)</f>
        <v>0</v>
      </c>
      <c r="I168" s="52" t="s">
        <v>3025</v>
      </c>
    </row>
    <row r="169" spans="1:11">
      <c r="A169" s="47">
        <v>168</v>
      </c>
      <c r="B169" t="s">
        <v>3019</v>
      </c>
      <c r="C169" t="s">
        <v>3020</v>
      </c>
      <c r="E169" t="s">
        <v>3021</v>
      </c>
      <c r="F169" t="s">
        <v>972</v>
      </c>
      <c r="G169" t="s">
        <v>3022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3062</v>
      </c>
      <c r="C170" t="s">
        <v>3063</v>
      </c>
      <c r="E170" t="s">
        <v>3064</v>
      </c>
      <c r="F170" t="s">
        <v>962</v>
      </c>
      <c r="G170" t="s">
        <v>3065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3091</v>
      </c>
      <c r="C171" t="s">
        <v>3092</v>
      </c>
      <c r="E171" t="s">
        <v>3093</v>
      </c>
      <c r="F171" t="s">
        <v>972</v>
      </c>
      <c r="G171" t="s">
        <v>3094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3123</v>
      </c>
      <c r="C172" t="s">
        <v>3124</v>
      </c>
      <c r="E172" t="s">
        <v>3125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3127</v>
      </c>
      <c r="C173" t="s">
        <v>3128</v>
      </c>
      <c r="E173" t="s">
        <v>3129</v>
      </c>
      <c r="F173" t="s">
        <v>32</v>
      </c>
      <c r="G173" t="s">
        <v>3134</v>
      </c>
      <c r="H173" s="192">
        <f>SUMIF(주문_리스트!D:D,거래처!$B173,주문_리스트!M:M)+SUMIF(주문_리스트!D:D,거래처!B173,주문_리스트!N:N)</f>
        <v>0</v>
      </c>
    </row>
    <row r="174" spans="1:11">
      <c r="A174" s="47">
        <v>173</v>
      </c>
      <c r="B174" t="s">
        <v>3150</v>
      </c>
      <c r="C174" t="s">
        <v>3151</v>
      </c>
      <c r="E174" t="s">
        <v>3152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3203</v>
      </c>
      <c r="C175" t="s">
        <v>3204</v>
      </c>
      <c r="E175" t="s">
        <v>3205</v>
      </c>
      <c r="F175" t="s">
        <v>1164</v>
      </c>
      <c r="G175" t="s">
        <v>2735</v>
      </c>
      <c r="H175" s="192">
        <f>SUMIF(주문_리스트!D:D,거래처!$B175,주문_리스트!M:M)+SUMIF(주문_리스트!D:D,거래처!B175,주문_리스트!N:N)</f>
        <v>0</v>
      </c>
      <c r="J175" t="s">
        <v>3815</v>
      </c>
    </row>
    <row r="176" spans="1:11">
      <c r="A176" s="47">
        <v>175</v>
      </c>
      <c r="B176" t="s">
        <v>3655</v>
      </c>
      <c r="C176" t="s">
        <v>3656</v>
      </c>
      <c r="E176" t="s">
        <v>3657</v>
      </c>
      <c r="F176" t="s">
        <v>33</v>
      </c>
      <c r="G176" t="s">
        <v>3657</v>
      </c>
      <c r="H176" s="192">
        <f>SUMIF(주문_리스트!D:D,거래처!$B176,주문_리스트!M:M)+SUMIF(주문_리스트!D:D,거래처!B176,주문_리스트!N:N)</f>
        <v>0</v>
      </c>
      <c r="K176" t="s">
        <v>3343</v>
      </c>
    </row>
    <row r="177" spans="1:10">
      <c r="A177" s="47">
        <v>176</v>
      </c>
      <c r="B177" t="s">
        <v>3231</v>
      </c>
      <c r="C177" t="s">
        <v>3232</v>
      </c>
      <c r="E177" t="s">
        <v>3233</v>
      </c>
      <c r="F177" t="s">
        <v>972</v>
      </c>
      <c r="G177" t="s">
        <v>3234</v>
      </c>
      <c r="H177" s="192">
        <f>SUMIF(주문_리스트!D:D,거래처!$B177,주문_리스트!M:M)+SUMIF(주문_리스트!D:D,거래처!B177,주문_리스트!N:N)</f>
        <v>0</v>
      </c>
    </row>
    <row r="178" spans="1:10">
      <c r="A178" s="47">
        <v>177</v>
      </c>
      <c r="B178" t="s">
        <v>3291</v>
      </c>
      <c r="C178" t="s">
        <v>3292</v>
      </c>
      <c r="E178" t="s">
        <v>3293</v>
      </c>
      <c r="F178" t="s">
        <v>32</v>
      </c>
      <c r="G178" t="s">
        <v>3294</v>
      </c>
      <c r="H178" s="192">
        <f>SUMIF(주문_리스트!D:D,거래처!$B178,주문_리스트!M:M)+SUMIF(주문_리스트!D:D,거래처!B178,주문_리스트!N:N)</f>
        <v>0</v>
      </c>
      <c r="J178" t="s">
        <v>3784</v>
      </c>
    </row>
    <row r="179" spans="1:10">
      <c r="A179" s="47">
        <v>178</v>
      </c>
      <c r="B179" t="s">
        <v>3344</v>
      </c>
      <c r="C179" t="s">
        <v>3345</v>
      </c>
      <c r="E179" t="s">
        <v>3346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  <c r="J179" t="s">
        <v>3543</v>
      </c>
    </row>
    <row r="180" spans="1:10">
      <c r="A180" s="47">
        <v>179</v>
      </c>
      <c r="B180" t="s">
        <v>3391</v>
      </c>
      <c r="C180" t="s">
        <v>3392</v>
      </c>
      <c r="E180" t="s">
        <v>3393</v>
      </c>
      <c r="F180" t="s">
        <v>32</v>
      </c>
      <c r="G180" t="s">
        <v>3394</v>
      </c>
      <c r="H180" s="192">
        <f>SUMIF(주문_리스트!D:D,거래처!$B180,주문_리스트!M:M)+SUMIF(주문_리스트!D:D,거래처!B180,주문_리스트!N:N)</f>
        <v>0</v>
      </c>
    </row>
    <row r="181" spans="1:10">
      <c r="A181" s="47">
        <v>180</v>
      </c>
      <c r="B181" t="s">
        <v>3397</v>
      </c>
      <c r="C181" t="s">
        <v>3398</v>
      </c>
      <c r="E181" t="s">
        <v>3399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J181" t="s">
        <v>3677</v>
      </c>
    </row>
    <row r="182" spans="1:10">
      <c r="A182" s="47">
        <v>181</v>
      </c>
      <c r="B182" t="s">
        <v>3401</v>
      </c>
      <c r="C182" t="s">
        <v>3402</v>
      </c>
      <c r="E182" t="s">
        <v>3403</v>
      </c>
      <c r="F182" t="s">
        <v>1164</v>
      </c>
      <c r="G182" t="s">
        <v>2735</v>
      </c>
      <c r="H182" s="192">
        <f>SUMIF(주문_리스트!D:D,거래처!$B182,주문_리스트!M:M)+SUMIF(주문_리스트!D:D,거래처!B182,주문_리스트!N:N)</f>
        <v>0</v>
      </c>
      <c r="I182" s="52" t="s">
        <v>3453</v>
      </c>
    </row>
    <row r="183" spans="1:10">
      <c r="A183" s="47">
        <v>182</v>
      </c>
      <c r="B183" t="s">
        <v>3679</v>
      </c>
      <c r="C183" t="s">
        <v>3680</v>
      </c>
      <c r="E183" t="s">
        <v>3681</v>
      </c>
      <c r="F183" t="s">
        <v>32</v>
      </c>
      <c r="G183" t="s">
        <v>3682</v>
      </c>
      <c r="H183" s="192">
        <f>SUMIF(주문_리스트!D:D,거래처!$B183,주문_리스트!M:M)+SUMIF(주문_리스트!D:D,거래처!B183,주문_리스트!N:N)</f>
        <v>0</v>
      </c>
      <c r="I183" s="52" t="s">
        <v>3453</v>
      </c>
    </row>
    <row r="184" spans="1:10">
      <c r="A184" s="47">
        <v>183</v>
      </c>
      <c r="B184" t="s">
        <v>3438</v>
      </c>
      <c r="C184" t="s">
        <v>3439</v>
      </c>
      <c r="E184" t="s">
        <v>3441</v>
      </c>
      <c r="F184" t="s">
        <v>971</v>
      </c>
      <c r="H184" s="192">
        <f>SUMIF(주문_리스트!D:D,거래처!$B184,주문_리스트!M:M)+SUMIF(주문_리스트!D:D,거래처!B184,주문_리스트!N:N)</f>
        <v>0</v>
      </c>
      <c r="J184" t="s">
        <v>3543</v>
      </c>
    </row>
    <row r="185" spans="1:10">
      <c r="A185" s="47">
        <v>184</v>
      </c>
      <c r="B185" t="s">
        <v>3502</v>
      </c>
      <c r="C185" t="s">
        <v>3503</v>
      </c>
      <c r="E185" t="s">
        <v>3504</v>
      </c>
      <c r="F185" t="s">
        <v>962</v>
      </c>
      <c r="G185" t="s">
        <v>3505</v>
      </c>
      <c r="H185" s="192">
        <f>SUMIF(주문_리스트!D:D,거래처!$B185,주문_리스트!M:M)+SUMIF(주문_리스트!D:D,거래처!B185,주문_리스트!N:N)</f>
        <v>0</v>
      </c>
    </row>
    <row r="186" spans="1:10">
      <c r="A186" s="47">
        <v>185</v>
      </c>
      <c r="B186" t="s">
        <v>3555</v>
      </c>
      <c r="C186" t="s">
        <v>3556</v>
      </c>
      <c r="E186" t="s">
        <v>3557</v>
      </c>
      <c r="F186" t="s">
        <v>1164</v>
      </c>
      <c r="G186" t="s">
        <v>3554</v>
      </c>
      <c r="H186" s="192">
        <f>SUMIF(주문_리스트!D:D,거래처!$B186,주문_리스트!M:M)+SUMIF(주문_리스트!D:D,거래처!B186,주문_리스트!N:N)-2100000</f>
        <v>3080000</v>
      </c>
    </row>
    <row r="187" spans="1:10">
      <c r="A187" s="47">
        <v>186</v>
      </c>
      <c r="B187" t="s">
        <v>3642</v>
      </c>
      <c r="C187" t="s">
        <v>3643</v>
      </c>
      <c r="E187" t="s">
        <v>3644</v>
      </c>
      <c r="F187" t="s">
        <v>1164</v>
      </c>
      <c r="G187" t="s">
        <v>3645</v>
      </c>
      <c r="H187" s="192">
        <f>SUMIF(주문_리스트!D:D,거래처!$B187,주문_리스트!M:M)+SUMIF(주문_리스트!D:D,거래처!B187,주문_리스트!N:N)</f>
        <v>0</v>
      </c>
    </row>
    <row r="188" spans="1:10">
      <c r="A188" s="47">
        <v>187</v>
      </c>
      <c r="B188" t="s">
        <v>3730</v>
      </c>
      <c r="C188" t="s">
        <v>3731</v>
      </c>
      <c r="E188" t="s">
        <v>3732</v>
      </c>
      <c r="F188" t="s">
        <v>1164</v>
      </c>
      <c r="G188" t="s">
        <v>3732</v>
      </c>
      <c r="H188" s="192">
        <f>SUMIF(주문_리스트!D:D,거래처!$B188,주문_리스트!M:M)+SUMIF(주문_리스트!D:D,거래처!B188,주문_리스트!N:N)</f>
        <v>0</v>
      </c>
      <c r="J188" t="s">
        <v>3817</v>
      </c>
    </row>
    <row r="189" spans="1:10">
      <c r="A189" s="47">
        <v>188</v>
      </c>
      <c r="B189" t="s">
        <v>3796</v>
      </c>
      <c r="C189" t="s">
        <v>3797</v>
      </c>
      <c r="E189" t="s">
        <v>3798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10">
      <c r="A190" s="47">
        <v>189</v>
      </c>
      <c r="B190" t="s">
        <v>3883</v>
      </c>
      <c r="C190" t="s">
        <v>4369</v>
      </c>
      <c r="E190" t="s">
        <v>4422</v>
      </c>
      <c r="H190" s="192">
        <f>SUMIF(주문_리스트!D:D,거래처!$B190,주문_리스트!M:M)+SUMIF(주문_리스트!D:D,거래처!B190,주문_리스트!N:N)</f>
        <v>0</v>
      </c>
    </row>
    <row r="191" spans="1:10">
      <c r="A191" s="47">
        <v>190</v>
      </c>
      <c r="B191" t="s">
        <v>3884</v>
      </c>
      <c r="C191" t="s">
        <v>4370</v>
      </c>
      <c r="E191" t="s">
        <v>4423</v>
      </c>
      <c r="F191" t="s">
        <v>972</v>
      </c>
      <c r="G191" t="s">
        <v>4424</v>
      </c>
      <c r="H191" s="192">
        <f>SUMIF(주문_리스트!D:D,거래처!$B191,주문_리스트!M:M)+SUMIF(주문_리스트!D:D,거래처!B191,주문_리스트!N:N)</f>
        <v>4860000</v>
      </c>
    </row>
    <row r="192" spans="1:10">
      <c r="A192" s="47">
        <v>191</v>
      </c>
      <c r="B192" t="s">
        <v>3885</v>
      </c>
      <c r="C192" t="s">
        <v>4371</v>
      </c>
      <c r="E192" t="s">
        <v>4425</v>
      </c>
      <c r="F192" t="s">
        <v>962</v>
      </c>
      <c r="G192" t="s">
        <v>4426</v>
      </c>
      <c r="H192" s="192">
        <f>SUMIF(주문_리스트!D:D,거래처!$B192,주문_리스트!M:M)+SUMIF(주문_리스트!D:D,거래처!B192,주문_리스트!N:N)</f>
        <v>0</v>
      </c>
    </row>
    <row r="193" spans="1:8">
      <c r="A193" s="47">
        <v>192</v>
      </c>
      <c r="B193" t="s">
        <v>3886</v>
      </c>
      <c r="C193" t="s">
        <v>4372</v>
      </c>
      <c r="E193" t="s">
        <v>4427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>
      <c r="A194" s="47">
        <v>193</v>
      </c>
      <c r="B194" t="s">
        <v>4373</v>
      </c>
      <c r="C194" t="s">
        <v>4374</v>
      </c>
      <c r="E194" t="s">
        <v>4428</v>
      </c>
      <c r="F194" t="s">
        <v>34</v>
      </c>
      <c r="G194" t="s">
        <v>4429</v>
      </c>
      <c r="H194" s="192">
        <f>SUMIF(주문_리스트!D:D,거래처!$B194,주문_리스트!M:M)+SUMIF(주문_리스트!D:D,거래처!B194,주문_리스트!N:N)</f>
        <v>0</v>
      </c>
    </row>
    <row r="195" spans="1:8">
      <c r="A195" s="47">
        <v>195</v>
      </c>
      <c r="B195" t="s">
        <v>3892</v>
      </c>
      <c r="C195" t="s">
        <v>4375</v>
      </c>
      <c r="E195" t="s">
        <v>4430</v>
      </c>
      <c r="F195" t="s">
        <v>962</v>
      </c>
      <c r="G195" t="s">
        <v>4431</v>
      </c>
      <c r="H195" s="192">
        <f>SUMIF(주문_리스트!D:D,거래처!$B195,주문_리스트!M:M)+SUMIF(주문_리스트!D:D,거래처!B195,주문_리스트!N:N)</f>
        <v>0</v>
      </c>
    </row>
    <row r="196" spans="1:8">
      <c r="A196" s="47">
        <v>196</v>
      </c>
      <c r="B196" t="s">
        <v>3891</v>
      </c>
      <c r="C196" t="s">
        <v>4376</v>
      </c>
      <c r="E196" t="s">
        <v>4432</v>
      </c>
      <c r="F196" t="s">
        <v>1164</v>
      </c>
      <c r="G196" t="s">
        <v>4433</v>
      </c>
      <c r="H196" s="192">
        <f>SUMIF(주문_리스트!D:D,거래처!$B196,주문_리스트!M:M)+SUMIF(주문_리스트!D:D,거래처!B196,주문_리스트!N:N)</f>
        <v>0</v>
      </c>
    </row>
    <row r="197" spans="1:8">
      <c r="A197" s="47">
        <v>197</v>
      </c>
      <c r="B197" t="s">
        <v>3893</v>
      </c>
      <c r="C197" t="s">
        <v>4377</v>
      </c>
      <c r="E197" t="s">
        <v>4434</v>
      </c>
      <c r="F197" t="s">
        <v>962</v>
      </c>
      <c r="G197" t="s">
        <v>4435</v>
      </c>
      <c r="H197" s="192">
        <f>SUMIF(주문_리스트!D:D,거래처!$B197,주문_리스트!M:M)+SUMIF(주문_리스트!D:D,거래처!B197,주문_리스트!N:N)</f>
        <v>0</v>
      </c>
    </row>
    <row r="198" spans="1:8">
      <c r="A198" s="47">
        <v>198</v>
      </c>
      <c r="B198" t="s">
        <v>3894</v>
      </c>
      <c r="C198" t="s">
        <v>4378</v>
      </c>
      <c r="E198" t="s">
        <v>4436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>
      <c r="A199" s="47">
        <v>199</v>
      </c>
      <c r="B199" t="s">
        <v>3896</v>
      </c>
      <c r="C199" t="s">
        <v>4379</v>
      </c>
      <c r="E199" t="s">
        <v>4437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>
      <c r="A200" s="47">
        <v>200</v>
      </c>
      <c r="B200" t="s">
        <v>3900</v>
      </c>
      <c r="C200" t="s">
        <v>4380</v>
      </c>
      <c r="E200" t="s">
        <v>4438</v>
      </c>
      <c r="F200" t="s">
        <v>962</v>
      </c>
      <c r="G200" t="s">
        <v>4439</v>
      </c>
      <c r="H200" s="192">
        <f>SUMIF(주문_리스트!D:D,거래처!$B200,주문_리스트!M:M)+SUMIF(주문_리스트!D:D,거래처!B200,주문_리스트!N:N)</f>
        <v>0</v>
      </c>
    </row>
    <row r="201" spans="1:8">
      <c r="A201" s="47">
        <v>201</v>
      </c>
      <c r="B201" t="s">
        <v>3903</v>
      </c>
      <c r="C201" t="s">
        <v>4381</v>
      </c>
      <c r="E201" t="s">
        <v>4440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>
      <c r="A202" s="47">
        <v>202</v>
      </c>
      <c r="B202" t="s">
        <v>4382</v>
      </c>
      <c r="C202" t="s">
        <v>4383</v>
      </c>
      <c r="E202" t="s">
        <v>4441</v>
      </c>
      <c r="F202" t="s">
        <v>1164</v>
      </c>
      <c r="H202" s="192">
        <f>SUMIF(주문_리스트!D:D,거래처!$B202,주문_리스트!M:M)+SUMIF(주문_리스트!D:D,거래처!B202,주문_리스트!N:N)</f>
        <v>0</v>
      </c>
    </row>
    <row r="203" spans="1:8">
      <c r="A203" s="47">
        <v>203</v>
      </c>
      <c r="B203" t="s">
        <v>3911</v>
      </c>
      <c r="C203" t="s">
        <v>4384</v>
      </c>
      <c r="E203" t="s">
        <v>4442</v>
      </c>
      <c r="F203" t="s">
        <v>962</v>
      </c>
      <c r="G203" t="s">
        <v>4443</v>
      </c>
      <c r="H203" s="192">
        <f>SUMIF(주문_리스트!D:D,거래처!$B203,주문_리스트!M:M)+SUMIF(주문_리스트!D:D,거래처!B203,주문_리스트!N:N)</f>
        <v>0</v>
      </c>
    </row>
    <row r="204" spans="1:8">
      <c r="A204" s="47">
        <v>204</v>
      </c>
      <c r="B204" t="s">
        <v>3475</v>
      </c>
      <c r="C204" t="s">
        <v>4385</v>
      </c>
      <c r="D204" t="s">
        <v>4444</v>
      </c>
      <c r="E204" t="s">
        <v>4445</v>
      </c>
      <c r="F204" t="s">
        <v>962</v>
      </c>
      <c r="G204" t="s">
        <v>4446</v>
      </c>
      <c r="H204" s="192">
        <f>SUMIF(주문_리스트!D:D,거래처!$B204,주문_리스트!M:M)+SUMIF(주문_리스트!D:D,거래처!B204,주문_리스트!N:N)</f>
        <v>0</v>
      </c>
    </row>
    <row r="205" spans="1:8">
      <c r="A205" s="47">
        <v>205</v>
      </c>
      <c r="B205" t="s">
        <v>3904</v>
      </c>
      <c r="C205" t="s">
        <v>1033</v>
      </c>
      <c r="E205" t="s">
        <v>4447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>
      <c r="A206" s="47">
        <v>206</v>
      </c>
      <c r="B206" t="s">
        <v>4386</v>
      </c>
      <c r="C206" t="s">
        <v>4387</v>
      </c>
      <c r="E206" t="s">
        <v>4448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>
      <c r="A207" s="47">
        <v>207</v>
      </c>
      <c r="B207" t="s">
        <v>3905</v>
      </c>
      <c r="C207" t="s">
        <v>4388</v>
      </c>
      <c r="E207" t="s">
        <v>4449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>
      <c r="A208" s="47">
        <v>208</v>
      </c>
      <c r="B208" t="s">
        <v>4389</v>
      </c>
      <c r="C208" t="s">
        <v>4390</v>
      </c>
      <c r="E208" t="s">
        <v>4450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>
      <c r="A209" s="47">
        <v>209</v>
      </c>
      <c r="B209" t="s">
        <v>3907</v>
      </c>
      <c r="C209" t="s">
        <v>4391</v>
      </c>
      <c r="E209" t="s">
        <v>4451</v>
      </c>
      <c r="F209" t="s">
        <v>962</v>
      </c>
      <c r="G209" t="s">
        <v>4452</v>
      </c>
      <c r="H209" s="192">
        <f>SUMIF(주문_리스트!D:D,거래처!$B209,주문_리스트!M:M)+SUMIF(주문_리스트!D:D,거래처!B209,주문_리스트!N:N)</f>
        <v>0</v>
      </c>
    </row>
    <row r="210" spans="1:8">
      <c r="A210" s="47">
        <v>210</v>
      </c>
      <c r="B210" t="s">
        <v>3908</v>
      </c>
      <c r="C210" t="s">
        <v>4392</v>
      </c>
      <c r="E210" t="s">
        <v>4453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>
      <c r="A211" s="47">
        <v>211</v>
      </c>
      <c r="B211" t="s">
        <v>3909</v>
      </c>
      <c r="C211" t="s">
        <v>4393</v>
      </c>
      <c r="E211" t="s">
        <v>4454</v>
      </c>
      <c r="H211" s="192">
        <f>SUMIF(주문_리스트!D:D,거래처!$B211,주문_리스트!M:M)+SUMIF(주문_리스트!D:D,거래처!B211,주문_리스트!N:N)</f>
        <v>0</v>
      </c>
    </row>
    <row r="212" spans="1:8">
      <c r="A212" s="47">
        <v>212</v>
      </c>
      <c r="B212" t="s">
        <v>3910</v>
      </c>
      <c r="C212" t="s">
        <v>4394</v>
      </c>
      <c r="E212" t="s">
        <v>4455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>
      <c r="A213" s="47">
        <v>213</v>
      </c>
      <c r="B213" t="s">
        <v>3912</v>
      </c>
      <c r="C213" t="s">
        <v>4395</v>
      </c>
      <c r="E213" t="s">
        <v>4456</v>
      </c>
      <c r="F213" t="s">
        <v>1164</v>
      </c>
      <c r="G213" t="s">
        <v>2735</v>
      </c>
      <c r="H213" s="192">
        <f>SUMIF(주문_리스트!D:D,거래처!$B213,주문_리스트!M:M)+SUMIF(주문_리스트!D:D,거래처!B213,주문_리스트!N:N)</f>
        <v>0</v>
      </c>
    </row>
    <row r="214" spans="1:8">
      <c r="A214" s="47">
        <v>214</v>
      </c>
      <c r="B214" t="s">
        <v>3913</v>
      </c>
      <c r="C214" t="s">
        <v>4396</v>
      </c>
      <c r="E214" t="s">
        <v>4457</v>
      </c>
      <c r="F214" t="s">
        <v>1164</v>
      </c>
      <c r="G214" t="s">
        <v>2735</v>
      </c>
      <c r="H214" s="192">
        <f>SUMIF(주문_리스트!D:D,거래처!$B214,주문_리스트!M:M)+SUMIF(주문_리스트!D:D,거래처!B214,주문_리스트!N:N)</f>
        <v>0</v>
      </c>
    </row>
    <row r="215" spans="1:8">
      <c r="A215" s="47">
        <v>215</v>
      </c>
      <c r="B215" t="s">
        <v>4397</v>
      </c>
      <c r="C215" t="s">
        <v>4398</v>
      </c>
      <c r="E215" t="s">
        <v>4458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>
      <c r="A216" s="47">
        <v>216</v>
      </c>
      <c r="B216" t="s">
        <v>2763</v>
      </c>
      <c r="C216" t="s">
        <v>4399</v>
      </c>
      <c r="E216" t="s">
        <v>4459</v>
      </c>
      <c r="H216" s="192">
        <f>SUMIF(주문_리스트!D:D,거래처!$B216,주문_리스트!M:M)+SUMIF(주문_리스트!D:D,거래처!B216,주문_리스트!N:N)</f>
        <v>0</v>
      </c>
    </row>
    <row r="217" spans="1:8">
      <c r="A217" s="47">
        <v>217</v>
      </c>
      <c r="B217" t="s">
        <v>4400</v>
      </c>
      <c r="C217" t="s">
        <v>4401</v>
      </c>
      <c r="E217" t="s">
        <v>4460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>
      <c r="A218" s="47">
        <v>218</v>
      </c>
      <c r="B218" t="s">
        <v>4189</v>
      </c>
      <c r="C218" t="s">
        <v>4402</v>
      </c>
      <c r="E218" t="s">
        <v>4461</v>
      </c>
      <c r="H218" s="192">
        <f>SUMIF(주문_리스트!D:D,거래처!$B218,주문_리스트!M:M)+SUMIF(주문_리스트!D:D,거래처!B218,주문_리스트!N:N)</f>
        <v>0</v>
      </c>
    </row>
    <row r="219" spans="1:8">
      <c r="A219" s="47">
        <v>219</v>
      </c>
      <c r="B219" t="s">
        <v>4300</v>
      </c>
      <c r="C219" t="s">
        <v>4403</v>
      </c>
      <c r="E219" t="s">
        <v>4462</v>
      </c>
      <c r="F219" t="s">
        <v>1164</v>
      </c>
      <c r="G219" t="s">
        <v>4462</v>
      </c>
      <c r="H219" s="192">
        <f>SUMIF(주문_리스트!D:D,거래처!$B219,주문_리스트!M:M)+SUMIF(주문_리스트!D:D,거래처!B219,주문_리스트!N:N)</f>
        <v>0</v>
      </c>
    </row>
    <row r="220" spans="1:8">
      <c r="A220" s="47">
        <v>220</v>
      </c>
      <c r="B220" t="s">
        <v>4301</v>
      </c>
      <c r="C220" t="s">
        <v>4404</v>
      </c>
      <c r="E220" t="s">
        <v>4463</v>
      </c>
      <c r="F220" t="s">
        <v>962</v>
      </c>
      <c r="H220" s="192">
        <f>SUMIF(주문_리스트!D:D,거래처!$B220,주문_리스트!M:M)+SUMIF(주문_리스트!D:D,거래처!B220,주문_리스트!N:N)</f>
        <v>0</v>
      </c>
    </row>
    <row r="221" spans="1:8">
      <c r="A221" s="47">
        <v>221</v>
      </c>
      <c r="B221" t="s">
        <v>4302</v>
      </c>
      <c r="C221" t="s">
        <v>4405</v>
      </c>
      <c r="E221" t="s">
        <v>4464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>
      <c r="A222" s="47">
        <v>222</v>
      </c>
      <c r="B222" t="s">
        <v>4535</v>
      </c>
      <c r="C222" t="s">
        <v>4536</v>
      </c>
      <c r="E222" t="s">
        <v>4537</v>
      </c>
      <c r="F222" t="s">
        <v>962</v>
      </c>
      <c r="G222" t="s">
        <v>4538</v>
      </c>
      <c r="H222" s="192">
        <f>SUMIF(주문_리스트!D:D,거래처!$B222,주문_리스트!M:M)+SUMIF(주문_리스트!D:D,거래처!B222,주문_리스트!N:N)</f>
        <v>0</v>
      </c>
    </row>
    <row r="223" spans="1:8">
      <c r="A223" s="47">
        <v>223</v>
      </c>
      <c r="B223" t="s">
        <v>4539</v>
      </c>
      <c r="C223" t="s">
        <v>4540</v>
      </c>
      <c r="E223" t="s">
        <v>4541</v>
      </c>
      <c r="F223" t="s">
        <v>4568</v>
      </c>
      <c r="G223" t="s">
        <v>4569</v>
      </c>
      <c r="H223" s="192">
        <f>SUMIF(주문_리스트!D:D,거래처!$B223,주문_리스트!M:M)+SUMIF(주문_리스트!D:D,거래처!B223,주문_리스트!N:N)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96"/>
  <sheetViews>
    <sheetView zoomScale="115" zoomScaleNormal="115" workbookViewId="0">
      <pane xSplit="1" ySplit="1" topLeftCell="B255" activePane="bottomRight" state="frozen"/>
      <selection activeCell="N26" sqref="N26"/>
      <selection pane="topRight" activeCell="N26" sqref="N26"/>
      <selection pane="bottomLeft" activeCell="N26" sqref="N26"/>
      <selection pane="bottomRight" activeCell="G283" sqref="G283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1796</v>
      </c>
      <c r="H1" s="51" t="s">
        <v>4</v>
      </c>
      <c r="I1" s="97">
        <v>251</v>
      </c>
    </row>
    <row r="2" spans="1:10">
      <c r="A2">
        <v>1</v>
      </c>
      <c r="B2" s="281">
        <v>28120504</v>
      </c>
      <c r="C2" s="281" t="s">
        <v>2466</v>
      </c>
      <c r="D2" s="281">
        <v>28120504</v>
      </c>
      <c r="E2" s="52">
        <v>1000000</v>
      </c>
      <c r="G2" t="e">
        <f>SUMIF([3]재고!C:C,[3]제품!C2,[3]재고!E:E)-SUMIF([3]주문_리스트!D:D,[3]제품!C2,[3]주문_리스트!G:G)</f>
        <v>#VALUE!</v>
      </c>
      <c r="H2"/>
    </row>
    <row r="3" spans="1:10">
      <c r="A3">
        <v>2</v>
      </c>
      <c r="C3" s="281" t="s">
        <v>2155</v>
      </c>
      <c r="E3" s="52">
        <v>300000</v>
      </c>
      <c r="G3" t="e">
        <f>SUMIF([3]재고!C:C,[3]제품!C3,[3]재고!E:E)-SUMIF([3]주문_리스트!D:D,[3]제품!C3,[3]주문_리스트!G:G)</f>
        <v>#VALUE!</v>
      </c>
      <c r="H3"/>
    </row>
    <row r="4" spans="1:10">
      <c r="A4">
        <v>3</v>
      </c>
      <c r="C4" s="281" t="s">
        <v>1128</v>
      </c>
      <c r="E4" s="52">
        <v>700000</v>
      </c>
      <c r="G4" t="e">
        <f>SUMIF([3]재고!C:C,[3]제품!C4,[3]재고!E:E)-SUMIF([3]주문_리스트!D:D,[3]제품!C4,[3]주문_리스트!G:G)</f>
        <v>#VALUE!</v>
      </c>
      <c r="H4"/>
    </row>
    <row r="5" spans="1:10">
      <c r="A5">
        <v>4</v>
      </c>
      <c r="B5" s="281" t="s">
        <v>1915</v>
      </c>
      <c r="C5" s="281" t="s">
        <v>1914</v>
      </c>
      <c r="D5" s="281" t="s">
        <v>1915</v>
      </c>
      <c r="E5" s="52">
        <v>1000000</v>
      </c>
      <c r="F5" s="52">
        <v>550000</v>
      </c>
      <c r="G5" t="e">
        <f>SUMIF([3]재고!C:C,[3]제품!C5,[3]재고!E:E)-SUMIF([3]주문_리스트!D:D,[3]제품!C5,[3]주문_리스트!G:G)</f>
        <v>#VALUE!</v>
      </c>
      <c r="H5"/>
    </row>
    <row r="6" spans="1:10">
      <c r="A6">
        <v>5</v>
      </c>
      <c r="C6" s="281" t="s">
        <v>1610</v>
      </c>
      <c r="E6" s="52">
        <v>198000</v>
      </c>
      <c r="G6" t="e">
        <f>SUMIF([3]재고!C:C,[3]제품!C6,[3]재고!E:E)-SUMIF([3]주문_리스트!D:D,[3]제품!C6,[3]주문_리스트!G:G)</f>
        <v>#VALUE!</v>
      </c>
      <c r="H6"/>
    </row>
    <row r="7" spans="1:10">
      <c r="A7">
        <v>6</v>
      </c>
      <c r="C7" s="281" t="s">
        <v>1583</v>
      </c>
      <c r="E7" s="52">
        <v>12000</v>
      </c>
      <c r="G7" t="e">
        <f>SUMIF([3]재고!C:C,[3]제품!C7,[3]재고!E:E)-SUMIF([3]주문_리스트!D:D,[3]제품!C7,[3]주문_리스트!G:G)</f>
        <v>#VALUE!</v>
      </c>
      <c r="H7"/>
    </row>
    <row r="8" spans="1:10">
      <c r="A8">
        <v>7</v>
      </c>
      <c r="C8" s="281" t="s">
        <v>1710</v>
      </c>
      <c r="E8" s="52">
        <v>650000</v>
      </c>
      <c r="G8" t="e">
        <f>SUMIF([3]재고!C:C,[3]제품!C8,[3]재고!E:E)-SUMIF([3]주문_리스트!D:D,[3]제품!C8,[3]주문_리스트!G:G)</f>
        <v>#VALUE!</v>
      </c>
      <c r="H8"/>
    </row>
    <row r="9" spans="1:10">
      <c r="A9">
        <v>8</v>
      </c>
      <c r="B9" s="281" t="s">
        <v>3756</v>
      </c>
      <c r="C9" s="281" t="s">
        <v>1127</v>
      </c>
      <c r="D9" s="281" t="s">
        <v>3756</v>
      </c>
      <c r="E9" s="52">
        <v>1000000</v>
      </c>
      <c r="G9" t="e">
        <f>SUMIF([3]재고!C:C,[3]제품!C9,[3]재고!E:E)-SUMIF([3]주문_리스트!D:D,[3]제품!C9,[3]주문_리스트!G:G)</f>
        <v>#VALUE!</v>
      </c>
    </row>
    <row r="10" spans="1:10">
      <c r="A10">
        <v>9</v>
      </c>
      <c r="B10" s="281">
        <v>602000700</v>
      </c>
      <c r="C10" s="281" t="s">
        <v>2863</v>
      </c>
      <c r="D10" s="281">
        <v>602000700</v>
      </c>
      <c r="E10" s="52">
        <v>350000</v>
      </c>
      <c r="F10" s="52">
        <v>340000</v>
      </c>
      <c r="G10">
        <v>0</v>
      </c>
    </row>
    <row r="11" spans="1:10">
      <c r="A11">
        <v>10</v>
      </c>
      <c r="C11" s="281" t="s">
        <v>1130</v>
      </c>
      <c r="E11" s="52">
        <v>600000</v>
      </c>
      <c r="G11" t="e">
        <f>SUMIF([3]재고!C:C,[3]제품!C11,[3]재고!E:E)-SUMIF([3]주문_리스트!D:D,[3]제품!C11,[3]주문_리스트!G:G)</f>
        <v>#VALUE!</v>
      </c>
    </row>
    <row r="12" spans="1:10">
      <c r="A12">
        <v>11</v>
      </c>
      <c r="C12" s="281" t="s">
        <v>1131</v>
      </c>
      <c r="E12" s="52">
        <v>25000</v>
      </c>
      <c r="G12" t="e">
        <f>SUMIF([3]재고!C:C,[3]제품!C12,[3]재고!E:E)-SUMIF([3]주문_리스트!D:D,[3]제품!C12,[3]주문_리스트!G:G)</f>
        <v>#VALUE!</v>
      </c>
    </row>
    <row r="13" spans="1:10">
      <c r="A13">
        <v>12</v>
      </c>
      <c r="C13" s="281" t="s">
        <v>1132</v>
      </c>
      <c r="E13" s="52">
        <v>800000</v>
      </c>
      <c r="G13" t="e">
        <f>SUMIF([3]재고!C:C,[3]제품!C13,[3]재고!E:E)-SUMIF([3]주문_리스트!D:D,[3]제품!C13,[3]주문_리스트!G:G)</f>
        <v>#VALUE!</v>
      </c>
    </row>
    <row r="14" spans="1:10">
      <c r="A14">
        <v>13</v>
      </c>
      <c r="B14" s="281">
        <v>415054509</v>
      </c>
      <c r="C14" s="281" t="s">
        <v>2469</v>
      </c>
      <c r="D14" s="281">
        <v>415054509</v>
      </c>
      <c r="E14" s="52">
        <v>330000</v>
      </c>
      <c r="F14" s="52">
        <v>330000</v>
      </c>
      <c r="G14">
        <v>-12</v>
      </c>
      <c r="I14" t="s">
        <v>1611</v>
      </c>
      <c r="J14">
        <v>75000</v>
      </c>
    </row>
    <row r="15" spans="1:10">
      <c r="A15">
        <v>14</v>
      </c>
      <c r="B15" s="281" t="s">
        <v>4129</v>
      </c>
      <c r="C15" s="281" t="s">
        <v>1622</v>
      </c>
      <c r="D15" s="281" t="s">
        <v>4129</v>
      </c>
      <c r="E15" s="52">
        <v>1100000</v>
      </c>
      <c r="G15">
        <v>-7</v>
      </c>
    </row>
    <row r="16" spans="1:10">
      <c r="A16">
        <v>15</v>
      </c>
      <c r="B16" s="281">
        <v>2830506</v>
      </c>
      <c r="C16" s="281" t="s">
        <v>2628</v>
      </c>
      <c r="D16" s="281">
        <v>2830506</v>
      </c>
      <c r="E16" s="52">
        <v>1650000</v>
      </c>
      <c r="G16" t="e">
        <f>SUMIF([3]재고!C:C,[3]제품!C16,[3]재고!E:E)-SUMIF([3]주문_리스트!D:D,[3]제품!C16,[3]주문_리스트!G:G)</f>
        <v>#VALUE!</v>
      </c>
    </row>
    <row r="17" spans="1:8">
      <c r="A17">
        <v>16</v>
      </c>
      <c r="B17" s="281">
        <v>2820403</v>
      </c>
      <c r="C17" s="281" t="s">
        <v>2632</v>
      </c>
      <c r="D17" s="281">
        <v>2820403</v>
      </c>
      <c r="E17" s="52">
        <v>1500000</v>
      </c>
      <c r="G17" t="e">
        <f>SUMIF([3]재고!C:C,[3]제품!C17,[3]재고!E:E)-SUMIF([3]주문_리스트!D:D,[3]제품!C17,[3]주문_리스트!G:G)</f>
        <v>#VALUE!</v>
      </c>
    </row>
    <row r="18" spans="1:8">
      <c r="A18">
        <v>17</v>
      </c>
      <c r="C18" s="281" t="s">
        <v>1098</v>
      </c>
      <c r="E18" s="52">
        <v>198000</v>
      </c>
      <c r="G18" t="e">
        <f>SUMIF([3]재고!C:C,[3]제품!C18,[3]재고!E:E)-SUMIF([3]주문_리스트!D:D,[3]제품!C18,[3]주문_리스트!G:G)</f>
        <v>#VALUE!</v>
      </c>
    </row>
    <row r="19" spans="1:8">
      <c r="A19">
        <v>18</v>
      </c>
      <c r="C19" s="281" t="s">
        <v>2163</v>
      </c>
      <c r="E19" s="52">
        <v>150000</v>
      </c>
      <c r="G19" t="e">
        <f>SUMIF([3]재고!C:C,[3]제품!C19,[3]재고!E:E)-SUMIF([3]주문_리스트!D:D,[3]제품!C19,[3]주문_리스트!G:G)</f>
        <v>#VALUE!</v>
      </c>
    </row>
    <row r="20" spans="1:8">
      <c r="A20">
        <v>19</v>
      </c>
      <c r="C20" s="281" t="s">
        <v>2161</v>
      </c>
      <c r="E20" s="52">
        <v>100000</v>
      </c>
      <c r="G20" t="e">
        <f>SUMIF([3]재고!C:C,[3]제품!C20,[3]재고!E:E)-SUMIF([3]주문_리스트!D:D,[3]제품!C20,[3]주문_리스트!G:G)</f>
        <v>#VALUE!</v>
      </c>
    </row>
    <row r="21" spans="1:8">
      <c r="A21">
        <v>20</v>
      </c>
      <c r="C21" s="281" t="s">
        <v>1620</v>
      </c>
      <c r="E21" s="52">
        <v>230000</v>
      </c>
      <c r="G21" t="e">
        <f>SUMIF([3]재고!C:C,[3]제품!C21,[3]재고!E:E)-SUMIF([3]주문_리스트!D:D,[3]제품!C21,[3]주문_리스트!G:G)</f>
        <v>#VALUE!</v>
      </c>
    </row>
    <row r="22" spans="1:8">
      <c r="A22">
        <v>21</v>
      </c>
      <c r="C22" s="281" t="s">
        <v>2145</v>
      </c>
      <c r="E22" s="52">
        <v>600000</v>
      </c>
      <c r="G22" t="e">
        <f>SUMIF([3]재고!C:C,[3]제품!C22,[3]재고!E:E)-SUMIF([3]주문_리스트!D:D,[3]제품!C22,[3]주문_리스트!G:G)</f>
        <v>#VALUE!</v>
      </c>
    </row>
    <row r="23" spans="1:8">
      <c r="A23">
        <v>22</v>
      </c>
      <c r="B23" s="281" t="s">
        <v>1180</v>
      </c>
      <c r="C23" s="281" t="s">
        <v>2157</v>
      </c>
      <c r="D23" s="281" t="s">
        <v>1180</v>
      </c>
      <c r="E23" s="52">
        <v>1000000</v>
      </c>
      <c r="G23" t="e">
        <f>SUMIF([3]재고!C:C,[3]제품!C23,[3]재고!E:E)-SUMIF([3]주문_리스트!D:D,[3]제품!C23,[3]주문_리스트!G:G)</f>
        <v>#VALUE!</v>
      </c>
    </row>
    <row r="24" spans="1:8">
      <c r="A24">
        <v>23</v>
      </c>
      <c r="B24" s="281" t="s">
        <v>1181</v>
      </c>
      <c r="C24" s="281" t="s">
        <v>2157</v>
      </c>
      <c r="D24" s="281" t="s">
        <v>1181</v>
      </c>
      <c r="E24" s="52">
        <v>1000000</v>
      </c>
      <c r="G24" t="e">
        <f>SUMIF([3]재고!C:C,[3]제품!C24,[3]재고!E:E)-SUMIF([3]주문_리스트!D:D,[3]제품!C24,[3]주문_리스트!G:G)</f>
        <v>#VALUE!</v>
      </c>
    </row>
    <row r="25" spans="1:8">
      <c r="A25">
        <v>24</v>
      </c>
      <c r="B25" s="281" t="s">
        <v>1182</v>
      </c>
      <c r="C25" s="281" t="s">
        <v>2146</v>
      </c>
      <c r="D25" s="281" t="s">
        <v>1182</v>
      </c>
      <c r="E25" s="52">
        <v>1400000</v>
      </c>
      <c r="G25" t="e">
        <f>SUMIF([3]재고!C:C,[3]제품!C25,[3]재고!E:E)-SUMIF([3]주문_리스트!D:D,[3]제품!C25,[3]주문_리스트!G:G)</f>
        <v>#VALUE!</v>
      </c>
    </row>
    <row r="26" spans="1:8">
      <c r="A26">
        <v>25</v>
      </c>
      <c r="B26" s="281" t="s">
        <v>1183</v>
      </c>
      <c r="C26" s="281" t="s">
        <v>2140</v>
      </c>
      <c r="D26" s="281" t="s">
        <v>1183</v>
      </c>
      <c r="E26" s="52">
        <v>1500000</v>
      </c>
      <c r="G26" t="e">
        <f>SUMIF([3]재고!C:C,[3]제품!C26,[3]재고!E:E)-SUMIF([3]주문_리스트!D:D,[3]제품!C26,[3]주문_리스트!G:G)</f>
        <v>#VALUE!</v>
      </c>
    </row>
    <row r="27" spans="1:8">
      <c r="A27">
        <v>26</v>
      </c>
      <c r="B27" s="281" t="s">
        <v>1957</v>
      </c>
      <c r="C27" s="281" t="s">
        <v>4465</v>
      </c>
      <c r="D27" s="281" t="s">
        <v>1957</v>
      </c>
      <c r="E27" s="52">
        <v>1500000</v>
      </c>
      <c r="G27" t="e">
        <f>SUMIF([3]재고!C:C,[3]제품!C27,[3]재고!E:E)-SUMIF([3]주문_리스트!D:D,[3]제품!C27,[3]주문_리스트!G:G)</f>
        <v>#VALUE!</v>
      </c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 t="e">
        <f>SUMIF([3]재고!C:C,[3]제품!C28,[3]재고!E:E)-SUMIF([3]주문_리스트!D:D,[3]제품!C28,[3]주문_리스트!G:G)</f>
        <v>#VALUE!</v>
      </c>
      <c r="H28" t="s">
        <v>4247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 t="e">
        <f>SUMIF([3]재고!C:C,[3]제품!C29,[3]재고!E:E)-SUMIF([3]주문_리스트!D:D,[3]제품!C29,[3]주문_리스트!G:G)</f>
        <v>#VALUE!</v>
      </c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 t="e">
        <f>SUMIF([3]재고!C:C,[3]제품!C30,[3]재고!E:E)-SUMIF([3]주문_리스트!D:D,[3]제품!C30,[3]주문_리스트!G:G)</f>
        <v>#VALUE!</v>
      </c>
    </row>
    <row r="31" spans="1:8">
      <c r="A31">
        <v>30</v>
      </c>
      <c r="B31" s="281" t="s">
        <v>1727</v>
      </c>
      <c r="C31" s="281" t="s">
        <v>2176</v>
      </c>
      <c r="D31" s="281" t="s">
        <v>1727</v>
      </c>
      <c r="E31" s="52">
        <v>569000</v>
      </c>
      <c r="F31" s="52">
        <v>480000</v>
      </c>
      <c r="G31">
        <v>-50</v>
      </c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 t="e">
        <f>SUMIF([3]재고!C:C,[3]제품!C32,[3]재고!E:E)-SUMIF([3]주문_리스트!D:D,[3]제품!C32,[3]주문_리스트!G:G)</f>
        <v>#VALUE!</v>
      </c>
    </row>
    <row r="33" spans="1:7">
      <c r="A33">
        <v>32</v>
      </c>
      <c r="B33" s="281" t="s">
        <v>1193</v>
      </c>
      <c r="C33" s="281" t="s">
        <v>2414</v>
      </c>
      <c r="D33" s="281" t="s">
        <v>1193</v>
      </c>
      <c r="E33" s="52">
        <v>1500000</v>
      </c>
      <c r="G33" t="e">
        <f>SUMIF([3]재고!C:C,[3]제품!C33,[3]재고!E:E)-SUMIF([3]주문_리스트!D:D,[3]제품!C33,[3]주문_리스트!G:G)</f>
        <v>#VALUE!</v>
      </c>
    </row>
    <row r="34" spans="1:7">
      <c r="A34">
        <v>33</v>
      </c>
      <c r="B34" s="281" t="s">
        <v>2523</v>
      </c>
      <c r="C34" s="281" t="s">
        <v>2524</v>
      </c>
      <c r="D34" s="281" t="s">
        <v>2523</v>
      </c>
      <c r="E34" s="52">
        <v>1600000</v>
      </c>
      <c r="G34" t="e">
        <f>SUMIF([3]재고!C:C,[3]제품!C34,[3]재고!E:E)-SUMIF([3]주문_리스트!D:D,[3]제품!C34,[3]주문_리스트!G:G)</f>
        <v>#VALUE!</v>
      </c>
    </row>
    <row r="35" spans="1:7">
      <c r="A35">
        <v>34</v>
      </c>
      <c r="B35" s="281" t="s">
        <v>1196</v>
      </c>
      <c r="C35" s="281" t="s">
        <v>2139</v>
      </c>
      <c r="D35" s="281" t="s">
        <v>1196</v>
      </c>
      <c r="E35" s="52">
        <v>2200000</v>
      </c>
      <c r="G35" t="e">
        <f>SUMIF([3]재고!C:C,[3]제품!C35,[3]재고!E:E)-SUMIF([3]주문_리스트!D:D,[3]제품!C35,[3]주문_리스트!G:G)</f>
        <v>#VALUE!</v>
      </c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 t="e">
        <f>SUMIF([3]재고!C:C,[3]제품!C36,[3]재고!E:E)-SUMIF([3]주문_리스트!D:D,[3]제품!C36,[3]주문_리스트!G:G)</f>
        <v>#VALUE!</v>
      </c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 t="e">
        <f>SUMIF([3]재고!C:C,[3]제품!C37,[3]재고!E:E)-SUMIF([3]주문_리스트!D:D,[3]제품!C37,[3]주문_리스트!G:G)</f>
        <v>#VALUE!</v>
      </c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 t="e">
        <f>SUMIF([3]재고!C:C,[3]제품!C38,[3]재고!E:E)-SUMIF([3]주문_리스트!D:D,[3]제품!C38,[3]주문_리스트!G:G)</f>
        <v>#VALUE!</v>
      </c>
    </row>
    <row r="39" spans="1:7">
      <c r="A39">
        <v>38</v>
      </c>
      <c r="B39" s="281" t="s">
        <v>1646</v>
      </c>
      <c r="C39" s="281" t="s">
        <v>2148</v>
      </c>
      <c r="D39" s="281" t="s">
        <v>1646</v>
      </c>
      <c r="E39" s="52">
        <v>130000</v>
      </c>
      <c r="F39" s="52">
        <v>90000</v>
      </c>
      <c r="G39" t="e">
        <f>SUMIF([3]재고!C:C,[3]제품!C39,[3]재고!E:E)-SUMIF([3]주문_리스트!D:D,[3]제품!C39,[3]주문_리스트!G:G)</f>
        <v>#VALUE!</v>
      </c>
    </row>
    <row r="40" spans="1:7">
      <c r="A40">
        <v>39</v>
      </c>
      <c r="B40" s="281" t="s">
        <v>1694</v>
      </c>
      <c r="C40" s="281" t="s">
        <v>1695</v>
      </c>
      <c r="D40" s="281" t="s">
        <v>1694</v>
      </c>
      <c r="E40" s="52">
        <v>50000</v>
      </c>
      <c r="G40" t="e">
        <f>SUMIF([3]재고!C:C,[3]제품!C40,[3]재고!E:E)-SUMIF([3]주문_리스트!D:D,[3]제품!C40,[3]주문_리스트!G:G)</f>
        <v>#VALUE!</v>
      </c>
    </row>
    <row r="41" spans="1:7">
      <c r="A41">
        <v>40</v>
      </c>
      <c r="C41" s="281" t="s">
        <v>1355</v>
      </c>
      <c r="E41" s="52">
        <v>1000000</v>
      </c>
      <c r="G41" t="e">
        <f>SUMIF([3]재고!C:C,[3]제품!C41,[3]재고!E:E)-SUMIF([3]주문_리스트!D:D,[3]제품!C41,[3]주문_리스트!G:G)</f>
        <v>#VALUE!</v>
      </c>
    </row>
    <row r="42" spans="1:7">
      <c r="A42">
        <v>41</v>
      </c>
      <c r="C42" s="281" t="s">
        <v>1445</v>
      </c>
      <c r="E42" s="52">
        <v>10000</v>
      </c>
      <c r="G42" t="e">
        <f>SUMIF([3]재고!C:C,[3]제품!C42,[3]재고!E:E)-SUMIF([3]주문_리스트!D:D,[3]제품!C42,[3]주문_리스트!G:G)</f>
        <v>#VALUE!</v>
      </c>
    </row>
    <row r="43" spans="1:7">
      <c r="A43">
        <v>42</v>
      </c>
      <c r="C43" s="281" t="s">
        <v>1455</v>
      </c>
      <c r="E43" s="52">
        <v>140000</v>
      </c>
      <c r="G43" t="e">
        <f>SUMIF([3]재고!C:C,[3]제품!C43,[3]재고!E:E)-SUMIF([3]주문_리스트!D:D,[3]제품!C43,[3]주문_리스트!G:G)</f>
        <v>#VALUE!</v>
      </c>
    </row>
    <row r="44" spans="1:7">
      <c r="A44">
        <v>43</v>
      </c>
      <c r="B44" s="281" t="s">
        <v>4466</v>
      </c>
      <c r="C44" s="281" t="s">
        <v>4467</v>
      </c>
      <c r="D44" s="281" t="s">
        <v>4466</v>
      </c>
      <c r="E44" s="52">
        <v>1600000</v>
      </c>
      <c r="G44">
        <v>-1</v>
      </c>
    </row>
    <row r="45" spans="1:7">
      <c r="A45">
        <v>44</v>
      </c>
      <c r="C45" s="281" t="s">
        <v>2164</v>
      </c>
      <c r="E45" s="52">
        <v>1600000</v>
      </c>
      <c r="G45" t="e">
        <f>SUMIF([3]재고!C:C,[3]제품!C45,[3]재고!E:E)-SUMIF([3]주문_리스트!D:D,[3]제품!C45,[3]주문_리스트!G:G)</f>
        <v>#VALUE!</v>
      </c>
    </row>
    <row r="46" spans="1:7">
      <c r="A46">
        <v>45</v>
      </c>
      <c r="C46" s="281" t="s">
        <v>2149</v>
      </c>
      <c r="E46" s="52">
        <v>100000</v>
      </c>
      <c r="G46" t="e">
        <f>SUMIF([3]재고!C:C,[3]제품!C46,[3]재고!E:E)-SUMIF([3]주문_리스트!D:D,[3]제품!C46,[3]주문_리스트!G:G)</f>
        <v>#VALUE!</v>
      </c>
    </row>
    <row r="47" spans="1:7">
      <c r="A47">
        <v>46</v>
      </c>
      <c r="B47" s="281" t="s">
        <v>2665</v>
      </c>
      <c r="C47" s="281" t="s">
        <v>2292</v>
      </c>
      <c r="D47" s="281" t="s">
        <v>2665</v>
      </c>
      <c r="E47" s="52">
        <v>350000</v>
      </c>
      <c r="G47" t="e">
        <f>SUMIF([3]재고!C:C,[3]제품!C47,[3]재고!E:E)-SUMIF([3]주문_리스트!D:D,[3]제품!C47,[3]주문_리스트!G:G)</f>
        <v>#VALUE!</v>
      </c>
    </row>
    <row r="48" spans="1:7">
      <c r="A48">
        <v>47</v>
      </c>
      <c r="C48" s="281" t="s">
        <v>1481</v>
      </c>
      <c r="E48" s="52">
        <v>200000</v>
      </c>
      <c r="G48" t="e">
        <f>SUMIF([3]재고!C:C,[3]제품!C48,[3]재고!E:E)-SUMIF([3]주문_리스트!D:D,[3]제품!C48,[3]주문_리스트!G:G)</f>
        <v>#VALUE!</v>
      </c>
    </row>
    <row r="49" spans="1:8">
      <c r="A49">
        <v>48</v>
      </c>
      <c r="C49" s="281" t="s">
        <v>1494</v>
      </c>
      <c r="E49" s="52">
        <v>20000</v>
      </c>
      <c r="G49" t="e">
        <f>SUMIF([3]재고!C:C,[3]제품!C49,[3]재고!E:E)-SUMIF([3]주문_리스트!D:D,[3]제품!C49,[3]주문_리스트!G:G)</f>
        <v>#VALUE!</v>
      </c>
    </row>
    <row r="50" spans="1:8">
      <c r="A50">
        <v>49</v>
      </c>
      <c r="C50" s="281" t="s">
        <v>1499</v>
      </c>
      <c r="E50" s="52">
        <v>250000</v>
      </c>
      <c r="G50" t="e">
        <f>SUMIF([3]재고!C:C,[3]제품!C50,[3]재고!E:E)-SUMIF([3]주문_리스트!D:D,[3]제품!C50,[3]주문_리스트!G:G)</f>
        <v>#VALUE!</v>
      </c>
    </row>
    <row r="51" spans="1:8">
      <c r="A51">
        <v>50</v>
      </c>
      <c r="C51" s="281">
        <v>2703900</v>
      </c>
      <c r="E51" s="52">
        <v>1600000</v>
      </c>
      <c r="G51" t="e">
        <f>SUMIF([3]재고!C:C,[3]제품!C51,[3]재고!E:E)-SUMIF([3]주문_리스트!D:D,[3]제품!C51,[3]주문_리스트!G:G)</f>
        <v>#VALUE!</v>
      </c>
    </row>
    <row r="52" spans="1:8">
      <c r="A52">
        <v>51</v>
      </c>
      <c r="C52" s="281">
        <v>2703900</v>
      </c>
      <c r="E52" s="52">
        <v>1600000</v>
      </c>
      <c r="G52" t="e">
        <f>SUMIF([3]재고!C:C,[3]제품!C52,[3]재고!E:E)-SUMIF([3]주문_리스트!D:D,[3]제품!C52,[3]주문_리스트!G:G)</f>
        <v>#VALUE!</v>
      </c>
    </row>
    <row r="53" spans="1:8">
      <c r="A53">
        <v>52</v>
      </c>
      <c r="C53" s="281" t="s">
        <v>1510</v>
      </c>
      <c r="E53" s="52">
        <v>450000</v>
      </c>
      <c r="G53" t="e">
        <f>SUMIF([3]재고!C:C,[3]제품!C53,[3]재고!E:E)-SUMIF([3]주문_리스트!D:D,[3]제품!C53,[3]주문_리스트!G:G)</f>
        <v>#VALUE!</v>
      </c>
    </row>
    <row r="54" spans="1:8">
      <c r="A54">
        <v>53</v>
      </c>
      <c r="B54" s="281">
        <v>24152333903</v>
      </c>
      <c r="C54" s="281" t="s">
        <v>1783</v>
      </c>
      <c r="D54" s="281">
        <v>24152333903</v>
      </c>
      <c r="E54" s="52">
        <v>50000</v>
      </c>
      <c r="G54" t="e">
        <f>SUMIF([3]재고!C:C,[3]제품!C54,[3]재고!E:E)-SUMIF([3]주문_리스트!D:D,[3]제품!C54,[3]주문_리스트!G:G)</f>
        <v>#VALUE!</v>
      </c>
      <c r="H54" s="52" t="s">
        <v>1784</v>
      </c>
    </row>
    <row r="55" spans="1:8">
      <c r="A55">
        <v>54</v>
      </c>
      <c r="C55" s="281" t="s">
        <v>1530</v>
      </c>
      <c r="E55" s="52">
        <v>350000</v>
      </c>
      <c r="G55" t="e">
        <f>SUMIF([3]재고!C:C,[3]제품!C55,[3]재고!E:E)-SUMIF([3]주문_리스트!D:D,[3]제품!C55,[3]주문_리스트!G:G)</f>
        <v>#VALUE!</v>
      </c>
    </row>
    <row r="56" spans="1:8">
      <c r="A56">
        <v>55</v>
      </c>
      <c r="B56" s="281" t="s">
        <v>1616</v>
      </c>
      <c r="C56" s="281" t="s">
        <v>1933</v>
      </c>
      <c r="D56" s="281" t="s">
        <v>1616</v>
      </c>
      <c r="E56" s="52">
        <v>1800000</v>
      </c>
      <c r="G56" t="e">
        <f>SUMIF([3]재고!C:C,[3]제품!C56,[3]재고!E:E)-SUMIF([3]주문_리스트!D:D,[3]제품!C56,[3]주문_리스트!G:G)</f>
        <v>#VALUE!</v>
      </c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 t="e">
        <f>SUMIF([3]재고!C:C,[3]제품!C57,[3]재고!E:E)-SUMIF([3]주문_리스트!D:D,[3]제품!C57,[3]주문_리스트!G:G)</f>
        <v>#VALUE!</v>
      </c>
    </row>
    <row r="58" spans="1:8">
      <c r="A58">
        <v>57</v>
      </c>
      <c r="B58" s="281" t="s">
        <v>2693</v>
      </c>
      <c r="C58" s="281" t="s">
        <v>2166</v>
      </c>
      <c r="D58" s="281" t="s">
        <v>2693</v>
      </c>
      <c r="E58" s="52">
        <v>1100000</v>
      </c>
      <c r="G58" t="e">
        <f>SUMIF([3]재고!C:C,[3]제품!C58,[3]재고!E:E)-SUMIF([3]주문_리스트!D:D,[3]제품!C58,[3]주문_리스트!G:G)</f>
        <v>#VALUE!</v>
      </c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 t="e">
        <f>SUMIF([3]재고!C:C,[3]제품!C59,[3]재고!E:E)-SUMIF([3]주문_리스트!D:D,[3]제품!C59,[3]주문_리스트!G:G)</f>
        <v>#VALUE!</v>
      </c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 t="e">
        <f>SUMIF([3]재고!C:C,[3]제품!C60,[3]재고!E:E)-SUMIF([3]주문_리스트!D:D,[3]제품!C60,[3]주문_리스트!G:G)</f>
        <v>#VALUE!</v>
      </c>
    </row>
    <row r="61" spans="1:8">
      <c r="A61">
        <v>60</v>
      </c>
      <c r="B61" s="281">
        <v>2820403</v>
      </c>
      <c r="C61" s="281" t="s">
        <v>2630</v>
      </c>
      <c r="D61" s="281">
        <v>2820403</v>
      </c>
      <c r="E61" s="52">
        <v>800000</v>
      </c>
      <c r="G61" t="e">
        <f>SUMIF([3]재고!C:C,[3]제품!C61,[3]재고!E:E)-SUMIF([3]주문_리스트!D:D,[3]제품!C61,[3]주문_리스트!G:G)</f>
        <v>#VALUE!</v>
      </c>
    </row>
    <row r="62" spans="1:8">
      <c r="A62">
        <v>61</v>
      </c>
      <c r="B62" s="281">
        <v>415090409</v>
      </c>
      <c r="C62" s="281" t="s">
        <v>2469</v>
      </c>
      <c r="D62" s="281">
        <v>415090409</v>
      </c>
      <c r="E62" s="52">
        <v>510000</v>
      </c>
      <c r="G62" t="e">
        <f>SUMIF([3]재고!C:C,[3]제품!C62,[3]재고!E:E)-SUMIF([3]주문_리스트!D:D,[3]제품!C62,[3]주문_리스트!G:G)</f>
        <v>#VALUE!</v>
      </c>
      <c r="H62" s="52" t="s">
        <v>2470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 t="e">
        <f>SUMIF([3]재고!C:C,[3]제품!C63,[3]재고!E:E)-SUMIF([3]주문_리스트!D:D,[3]제품!C63,[3]주문_리스트!G:G)</f>
        <v>#VALUE!</v>
      </c>
    </row>
    <row r="64" spans="1:8">
      <c r="A64">
        <v>63</v>
      </c>
      <c r="C64" s="281" t="s">
        <v>1600</v>
      </c>
      <c r="E64" s="52">
        <v>27000</v>
      </c>
      <c r="G64" t="e">
        <f>SUMIF([3]재고!C:C,[3]제품!C64,[3]재고!E:E)-SUMIF([3]주문_리스트!D:D,[3]제품!C64,[3]주문_리스트!G:G)</f>
        <v>#VALUE!</v>
      </c>
    </row>
    <row r="65" spans="1:8">
      <c r="A65">
        <v>64</v>
      </c>
      <c r="C65" s="281" t="s">
        <v>1606</v>
      </c>
      <c r="E65" s="52">
        <v>850000</v>
      </c>
      <c r="G65" t="e">
        <f>SUMIF([3]재고!C:C,[3]제품!C65,[3]재고!E:E)-SUMIF([3]주문_리스트!D:D,[3]제품!C65,[3]주문_리스트!G:G)</f>
        <v>#VALUE!</v>
      </c>
    </row>
    <row r="66" spans="1:8">
      <c r="A66">
        <v>65</v>
      </c>
      <c r="B66" s="281">
        <v>50228</v>
      </c>
      <c r="C66" s="281" t="s">
        <v>2150</v>
      </c>
      <c r="D66" s="281">
        <v>50228</v>
      </c>
      <c r="E66" s="52">
        <v>110000</v>
      </c>
      <c r="G66" t="e">
        <f>SUMIF([3]재고!C:C,[3]제품!C66,[3]재고!E:E)-SUMIF([3]주문_리스트!D:D,[3]제품!C66,[3]주문_리스트!G:G)</f>
        <v>#VALUE!</v>
      </c>
    </row>
    <row r="67" spans="1:8">
      <c r="A67">
        <v>66</v>
      </c>
      <c r="B67" s="281">
        <v>50229</v>
      </c>
      <c r="C67" s="281" t="s">
        <v>2150</v>
      </c>
      <c r="D67" s="281">
        <v>50229</v>
      </c>
      <c r="E67" s="52">
        <v>75000</v>
      </c>
      <c r="G67" t="e">
        <f>SUMIF([3]재고!C:C,[3]제품!C67,[3]재고!E:E)-SUMIF([3]주문_리스트!D:D,[3]제품!C67,[3]주문_리스트!G:G)</f>
        <v>#VALUE!</v>
      </c>
    </row>
    <row r="68" spans="1:8">
      <c r="A68">
        <v>67</v>
      </c>
      <c r="C68" s="281" t="s">
        <v>1621</v>
      </c>
      <c r="E68" s="52">
        <v>150000</v>
      </c>
      <c r="G68" t="e">
        <f>SUMIF([3]재고!C:C,[3]제품!C68,[3]재고!E:E)-SUMIF([3]주문_리스트!D:D,[3]제품!C68,[3]주문_리스트!G:G)</f>
        <v>#VALUE!</v>
      </c>
    </row>
    <row r="69" spans="1:8">
      <c r="A69">
        <v>68</v>
      </c>
      <c r="C69" s="281" t="s">
        <v>1621</v>
      </c>
      <c r="E69" s="52">
        <v>200000</v>
      </c>
      <c r="G69" t="e">
        <f>SUMIF([3]재고!C:C,[3]제품!C69,[3]재고!E:E)-SUMIF([3]주문_리스트!D:D,[3]제품!C69,[3]주문_리스트!G:G)</f>
        <v>#VALUE!</v>
      </c>
    </row>
    <row r="70" spans="1:8">
      <c r="A70">
        <v>69</v>
      </c>
      <c r="C70" s="281" t="s">
        <v>1629</v>
      </c>
      <c r="E70" s="52">
        <v>250000</v>
      </c>
      <c r="G70" t="e">
        <f>SUMIF([3]재고!C:C,[3]제품!C70,[3]재고!E:E)-SUMIF([3]주문_리스트!D:D,[3]제품!C70,[3]주문_리스트!G:G)</f>
        <v>#VALUE!</v>
      </c>
    </row>
    <row r="71" spans="1:8">
      <c r="A71">
        <v>70</v>
      </c>
      <c r="C71" s="281" t="s">
        <v>1636</v>
      </c>
      <c r="E71" s="52">
        <v>1850000</v>
      </c>
      <c r="G71" t="e">
        <f>SUMIF([3]재고!C:C,[3]제품!C71,[3]재고!E:E)-SUMIF([3]주문_리스트!D:D,[3]제품!C71,[3]주문_리스트!G:G)</f>
        <v>#VALUE!</v>
      </c>
    </row>
    <row r="72" spans="1:8">
      <c r="A72">
        <v>71</v>
      </c>
      <c r="B72" s="281" t="s">
        <v>2525</v>
      </c>
      <c r="C72" s="281" t="s">
        <v>2526</v>
      </c>
      <c r="D72" s="281" t="s">
        <v>2525</v>
      </c>
      <c r="E72" s="52">
        <v>1500000</v>
      </c>
      <c r="G72" t="e">
        <f>SUMIF([3]재고!C:C,[3]제품!C72,[3]재고!E:E)-SUMIF([3]주문_리스트!D:D,[3]제품!C72,[3]주문_리스트!G:G)</f>
        <v>#VALUE!</v>
      </c>
    </row>
    <row r="73" spans="1:8">
      <c r="A73">
        <v>72</v>
      </c>
      <c r="B73" s="281" t="s">
        <v>1647</v>
      </c>
      <c r="C73" s="281" t="s">
        <v>2158</v>
      </c>
      <c r="D73" s="281" t="s">
        <v>1647</v>
      </c>
      <c r="E73" s="52">
        <v>50000</v>
      </c>
      <c r="F73" s="52">
        <v>14500</v>
      </c>
      <c r="G73" t="e">
        <f>SUMIF([3]재고!C:C,[3]제품!C73,[3]재고!E:E)-SUMIF([3]주문_리스트!D:D,[3]제품!C73,[3]주문_리스트!G:G)</f>
        <v>#VALUE!</v>
      </c>
    </row>
    <row r="74" spans="1:8">
      <c r="A74">
        <v>73</v>
      </c>
      <c r="B74" s="281">
        <v>28111601</v>
      </c>
      <c r="C74" s="281" t="s">
        <v>1736</v>
      </c>
      <c r="D74" s="281">
        <v>28111601</v>
      </c>
      <c r="E74" s="52">
        <v>220000</v>
      </c>
      <c r="F74" s="52">
        <v>105000</v>
      </c>
      <c r="G74" t="e">
        <f>SUMIF([3]재고!C:C,[3]제품!C74,[3]재고!E:E)-SUMIF([3]주문_리스트!D:D,[3]제품!C74,[3]주문_리스트!G:G)</f>
        <v>#VALUE!</v>
      </c>
      <c r="H74" s="52" t="s">
        <v>1741</v>
      </c>
    </row>
    <row r="75" spans="1:8">
      <c r="A75">
        <v>74</v>
      </c>
      <c r="C75" s="281" t="s">
        <v>1738</v>
      </c>
      <c r="E75" s="52">
        <v>200000</v>
      </c>
      <c r="F75" s="52">
        <v>105000</v>
      </c>
      <c r="G75" t="e">
        <f>SUMIF([3]재고!C:C,[3]제품!C75,[3]재고!E:E)-SUMIF([3]주문_리스트!D:D,[3]제품!C75,[3]주문_리스트!G:G)</f>
        <v>#VALUE!</v>
      </c>
      <c r="H75" s="52" t="s">
        <v>1737</v>
      </c>
    </row>
    <row r="76" spans="1:8">
      <c r="A76">
        <v>75</v>
      </c>
      <c r="C76" s="281" t="s">
        <v>2159</v>
      </c>
      <c r="E76" s="52">
        <v>130000</v>
      </c>
      <c r="F76" s="52">
        <v>53000</v>
      </c>
      <c r="G76" t="e">
        <f>SUMIF([3]재고!C:C,[3]제품!C76,[3]재고!E:E)-SUMIF([3]주문_리스트!D:D,[3]제품!C76,[3]주문_리스트!G:G)</f>
        <v>#VALUE!</v>
      </c>
    </row>
    <row r="77" spans="1:8">
      <c r="A77">
        <v>76</v>
      </c>
      <c r="B77" s="281" t="s">
        <v>1660</v>
      </c>
      <c r="C77" s="281" t="s">
        <v>1675</v>
      </c>
      <c r="D77" s="281" t="s">
        <v>1660</v>
      </c>
      <c r="E77" s="52">
        <v>20000</v>
      </c>
      <c r="F77" s="52">
        <v>12000</v>
      </c>
      <c r="G77" t="e">
        <f>SUMIF([3]재고!C:C,[3]제품!C77,[3]재고!E:E)-SUMIF([3]주문_리스트!D:D,[3]제품!C77,[3]주문_리스트!G:G)</f>
        <v>#VALUE!</v>
      </c>
      <c r="H77" s="52" t="s">
        <v>1676</v>
      </c>
    </row>
    <row r="78" spans="1:8">
      <c r="A78">
        <v>77</v>
      </c>
      <c r="C78" s="281" t="s">
        <v>1648</v>
      </c>
      <c r="E78" s="52">
        <v>20000</v>
      </c>
      <c r="F78" s="52">
        <v>10000</v>
      </c>
      <c r="G78" t="e">
        <f>SUMIF([3]재고!C:C,[3]제품!C78,[3]재고!E:E)-SUMIF([3]주문_리스트!D:D,[3]제품!C78,[3]주문_리스트!G:G)</f>
        <v>#VALUE!</v>
      </c>
    </row>
    <row r="79" spans="1:8">
      <c r="A79">
        <v>78</v>
      </c>
      <c r="B79" s="281">
        <v>1087298441</v>
      </c>
      <c r="C79" s="281" t="s">
        <v>1654</v>
      </c>
      <c r="D79" s="281">
        <v>1087298441</v>
      </c>
      <c r="E79" s="52">
        <v>35000</v>
      </c>
      <c r="F79" s="52">
        <v>13000</v>
      </c>
      <c r="G79" t="e">
        <f>SUMIF([3]재고!C:C,[3]제품!C79,[3]재고!E:E)-SUMIF([3]주문_리스트!D:D,[3]제품!C79,[3]주문_리스트!G:G)</f>
        <v>#VALUE!</v>
      </c>
      <c r="H79" s="52" t="s">
        <v>1664</v>
      </c>
    </row>
    <row r="80" spans="1:8">
      <c r="A80">
        <v>79</v>
      </c>
      <c r="B80" s="281" t="s">
        <v>1647</v>
      </c>
      <c r="C80" s="281" t="s">
        <v>4553</v>
      </c>
      <c r="D80" s="281" t="s">
        <v>1647</v>
      </c>
      <c r="E80" s="52">
        <v>50000</v>
      </c>
      <c r="G80">
        <v>0</v>
      </c>
    </row>
    <row r="81" spans="1:8">
      <c r="A81">
        <v>80</v>
      </c>
      <c r="C81" s="281" t="s">
        <v>1649</v>
      </c>
      <c r="E81" s="52">
        <v>130000</v>
      </c>
      <c r="F81" s="52">
        <v>53000</v>
      </c>
      <c r="G81" t="e">
        <f>SUMIF([3]재고!C:C,[3]제품!C81,[3]재고!E:E)-SUMIF([3]주문_리스트!D:D,[3]제품!C81,[3]주문_리스트!G:G)</f>
        <v>#VALUE!</v>
      </c>
      <c r="H81" s="52" t="s">
        <v>1650</v>
      </c>
    </row>
    <row r="82" spans="1:8">
      <c r="A82">
        <v>81</v>
      </c>
      <c r="C82" s="281" t="s">
        <v>1658</v>
      </c>
      <c r="E82" s="52">
        <v>280000</v>
      </c>
      <c r="G82" t="e">
        <f>SUMIF([3]재고!C:C,[3]제품!C82,[3]재고!E:E)-SUMIF([3]주문_리스트!D:D,[3]제품!C82,[3]주문_리스트!G:G)</f>
        <v>#VALUE!</v>
      </c>
    </row>
    <row r="83" spans="1:8">
      <c r="A83">
        <v>82</v>
      </c>
      <c r="B83" s="281">
        <v>24137542885</v>
      </c>
      <c r="C83" s="281" t="s">
        <v>1668</v>
      </c>
      <c r="D83" s="281">
        <v>24137542885</v>
      </c>
      <c r="G83" t="e">
        <f>SUMIF([3]재고!C:C,[3]제품!C83,[3]재고!E:E)-SUMIF([3]주문_리스트!D:D,[3]제품!C83,[3]주문_리스트!G:G)</f>
        <v>#VALUE!</v>
      </c>
      <c r="H83" s="52" t="s">
        <v>1669</v>
      </c>
    </row>
    <row r="84" spans="1:8">
      <c r="A84">
        <v>83</v>
      </c>
      <c r="B84" s="281">
        <v>24137519344</v>
      </c>
      <c r="C84" s="281" t="s">
        <v>1673</v>
      </c>
      <c r="D84" s="281">
        <v>24137519344</v>
      </c>
      <c r="G84" t="e">
        <f>SUMIF([3]재고!C:C,[3]제품!C84,[3]재고!E:E)-SUMIF([3]주문_리스트!D:D,[3]제품!C84,[3]주문_리스트!G:G)</f>
        <v>#VALUE!</v>
      </c>
      <c r="H84" s="52" t="s">
        <v>1674</v>
      </c>
    </row>
    <row r="85" spans="1:8">
      <c r="A85">
        <v>84</v>
      </c>
      <c r="B85" s="281" t="s">
        <v>4468</v>
      </c>
      <c r="C85" s="281" t="s">
        <v>2682</v>
      </c>
      <c r="D85" s="281" t="s">
        <v>4468</v>
      </c>
      <c r="E85" s="52">
        <v>129000</v>
      </c>
      <c r="F85" s="52">
        <v>70000</v>
      </c>
      <c r="G85">
        <v>-13</v>
      </c>
    </row>
    <row r="86" spans="1:8">
      <c r="A86">
        <v>85</v>
      </c>
      <c r="B86" s="281" t="s">
        <v>1671</v>
      </c>
      <c r="C86" s="281" t="s">
        <v>1672</v>
      </c>
      <c r="D86" s="281" t="s">
        <v>1671</v>
      </c>
      <c r="E86" s="52">
        <v>50000</v>
      </c>
      <c r="G86" t="e">
        <f>SUMIF([3]재고!C:C,[3]제품!C86,[3]재고!E:E)-SUMIF([3]주문_리스트!D:D,[3]제품!C86,[3]주문_리스트!G:G)</f>
        <v>#VALUE!</v>
      </c>
    </row>
    <row r="87" spans="1:8">
      <c r="A87">
        <v>86</v>
      </c>
      <c r="B87" s="281" t="s">
        <v>1682</v>
      </c>
      <c r="C87" s="281" t="s">
        <v>1683</v>
      </c>
      <c r="D87" s="281" t="s">
        <v>1682</v>
      </c>
      <c r="E87" s="52">
        <v>20000</v>
      </c>
      <c r="F87" s="52">
        <v>9000</v>
      </c>
      <c r="G87" t="e">
        <f>SUMIF([3]재고!C:C,[3]제품!C87,[3]재고!E:E)-SUMIF([3]주문_리스트!D:D,[3]제품!C87,[3]주문_리스트!G:G)</f>
        <v>#VALUE!</v>
      </c>
    </row>
    <row r="88" spans="1:8">
      <c r="A88">
        <v>87</v>
      </c>
      <c r="B88" s="281" t="s">
        <v>4469</v>
      </c>
      <c r="C88" s="281" t="s">
        <v>1690</v>
      </c>
      <c r="D88" s="281" t="s">
        <v>4469</v>
      </c>
      <c r="E88" s="52">
        <v>150000</v>
      </c>
      <c r="F88" s="52">
        <v>85000</v>
      </c>
      <c r="G88">
        <v>-63</v>
      </c>
    </row>
    <row r="89" spans="1:8">
      <c r="A89">
        <v>88</v>
      </c>
      <c r="B89" s="281" t="s">
        <v>4470</v>
      </c>
      <c r="C89" s="281" t="s">
        <v>1691</v>
      </c>
      <c r="D89" s="281" t="s">
        <v>4470</v>
      </c>
      <c r="E89" s="52">
        <v>150000</v>
      </c>
      <c r="F89" s="52">
        <v>85000</v>
      </c>
      <c r="G89">
        <v>-6</v>
      </c>
    </row>
    <row r="90" spans="1:8">
      <c r="A90">
        <v>89</v>
      </c>
      <c r="B90" s="281" t="s">
        <v>1685</v>
      </c>
      <c r="C90" s="281" t="s">
        <v>3922</v>
      </c>
      <c r="D90" s="281" t="s">
        <v>1685</v>
      </c>
      <c r="E90" s="52">
        <v>250000</v>
      </c>
      <c r="F90" s="52">
        <v>45000</v>
      </c>
      <c r="G90">
        <v>-8</v>
      </c>
      <c r="H90" s="52" t="s">
        <v>2182</v>
      </c>
    </row>
    <row r="91" spans="1:8">
      <c r="A91">
        <v>90</v>
      </c>
      <c r="B91" s="281" t="s">
        <v>1687</v>
      </c>
      <c r="C91" s="281" t="s">
        <v>2143</v>
      </c>
      <c r="D91" s="281" t="s">
        <v>1687</v>
      </c>
      <c r="E91" s="52">
        <v>60000</v>
      </c>
      <c r="F91" s="52">
        <v>40000</v>
      </c>
      <c r="G91" t="e">
        <f>SUMIF([3]재고!C:C,[3]제품!C91,[3]재고!E:E)-SUMIF([3]주문_리스트!D:D,[3]제품!C91,[3]주문_리스트!G:G)</f>
        <v>#VALUE!</v>
      </c>
    </row>
    <row r="92" spans="1:8">
      <c r="A92">
        <v>91</v>
      </c>
      <c r="C92" s="281" t="s">
        <v>1697</v>
      </c>
      <c r="E92" s="52">
        <v>200000</v>
      </c>
      <c r="F92" s="52">
        <v>25000</v>
      </c>
      <c r="G92" t="e">
        <f>SUMIF([3]재고!C:C,[3]제품!C92,[3]재고!E:E)-SUMIF([3]주문_리스트!D:D,[3]제품!C92,[3]주문_리스트!G:G)</f>
        <v>#VALUE!</v>
      </c>
    </row>
    <row r="93" spans="1:8">
      <c r="A93">
        <v>92</v>
      </c>
      <c r="B93" s="281" t="s">
        <v>1699</v>
      </c>
      <c r="C93" s="281" t="s">
        <v>3304</v>
      </c>
      <c r="D93" s="281" t="s">
        <v>1699</v>
      </c>
      <c r="E93" s="52">
        <v>35000</v>
      </c>
      <c r="F93" s="52">
        <v>16000</v>
      </c>
      <c r="G93">
        <v>-58</v>
      </c>
    </row>
    <row r="94" spans="1:8">
      <c r="A94">
        <v>93</v>
      </c>
      <c r="B94" s="281" t="s">
        <v>1700</v>
      </c>
      <c r="C94" s="281" t="s">
        <v>2152</v>
      </c>
      <c r="D94" s="281" t="s">
        <v>1700</v>
      </c>
      <c r="E94" s="52">
        <v>10000</v>
      </c>
      <c r="F94" s="52">
        <v>8500</v>
      </c>
      <c r="G94" t="e">
        <f>SUMIF([3]재고!C:C,[3]제품!C94,[3]재고!E:E)-SUMIF([3]주문_리스트!D:D,[3]제품!C94,[3]주문_리스트!G:G)</f>
        <v>#VALUE!</v>
      </c>
      <c r="H94" s="52" t="s">
        <v>1748</v>
      </c>
    </row>
    <row r="95" spans="1:8">
      <c r="A95">
        <v>94</v>
      </c>
      <c r="B95" s="281" t="s">
        <v>1749</v>
      </c>
      <c r="C95" s="281" t="s">
        <v>2153</v>
      </c>
      <c r="D95" s="281" t="s">
        <v>1749</v>
      </c>
      <c r="E95" s="52">
        <v>10000</v>
      </c>
      <c r="F95" s="52">
        <v>5500</v>
      </c>
      <c r="G95" t="e">
        <f>SUMIF([3]재고!C:C,[3]제품!C95,[3]재고!E:E)-SUMIF([3]주문_리스트!D:D,[3]제품!C95,[3]주문_리스트!G:G)</f>
        <v>#VALUE!</v>
      </c>
    </row>
    <row r="96" spans="1:8">
      <c r="A96">
        <v>95</v>
      </c>
      <c r="B96" s="281" t="s">
        <v>1701</v>
      </c>
      <c r="C96" s="281" t="s">
        <v>1702</v>
      </c>
      <c r="D96" s="281" t="s">
        <v>1701</v>
      </c>
      <c r="E96" s="52">
        <v>20000</v>
      </c>
      <c r="F96" s="52">
        <v>13000</v>
      </c>
      <c r="G96" t="e">
        <f>SUMIF([3]재고!C:C,[3]제품!C96,[3]재고!E:E)-SUMIF([3]주문_리스트!D:D,[3]제품!C96,[3]주문_리스트!G:G)</f>
        <v>#VALUE!</v>
      </c>
    </row>
    <row r="97" spans="1:8">
      <c r="A97">
        <v>96</v>
      </c>
      <c r="B97" s="281" t="s">
        <v>4471</v>
      </c>
      <c r="C97" s="281" t="s">
        <v>4472</v>
      </c>
      <c r="D97" s="281" t="s">
        <v>4471</v>
      </c>
      <c r="E97" s="52">
        <v>400000</v>
      </c>
      <c r="F97" s="52">
        <v>160000</v>
      </c>
      <c r="G97">
        <v>-6</v>
      </c>
    </row>
    <row r="98" spans="1:8">
      <c r="A98">
        <v>97</v>
      </c>
      <c r="B98" s="281" t="s">
        <v>2777</v>
      </c>
      <c r="C98" s="281" t="s">
        <v>2445</v>
      </c>
      <c r="D98" s="281" t="s">
        <v>2777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1705</v>
      </c>
      <c r="D99" s="281">
        <v>2830701</v>
      </c>
      <c r="E99" s="52">
        <v>360000</v>
      </c>
      <c r="F99" s="52">
        <v>160000</v>
      </c>
      <c r="G99" t="e">
        <f>SUMIF([3]재고!C:C,[3]제품!C99,[3]재고!E:E)-SUMIF([3]주문_리스트!D:D,[3]제품!C99,[3]주문_리스트!G:G)</f>
        <v>#VALUE!</v>
      </c>
    </row>
    <row r="100" spans="1:8">
      <c r="A100">
        <v>99</v>
      </c>
      <c r="B100" s="281">
        <v>2801701</v>
      </c>
      <c r="C100" s="281" t="s">
        <v>1707</v>
      </c>
      <c r="D100" s="281">
        <v>2801701</v>
      </c>
      <c r="E100" s="52">
        <v>15000</v>
      </c>
      <c r="F100" s="52">
        <v>4500</v>
      </c>
      <c r="G100" t="e">
        <f>SUMIF([3]재고!C:C,[3]제품!C100,[3]재고!E:E)-SUMIF([3]주문_리스트!D:D,[3]제품!C100,[3]주문_리스트!G:G)</f>
        <v>#VALUE!</v>
      </c>
      <c r="H100" s="52" t="s">
        <v>1708</v>
      </c>
    </row>
    <row r="101" spans="1:8">
      <c r="A101">
        <v>100</v>
      </c>
      <c r="B101" s="281">
        <v>2801702</v>
      </c>
      <c r="C101" s="281" t="s">
        <v>1707</v>
      </c>
      <c r="D101" s="281">
        <v>2801702</v>
      </c>
      <c r="E101" s="52">
        <v>15000</v>
      </c>
      <c r="F101" s="52">
        <v>3300</v>
      </c>
      <c r="G101" t="e">
        <f>SUMIF([3]재고!C:C,[3]제품!C101,[3]재고!E:E)-SUMIF([3]주문_리스트!D:D,[3]제품!C101,[3]주문_리스트!G:G)</f>
        <v>#VALUE!</v>
      </c>
      <c r="H101" s="52" t="s">
        <v>1709</v>
      </c>
    </row>
    <row r="102" spans="1:8">
      <c r="A102">
        <v>101</v>
      </c>
      <c r="B102" s="281" t="s">
        <v>1722</v>
      </c>
      <c r="C102" s="281" t="s">
        <v>2141</v>
      </c>
      <c r="D102" s="281" t="s">
        <v>1722</v>
      </c>
      <c r="E102" s="52">
        <v>50000</v>
      </c>
      <c r="F102" s="52">
        <v>33000</v>
      </c>
      <c r="G102" t="e">
        <f>SUMIF([3]재고!C:C,[3]제품!C102,[3]재고!E:E)-SUMIF([3]주문_리스트!D:D,[3]제품!C102,[3]주문_리스트!G:G)</f>
        <v>#VALUE!</v>
      </c>
      <c r="H102" s="52" t="s">
        <v>1723</v>
      </c>
    </row>
    <row r="103" spans="1:8">
      <c r="A103">
        <v>102</v>
      </c>
      <c r="B103" s="281">
        <v>2830501</v>
      </c>
      <c r="C103" s="281" t="s">
        <v>1793</v>
      </c>
      <c r="D103" s="281">
        <v>2830501</v>
      </c>
      <c r="E103" s="52">
        <v>1550000</v>
      </c>
      <c r="G103" t="e">
        <f>SUMIF([3]재고!C:C,[3]제품!C103,[3]재고!E:E)-SUMIF([3]주문_리스트!D:D,[3]제품!C103,[3]주문_리스트!G:G)</f>
        <v>#VALUE!</v>
      </c>
    </row>
    <row r="104" spans="1:8">
      <c r="A104">
        <v>103</v>
      </c>
      <c r="B104" s="281" t="s">
        <v>1719</v>
      </c>
      <c r="C104" s="281" t="s">
        <v>1185</v>
      </c>
      <c r="D104" s="281" t="s">
        <v>1719</v>
      </c>
      <c r="E104" s="52">
        <v>1200000</v>
      </c>
      <c r="G104" t="e">
        <f>SUMIF([3]재고!C:C,[3]제품!C104,[3]재고!E:E)-SUMIF([3]주문_리스트!D:D,[3]제품!C104,[3]주문_리스트!G:G)</f>
        <v>#VALUE!</v>
      </c>
      <c r="H104" s="52" t="s">
        <v>1720</v>
      </c>
    </row>
    <row r="105" spans="1:8">
      <c r="A105">
        <v>104</v>
      </c>
      <c r="B105" s="281">
        <v>24347544930</v>
      </c>
      <c r="C105" s="281" t="s">
        <v>1725</v>
      </c>
      <c r="D105" s="281">
        <v>24347544930</v>
      </c>
      <c r="E105" s="52">
        <v>250000</v>
      </c>
      <c r="F105" s="52">
        <v>0</v>
      </c>
      <c r="G105" t="e">
        <f>SUMIF([3]재고!C:C,[3]제품!C105,[3]재고!E:E)-SUMIF([3]주문_리스트!D:D,[3]제품!C105,[3]주문_리스트!G:G)</f>
        <v>#VALUE!</v>
      </c>
      <c r="H105" s="52" t="s">
        <v>1724</v>
      </c>
    </row>
    <row r="106" spans="1:8">
      <c r="A106">
        <v>105</v>
      </c>
      <c r="B106" s="281">
        <v>501220641</v>
      </c>
      <c r="C106" s="281" t="s">
        <v>2049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1730</v>
      </c>
      <c r="C107" s="281" t="s">
        <v>1731</v>
      </c>
      <c r="D107" s="281" t="s">
        <v>1730</v>
      </c>
      <c r="E107" s="52">
        <v>25000</v>
      </c>
      <c r="F107" s="52">
        <v>11200</v>
      </c>
      <c r="G107" t="e">
        <f>SUMIF([3]재고!C:C,[3]제품!C107,[3]재고!E:E)-SUMIF([3]주문_리스트!D:D,[3]제품!C107,[3]주문_리스트!G:G)</f>
        <v>#VALUE!</v>
      </c>
      <c r="H107" s="52" t="s">
        <v>1732</v>
      </c>
    </row>
    <row r="108" spans="1:8">
      <c r="A108">
        <v>107</v>
      </c>
      <c r="B108" s="281" t="s">
        <v>1733</v>
      </c>
      <c r="C108" s="281" t="s">
        <v>1731</v>
      </c>
      <c r="D108" s="281" t="s">
        <v>1733</v>
      </c>
      <c r="E108" s="52">
        <v>65000</v>
      </c>
      <c r="F108" s="52">
        <v>45000</v>
      </c>
      <c r="G108" t="e">
        <f>SUMIF([3]재고!C:C,[3]제품!C108,[3]재고!E:E)-SUMIF([3]주문_리스트!D:D,[3]제품!C108,[3]주문_리스트!G:G)</f>
        <v>#VALUE!</v>
      </c>
      <c r="H108" s="52" t="s">
        <v>1734</v>
      </c>
    </row>
    <row r="109" spans="1:8">
      <c r="A109">
        <v>108</v>
      </c>
      <c r="B109" s="281" t="s">
        <v>1735</v>
      </c>
      <c r="C109" s="281" t="s">
        <v>1536</v>
      </c>
      <c r="D109" s="281" t="s">
        <v>1735</v>
      </c>
      <c r="E109" s="52">
        <v>1400000</v>
      </c>
      <c r="G109" t="e">
        <f>SUMIF([3]재고!C:C,[3]제품!C109,[3]재고!E:E)-SUMIF([3]주문_리스트!D:D,[3]제품!C109,[3]주문_리스트!G:G)</f>
        <v>#VALUE!</v>
      </c>
    </row>
    <row r="110" spans="1:8">
      <c r="A110">
        <v>109</v>
      </c>
      <c r="B110" s="281">
        <v>1068298046</v>
      </c>
      <c r="C110" s="281" t="s">
        <v>1781</v>
      </c>
      <c r="D110" s="281">
        <v>1068298046</v>
      </c>
      <c r="E110" s="52">
        <v>450000</v>
      </c>
      <c r="G110" t="e">
        <f>SUMIF([3]재고!C:C,[3]제품!C110,[3]재고!E:E)-SUMIF([3]주문_리스트!D:D,[3]제품!C110,[3]주문_리스트!G:G)</f>
        <v>#VALUE!</v>
      </c>
      <c r="H110" s="52" t="s">
        <v>1782</v>
      </c>
    </row>
    <row r="111" spans="1:8">
      <c r="A111">
        <v>110</v>
      </c>
      <c r="B111" s="281">
        <v>1087298388</v>
      </c>
      <c r="C111" s="281" t="s">
        <v>2195</v>
      </c>
      <c r="D111" s="281">
        <v>1087298388</v>
      </c>
      <c r="E111" s="52">
        <v>550000</v>
      </c>
      <c r="F111" s="52">
        <v>340000</v>
      </c>
      <c r="G111" t="e">
        <f>SUMIF([3]재고!C:C,[3]제품!C111,[3]재고!E:E)-SUMIF([3]주문_리스트!D:D,[3]제품!C111,[3]주문_리스트!G:G)</f>
        <v>#VALUE!</v>
      </c>
      <c r="H111" s="52" t="s">
        <v>2193</v>
      </c>
    </row>
    <row r="112" spans="1:8">
      <c r="A112">
        <v>111</v>
      </c>
      <c r="B112" s="281">
        <v>1068298044</v>
      </c>
      <c r="C112" s="281" t="s">
        <v>1781</v>
      </c>
      <c r="D112" s="281">
        <v>1068298044</v>
      </c>
      <c r="E112" s="52">
        <v>400000</v>
      </c>
      <c r="G112" t="e">
        <f>SUMIF([3]재고!C:C,[3]제품!C112,[3]재고!E:E)-SUMIF([3]주문_리스트!D:D,[3]제품!C112,[3]주문_리스트!G:G)</f>
        <v>#VALUE!</v>
      </c>
      <c r="H112" s="52" t="s">
        <v>1786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 t="e">
        <f>SUMIF([3]재고!C:C,[3]제품!C113,[3]재고!E:E)-SUMIF([3]주문_리스트!D:D,[3]제품!C113,[3]주문_리스트!G:G)</f>
        <v>#VALUE!</v>
      </c>
      <c r="H113" s="52" t="s">
        <v>1785</v>
      </c>
    </row>
    <row r="114" spans="1:8">
      <c r="A114">
        <v>113</v>
      </c>
      <c r="B114" s="281">
        <v>6058008122</v>
      </c>
      <c r="C114" s="281" t="s">
        <v>1795</v>
      </c>
      <c r="D114" s="281">
        <v>6058008122</v>
      </c>
      <c r="E114" s="52">
        <v>2500000</v>
      </c>
      <c r="G114" t="e">
        <f>SUMIF([3]재고!C:C,[3]제품!C114,[3]재고!E:E)-SUMIF([3]주문_리스트!D:D,[3]제품!C114,[3]주문_리스트!G:G)</f>
        <v>#VALUE!</v>
      </c>
    </row>
    <row r="115" spans="1:8">
      <c r="A115">
        <v>114</v>
      </c>
      <c r="B115" s="281" t="s">
        <v>1816</v>
      </c>
      <c r="C115" s="281" t="s">
        <v>1817</v>
      </c>
      <c r="D115" s="281" t="s">
        <v>1816</v>
      </c>
      <c r="E115" s="52">
        <v>210000</v>
      </c>
      <c r="F115" s="52">
        <v>150000</v>
      </c>
      <c r="G115" t="e">
        <f>SUMIF([3]재고!C:C,[3]제품!C115,[3]재고!E:E)-SUMIF([3]주문_리스트!D:D,[3]제품!C115,[3]주문_리스트!G:G)</f>
        <v>#VALUE!</v>
      </c>
      <c r="H115" s="52" t="s">
        <v>1819</v>
      </c>
    </row>
    <row r="116" spans="1:8">
      <c r="A116">
        <v>115</v>
      </c>
      <c r="B116" s="281">
        <v>415062109</v>
      </c>
      <c r="C116" s="281" t="s">
        <v>2469</v>
      </c>
      <c r="D116" s="281">
        <v>415062109</v>
      </c>
      <c r="E116" s="52">
        <v>680000</v>
      </c>
      <c r="G116" t="e">
        <f>SUMIF([3]재고!C:C,[3]제품!C116,[3]재고!E:E)-SUMIF([3]주문_리스트!D:D,[3]제품!C116,[3]주문_리스트!G:G)</f>
        <v>#VALUE!</v>
      </c>
    </row>
    <row r="117" spans="1:8">
      <c r="A117">
        <v>116</v>
      </c>
      <c r="B117" s="281">
        <v>501218962</v>
      </c>
      <c r="C117" s="281" t="s">
        <v>2767</v>
      </c>
      <c r="D117" s="281">
        <v>501218962</v>
      </c>
      <c r="E117" s="52">
        <v>3500000</v>
      </c>
      <c r="G117" t="e">
        <f>SUMIF([3]재고!C:C,[3]제품!C117,[3]재고!E:E)-SUMIF([3]주문_리스트!D:D,[3]제품!C117,[3]주문_리스트!G:G)</f>
        <v>#VALUE!</v>
      </c>
    </row>
    <row r="118" spans="1:8">
      <c r="A118">
        <v>117</v>
      </c>
      <c r="B118" s="281" t="s">
        <v>1838</v>
      </c>
      <c r="C118" s="281" t="s">
        <v>1839</v>
      </c>
      <c r="D118" s="281" t="s">
        <v>1838</v>
      </c>
      <c r="E118" s="52">
        <v>10000</v>
      </c>
      <c r="F118" s="52">
        <v>0</v>
      </c>
      <c r="G118" t="e">
        <f>SUMIF([3]재고!C:C,[3]제품!C118,[3]재고!E:E)-SUMIF([3]주문_리스트!D:D,[3]제품!C118,[3]주문_리스트!G:G)</f>
        <v>#VALUE!</v>
      </c>
      <c r="H118" s="52" t="s">
        <v>1840</v>
      </c>
    </row>
    <row r="119" spans="1:8">
      <c r="A119">
        <v>118</v>
      </c>
      <c r="C119" s="281" t="s">
        <v>1858</v>
      </c>
      <c r="E119" s="52">
        <v>250000</v>
      </c>
      <c r="G119" t="e">
        <f>SUMIF([3]재고!C:C,[3]제품!C119,[3]재고!E:E)-SUMIF([3]주문_리스트!D:D,[3]제품!C119,[3]주문_리스트!G:G)</f>
        <v>#VALUE!</v>
      </c>
    </row>
    <row r="120" spans="1:8">
      <c r="A120">
        <v>119</v>
      </c>
      <c r="B120" s="281" t="s">
        <v>4473</v>
      </c>
      <c r="C120" s="281" t="s">
        <v>4474</v>
      </c>
      <c r="D120" s="281" t="s">
        <v>4473</v>
      </c>
      <c r="E120" s="52">
        <v>15000</v>
      </c>
      <c r="F120" s="52">
        <v>8000</v>
      </c>
      <c r="G120">
        <v>0</v>
      </c>
      <c r="H120" s="52" t="s">
        <v>1875</v>
      </c>
    </row>
    <row r="121" spans="1:8">
      <c r="A121">
        <v>120</v>
      </c>
      <c r="B121" s="281" t="s">
        <v>4475</v>
      </c>
      <c r="C121" s="281" t="s">
        <v>4476</v>
      </c>
      <c r="D121" s="281" t="s">
        <v>4475</v>
      </c>
      <c r="E121" s="52">
        <v>15000</v>
      </c>
      <c r="F121" s="52">
        <v>8000</v>
      </c>
      <c r="G121">
        <v>0</v>
      </c>
      <c r="H121" s="52" t="s">
        <v>1876</v>
      </c>
    </row>
    <row r="122" spans="1:8">
      <c r="A122">
        <v>121</v>
      </c>
      <c r="B122" s="281" t="s">
        <v>2016</v>
      </c>
      <c r="C122" s="281" t="s">
        <v>2017</v>
      </c>
      <c r="D122" s="281" t="s">
        <v>2016</v>
      </c>
      <c r="E122" s="52">
        <v>1000000</v>
      </c>
      <c r="G122" t="e">
        <f>SUMIF([3]재고!C:C,[3]제품!C122,[3]재고!E:E)-SUMIF([3]주문_리스트!D:D,[3]제품!C122,[3]주문_리스트!G:G)</f>
        <v>#VALUE!</v>
      </c>
    </row>
    <row r="123" spans="1:8">
      <c r="A123">
        <v>122</v>
      </c>
      <c r="C123" s="281" t="s">
        <v>1882</v>
      </c>
      <c r="E123" s="52">
        <v>2000000</v>
      </c>
      <c r="G123" t="e">
        <f>SUMIF([3]재고!C:C,[3]제품!C123,[3]재고!E:E)-SUMIF([3]주문_리스트!D:D,[3]제품!C123,[3]주문_리스트!G:G)</f>
        <v>#VALUE!</v>
      </c>
    </row>
    <row r="124" spans="1:8">
      <c r="A124">
        <v>123</v>
      </c>
      <c r="B124" s="281" t="s">
        <v>1886</v>
      </c>
      <c r="C124" s="281" t="s">
        <v>1556</v>
      </c>
      <c r="D124" s="281" t="s">
        <v>1886</v>
      </c>
      <c r="E124" s="52">
        <v>1400000</v>
      </c>
      <c r="G124" t="e">
        <f>SUMIF([3]재고!C:C,[3]제품!C124,[3]재고!E:E)-SUMIF([3]주문_리스트!D:D,[3]제품!C124,[3]주문_리스트!G:G)</f>
        <v>#VALUE!</v>
      </c>
    </row>
    <row r="125" spans="1:8">
      <c r="A125">
        <v>124</v>
      </c>
      <c r="B125" s="281" t="s">
        <v>1902</v>
      </c>
      <c r="C125" s="281" t="s">
        <v>1903</v>
      </c>
      <c r="D125" s="281" t="s">
        <v>1902</v>
      </c>
      <c r="E125" s="52">
        <v>1200000</v>
      </c>
      <c r="F125" s="52">
        <v>400000</v>
      </c>
      <c r="G125" t="e">
        <f>SUMIF([3]재고!C:C,[3]제품!C125,[3]재고!E:E)-SUMIF([3]주문_리스트!D:D,[3]제품!C125,[3]주문_리스트!G:G)</f>
        <v>#VALUE!</v>
      </c>
      <c r="H125" s="52" t="s">
        <v>1904</v>
      </c>
    </row>
    <row r="126" spans="1:8">
      <c r="A126">
        <v>125</v>
      </c>
      <c r="B126" s="281" t="s">
        <v>1900</v>
      </c>
      <c r="C126" s="281" t="s">
        <v>1901</v>
      </c>
      <c r="D126" s="281" t="s">
        <v>1900</v>
      </c>
      <c r="E126" s="52">
        <v>1000000</v>
      </c>
      <c r="F126" s="52">
        <v>380000</v>
      </c>
      <c r="G126" t="e">
        <f>SUMIF([3]재고!C:C,[3]제품!C126,[3]재고!E:E)-SUMIF([3]주문_리스트!D:D,[3]제품!C126,[3]주문_리스트!G:G)</f>
        <v>#VALUE!</v>
      </c>
    </row>
    <row r="127" spans="1:8">
      <c r="A127">
        <v>126</v>
      </c>
      <c r="B127" s="281">
        <v>415072909</v>
      </c>
      <c r="C127" s="281" t="s">
        <v>2469</v>
      </c>
      <c r="D127" s="281">
        <v>415072909</v>
      </c>
      <c r="E127" s="52">
        <v>380000</v>
      </c>
      <c r="G127" t="e">
        <f>SUMIF([3]재고!C:C,[3]제품!C127,[3]재고!E:E)-SUMIF([3]주문_리스트!D:D,[3]제품!C127,[3]주문_리스트!G:G)</f>
        <v>#VALUE!</v>
      </c>
    </row>
    <row r="128" spans="1:8">
      <c r="A128">
        <v>127</v>
      </c>
      <c r="B128" s="281" t="s">
        <v>1913</v>
      </c>
      <c r="C128" s="281" t="s">
        <v>1912</v>
      </c>
      <c r="D128" s="281" t="s">
        <v>1913</v>
      </c>
      <c r="E128" s="52">
        <v>250000</v>
      </c>
      <c r="F128" s="52">
        <v>120000</v>
      </c>
      <c r="G128" t="e">
        <f>SUMIF([3]재고!C:C,[3]제품!C128,[3]재고!E:E)-SUMIF([3]주문_리스트!D:D,[3]제품!C128,[3]주문_리스트!G:G)</f>
        <v>#VALUE!</v>
      </c>
    </row>
    <row r="129" spans="1:7">
      <c r="A129">
        <v>128</v>
      </c>
      <c r="C129" s="281" t="s">
        <v>1916</v>
      </c>
      <c r="E129" s="52">
        <v>50000</v>
      </c>
      <c r="G129" t="e">
        <f>SUMIF([3]재고!C:C,[3]제품!C129,[3]재고!E:E)-SUMIF([3]주문_리스트!D:D,[3]제품!C129,[3]주문_리스트!G:G)</f>
        <v>#VALUE!</v>
      </c>
    </row>
    <row r="130" spans="1:7">
      <c r="A130">
        <v>129</v>
      </c>
      <c r="C130" s="281" t="s">
        <v>1922</v>
      </c>
      <c r="E130" s="52">
        <v>1600000</v>
      </c>
      <c r="G130" t="e">
        <f>SUMIF([3]재고!C:C,[3]제품!C130,[3]재고!E:E)-SUMIF([3]주문_리스트!D:D,[3]제품!C130,[3]주문_리스트!G:G)</f>
        <v>#VALUE!</v>
      </c>
    </row>
    <row r="131" spans="1:7">
      <c r="A131">
        <v>130</v>
      </c>
      <c r="C131" s="281" t="s">
        <v>2154</v>
      </c>
      <c r="E131" s="52">
        <v>600000</v>
      </c>
      <c r="G131" t="e">
        <f>SUMIF([3]재고!C:C,[3]제품!C131,[3]재고!E:E)-SUMIF([3]주문_리스트!D:D,[3]제품!C131,[3]주문_리스트!G:G)</f>
        <v>#VALUE!</v>
      </c>
    </row>
    <row r="132" spans="1:7">
      <c r="A132">
        <v>131</v>
      </c>
      <c r="B132" s="281">
        <v>7583332</v>
      </c>
      <c r="C132" s="281" t="s">
        <v>1946</v>
      </c>
      <c r="D132" s="281">
        <v>7583332</v>
      </c>
      <c r="E132" s="52">
        <v>450000</v>
      </c>
      <c r="G132" t="e">
        <f>SUMIF([3]재고!C:C,[3]제품!C132,[3]재고!E:E)-SUMIF([3]주문_리스트!D:D,[3]제품!C132,[3]주문_리스트!G:G)</f>
        <v>#VALUE!</v>
      </c>
    </row>
    <row r="133" spans="1:7">
      <c r="A133">
        <v>132</v>
      </c>
      <c r="C133" s="281" t="s">
        <v>1948</v>
      </c>
      <c r="E133" s="52">
        <v>150000</v>
      </c>
      <c r="G133" t="e">
        <f>SUMIF([3]재고!C:C,[3]제품!C133,[3]재고!E:E)-SUMIF([3]주문_리스트!D:D,[3]제품!C133,[3]주문_리스트!G:G)</f>
        <v>#VALUE!</v>
      </c>
    </row>
    <row r="134" spans="1:7">
      <c r="A134">
        <v>133</v>
      </c>
      <c r="B134" s="281" t="s">
        <v>1955</v>
      </c>
      <c r="C134" s="281" t="s">
        <v>1187</v>
      </c>
      <c r="D134" s="281" t="s">
        <v>1955</v>
      </c>
      <c r="E134" s="52">
        <v>1700000</v>
      </c>
      <c r="G134" t="e">
        <f>SUMIF([3]재고!C:C,[3]제품!C134,[3]재고!E:E)-SUMIF([3]주문_리스트!D:D,[3]제품!C134,[3]주문_리스트!G:G)</f>
        <v>#VALUE!</v>
      </c>
    </row>
    <row r="135" spans="1:7">
      <c r="A135">
        <v>134</v>
      </c>
      <c r="C135" s="281" t="s">
        <v>1973</v>
      </c>
      <c r="E135" s="52">
        <v>2000000</v>
      </c>
      <c r="G135" t="e">
        <f>SUMIF([3]재고!C:C,[3]제품!C135,[3]재고!E:E)-SUMIF([3]주문_리스트!D:D,[3]제품!C135,[3]주문_리스트!G:G)</f>
        <v>#VALUE!</v>
      </c>
    </row>
    <row r="136" spans="1:7">
      <c r="A136">
        <v>135</v>
      </c>
      <c r="B136" s="281" t="s">
        <v>1985</v>
      </c>
      <c r="C136" s="281" t="s">
        <v>1986</v>
      </c>
      <c r="D136" s="281" t="s">
        <v>1985</v>
      </c>
      <c r="E136" s="52">
        <v>550000</v>
      </c>
      <c r="G136" t="e">
        <f>SUMIF([3]재고!C:C,[3]제품!C136,[3]재고!E:E)-SUMIF([3]주문_리스트!D:D,[3]제품!C136,[3]주문_리스트!G:G)</f>
        <v>#VALUE!</v>
      </c>
    </row>
    <row r="137" spans="1:7">
      <c r="A137">
        <v>136</v>
      </c>
      <c r="C137" s="281" t="s">
        <v>1992</v>
      </c>
      <c r="E137" s="52">
        <v>84000</v>
      </c>
      <c r="G137" t="e">
        <f>SUMIF([3]재고!C:C,[3]제품!C137,[3]재고!E:E)-SUMIF([3]주문_리스트!D:D,[3]제품!C137,[3]주문_리스트!G:G)</f>
        <v>#VALUE!</v>
      </c>
    </row>
    <row r="138" spans="1:7">
      <c r="A138">
        <v>137</v>
      </c>
      <c r="C138" s="281" t="s">
        <v>1995</v>
      </c>
      <c r="E138" s="52">
        <v>1000000</v>
      </c>
      <c r="G138" t="e">
        <f>SUMIF([3]재고!C:C,[3]제품!C138,[3]재고!E:E)-SUMIF([3]주문_리스트!D:D,[3]제품!C138,[3]주문_리스트!G:G)</f>
        <v>#VALUE!</v>
      </c>
    </row>
    <row r="139" spans="1:7">
      <c r="A139">
        <v>138</v>
      </c>
      <c r="B139" s="281" t="s">
        <v>3757</v>
      </c>
      <c r="C139" s="281" t="s">
        <v>2631</v>
      </c>
      <c r="D139" s="281" t="s">
        <v>3757</v>
      </c>
      <c r="E139" s="52">
        <v>1200000</v>
      </c>
      <c r="G139" t="e">
        <f>SUMIF([3]재고!C:C,[3]제품!C139,[3]재고!E:E)-SUMIF([3]주문_리스트!D:D,[3]제품!C139,[3]주문_리스트!G:G)</f>
        <v>#VALUE!</v>
      </c>
    </row>
    <row r="140" spans="1:7">
      <c r="A140">
        <v>139</v>
      </c>
      <c r="B140" s="281" t="s">
        <v>3506</v>
      </c>
      <c r="C140" s="281" t="s">
        <v>2629</v>
      </c>
      <c r="D140" s="281" t="s">
        <v>3506</v>
      </c>
      <c r="E140" s="52">
        <v>1000000</v>
      </c>
      <c r="G140" t="e">
        <f>SUMIF([3]재고!C:C,[3]제품!C140,[3]재고!E:E)-SUMIF([3]주문_리스트!D:D,[3]제품!C140,[3]주문_리스트!G:G)</f>
        <v>#VALUE!</v>
      </c>
    </row>
    <row r="141" spans="1:7">
      <c r="A141">
        <v>140</v>
      </c>
      <c r="B141" s="281" t="s">
        <v>4069</v>
      </c>
      <c r="C141" s="281" t="s">
        <v>4068</v>
      </c>
      <c r="D141" s="281" t="s">
        <v>4069</v>
      </c>
      <c r="E141" s="52">
        <v>900000</v>
      </c>
      <c r="G141">
        <v>-1</v>
      </c>
    </row>
    <row r="142" spans="1:7">
      <c r="A142">
        <v>141</v>
      </c>
      <c r="B142" s="281" t="s">
        <v>1875</v>
      </c>
      <c r="C142" s="281" t="s">
        <v>4477</v>
      </c>
      <c r="D142" s="281" t="s">
        <v>1875</v>
      </c>
      <c r="E142" s="52">
        <v>20000</v>
      </c>
      <c r="F142" s="52">
        <v>14500</v>
      </c>
      <c r="G142" t="e">
        <f>SUMIF([3]재고!C:C,[3]제품!C142,[3]재고!E:E)-SUMIF([3]주문_리스트!D:D,[3]제품!C142,[3]주문_리스트!G:G)</f>
        <v>#VALUE!</v>
      </c>
    </row>
    <row r="143" spans="1:7">
      <c r="A143">
        <v>142</v>
      </c>
      <c r="B143" s="281">
        <v>24347588724</v>
      </c>
      <c r="C143" s="281" t="s">
        <v>2022</v>
      </c>
      <c r="D143" s="281">
        <v>24347588724</v>
      </c>
      <c r="E143" s="52">
        <v>20000</v>
      </c>
      <c r="F143" s="52">
        <v>14500</v>
      </c>
      <c r="G143" t="e">
        <f>SUMIF([3]재고!C:C,[3]제품!C143,[3]재고!E:E)-SUMIF([3]주문_리스트!D:D,[3]제품!C143,[3]주문_리스트!G:G)</f>
        <v>#VALUE!</v>
      </c>
    </row>
    <row r="144" spans="1:7">
      <c r="A144">
        <v>143</v>
      </c>
      <c r="B144" s="281">
        <v>501220522</v>
      </c>
      <c r="C144" s="281" t="s">
        <v>2048</v>
      </c>
      <c r="D144" s="281">
        <v>501220522</v>
      </c>
      <c r="E144" s="52">
        <v>450000</v>
      </c>
      <c r="G144" t="e">
        <f>SUMIF([3]재고!C:C,[3]제품!C144,[3]재고!E:E)-SUMIF([3]주문_리스트!D:D,[3]제품!C144,[3]주문_리스트!G:G)</f>
        <v>#VALUE!</v>
      </c>
    </row>
    <row r="145" spans="1:8">
      <c r="A145">
        <v>144</v>
      </c>
      <c r="B145" s="281" t="s">
        <v>4478</v>
      </c>
      <c r="C145" s="281" t="s">
        <v>2171</v>
      </c>
      <c r="D145" s="281" t="s">
        <v>4478</v>
      </c>
      <c r="E145" s="52">
        <v>1100000</v>
      </c>
      <c r="G145">
        <v>-5</v>
      </c>
    </row>
    <row r="146" spans="1:8">
      <c r="A146">
        <v>145</v>
      </c>
      <c r="B146" s="281">
        <v>36050661</v>
      </c>
      <c r="C146" s="281" t="s">
        <v>2069</v>
      </c>
      <c r="D146" s="281">
        <v>36050661</v>
      </c>
      <c r="E146" s="52">
        <v>1200000</v>
      </c>
      <c r="F146" s="52">
        <v>440000</v>
      </c>
      <c r="G146" t="e">
        <f>SUMIF([3]재고!C:C,[3]제품!C146,[3]재고!E:E)-SUMIF([3]주문_리스트!D:D,[3]제품!C146,[3]주문_리스트!G:G)</f>
        <v>#VALUE!</v>
      </c>
    </row>
    <row r="147" spans="1:8">
      <c r="A147">
        <v>146</v>
      </c>
      <c r="B147" s="281" t="s">
        <v>2529</v>
      </c>
      <c r="C147" s="281" t="s">
        <v>2295</v>
      </c>
      <c r="D147" s="281" t="s">
        <v>2529</v>
      </c>
      <c r="E147" s="52">
        <v>65000</v>
      </c>
      <c r="F147" s="52">
        <v>35000</v>
      </c>
      <c r="G147" t="e">
        <f>SUMIF([3]재고!C:C,[3]제품!C147,[3]재고!E:E)-SUMIF([3]주문_리스트!D:D,[3]제품!C147,[3]주문_리스트!G:G)</f>
        <v>#VALUE!</v>
      </c>
    </row>
    <row r="148" spans="1:8">
      <c r="A148">
        <v>147</v>
      </c>
      <c r="B148" s="281" t="s">
        <v>3683</v>
      </c>
      <c r="C148" s="281" t="s">
        <v>2629</v>
      </c>
      <c r="D148" s="281" t="s">
        <v>3683</v>
      </c>
      <c r="G148">
        <v>-3</v>
      </c>
    </row>
    <row r="149" spans="1:8">
      <c r="A149">
        <v>148</v>
      </c>
      <c r="C149" s="281" t="s">
        <v>2087</v>
      </c>
      <c r="E149" s="52">
        <v>200000</v>
      </c>
      <c r="G149" t="e">
        <f>SUMIF([3]재고!C:C,[3]제품!C149,[3]재고!E:E)-SUMIF([3]주문_리스트!D:D,[3]제품!C149,[3]주문_리스트!G:G)</f>
        <v>#VALUE!</v>
      </c>
    </row>
    <row r="150" spans="1:8">
      <c r="A150">
        <v>149</v>
      </c>
      <c r="C150" s="281" t="s">
        <v>2088</v>
      </c>
      <c r="E150" s="52">
        <v>250000</v>
      </c>
      <c r="G150" t="e">
        <f>SUMIF([3]재고!C:C,[3]제품!C150,[3]재고!E:E)-SUMIF([3]주문_리스트!D:D,[3]제품!C150,[3]주문_리스트!G:G)</f>
        <v>#VALUE!</v>
      </c>
    </row>
    <row r="151" spans="1:8">
      <c r="A151">
        <v>150</v>
      </c>
      <c r="B151" s="281">
        <v>2830502</v>
      </c>
      <c r="C151" s="281" t="s">
        <v>2633</v>
      </c>
      <c r="D151" s="281">
        <v>2830502</v>
      </c>
      <c r="E151" s="52">
        <v>1650000</v>
      </c>
      <c r="G151" t="e">
        <f>SUMIF([3]재고!C:C,[3]제품!C151,[3]재고!E:E)-SUMIF([3]주문_리스트!D:D,[3]제품!C151,[3]주문_리스트!G:G)</f>
        <v>#VALUE!</v>
      </c>
    </row>
    <row r="152" spans="1:8">
      <c r="A152">
        <v>151</v>
      </c>
      <c r="B152" s="281" t="s">
        <v>3507</v>
      </c>
      <c r="C152" s="281" t="s">
        <v>2465</v>
      </c>
      <c r="D152" s="281" t="s">
        <v>3507</v>
      </c>
      <c r="E152" s="52">
        <v>1550000</v>
      </c>
      <c r="G152" t="e">
        <f>SUMIF([3]재고!C:C,[3]제품!C152,[3]재고!E:E)-SUMIF([3]주문_리스트!D:D,[3]제품!C152,[3]주문_리스트!G:G)</f>
        <v>#VALUE!</v>
      </c>
    </row>
    <row r="153" spans="1:8">
      <c r="A153">
        <v>152</v>
      </c>
      <c r="C153" s="281" t="s">
        <v>2116</v>
      </c>
      <c r="E153" s="52">
        <v>990000</v>
      </c>
      <c r="F153" s="52">
        <v>940000</v>
      </c>
      <c r="G153" t="e">
        <f>SUMIF([3]재고!C:C,[3]제품!C153,[3]재고!E:E)-SUMIF([3]주문_리스트!D:D,[3]제품!C153,[3]주문_리스트!G:G)</f>
        <v>#VALUE!</v>
      </c>
      <c r="H153" s="52" t="s">
        <v>2640</v>
      </c>
    </row>
    <row r="154" spans="1:8">
      <c r="A154">
        <v>153</v>
      </c>
      <c r="C154" s="281" t="s">
        <v>2118</v>
      </c>
      <c r="E154" s="52">
        <v>1000000</v>
      </c>
      <c r="G154" t="e">
        <f>SUMIF([3]재고!C:C,[3]제품!C154,[3]재고!E:E)-SUMIF([3]주문_리스트!D:D,[3]제품!C154,[3]주문_리스트!G:G)</f>
        <v>#VALUE!</v>
      </c>
    </row>
    <row r="155" spans="1:8">
      <c r="A155">
        <v>154</v>
      </c>
      <c r="C155" s="281" t="s">
        <v>2120</v>
      </c>
      <c r="E155" s="52">
        <v>1200000</v>
      </c>
      <c r="G155" t="e">
        <f>SUMIF([3]재고!C:C,[3]제품!C155,[3]재고!E:E)-SUMIF([3]주문_리스트!D:D,[3]제품!C155,[3]주문_리스트!G:G)</f>
        <v>#VALUE!</v>
      </c>
    </row>
    <row r="156" spans="1:8">
      <c r="A156">
        <v>155</v>
      </c>
      <c r="B156" s="281">
        <v>2295001282</v>
      </c>
      <c r="C156" s="281" t="s">
        <v>2469</v>
      </c>
      <c r="D156" s="281">
        <v>2295001282</v>
      </c>
      <c r="E156" s="52">
        <v>422000</v>
      </c>
      <c r="G156" t="e">
        <f>SUMIF([3]재고!C:C,[3]제품!C156,[3]재고!E:E)-SUMIF([3]주문_리스트!D:D,[3]제품!C156,[3]주문_리스트!G:G)</f>
        <v>#VALUE!</v>
      </c>
    </row>
    <row r="157" spans="1:8">
      <c r="A157">
        <v>156</v>
      </c>
      <c r="C157" s="281" t="s">
        <v>2528</v>
      </c>
      <c r="E157" s="52">
        <v>500000</v>
      </c>
      <c r="F157" s="52">
        <v>250000</v>
      </c>
      <c r="G157" t="e">
        <f>SUMIF([3]재고!C:C,[3]제품!C157,[3]재고!E:E)-SUMIF([3]주문_리스트!D:D,[3]제품!C157,[3]주문_리스트!G:G)</f>
        <v>#VALUE!</v>
      </c>
    </row>
    <row r="158" spans="1:8">
      <c r="A158">
        <v>157</v>
      </c>
      <c r="C158" s="281" t="s">
        <v>2187</v>
      </c>
      <c r="E158" s="52">
        <v>150000</v>
      </c>
      <c r="G158" t="e">
        <f>SUMIF([3]재고!C:C,[3]제품!C158,[3]재고!E:E)-SUMIF([3]주문_리스트!D:D,[3]제품!C158,[3]주문_리스트!G:G)</f>
        <v>#VALUE!</v>
      </c>
    </row>
    <row r="159" spans="1:8">
      <c r="A159">
        <v>158</v>
      </c>
      <c r="C159" s="281" t="s">
        <v>2198</v>
      </c>
      <c r="E159" s="52">
        <v>800000</v>
      </c>
      <c r="G159" t="e">
        <f>SUMIF([3]재고!C:C,[3]제품!C159,[3]재고!E:E)-SUMIF([3]주문_리스트!D:D,[3]제품!C159,[3]주문_리스트!G:G)</f>
        <v>#VALUE!</v>
      </c>
    </row>
    <row r="160" spans="1:8">
      <c r="A160">
        <v>159</v>
      </c>
      <c r="C160" s="281" t="s">
        <v>2203</v>
      </c>
      <c r="E160" s="52">
        <v>900000</v>
      </c>
      <c r="G160" t="e">
        <f>SUMIF([3]재고!C:C,[3]제품!C160,[3]재고!E:E)-SUMIF([3]주문_리스트!D:D,[3]제품!C160,[3]주문_리스트!G:G)</f>
        <v>#VALUE!</v>
      </c>
    </row>
    <row r="161" spans="1:8">
      <c r="A161">
        <v>160</v>
      </c>
      <c r="C161" s="281" t="s">
        <v>2213</v>
      </c>
      <c r="E161" s="52">
        <v>900000</v>
      </c>
      <c r="F161" s="52">
        <v>600000</v>
      </c>
      <c r="G161" t="e">
        <f>SUMIF([3]재고!C:C,[3]제품!C161,[3]재고!E:E)-SUMIF([3]주문_리스트!D:D,[3]제품!C161,[3]주문_리스트!G:G)</f>
        <v>#VALUE!</v>
      </c>
    </row>
    <row r="162" spans="1:8">
      <c r="A162">
        <v>161</v>
      </c>
      <c r="B162" s="281" t="s">
        <v>4479</v>
      </c>
      <c r="C162" s="281" t="s">
        <v>2229</v>
      </c>
      <c r="D162" s="281" t="s">
        <v>4479</v>
      </c>
      <c r="E162" s="52">
        <v>80000</v>
      </c>
      <c r="F162" s="52">
        <v>45000</v>
      </c>
      <c r="G162">
        <v>-1</v>
      </c>
    </row>
    <row r="163" spans="1:8">
      <c r="A163">
        <v>162</v>
      </c>
      <c r="B163" s="281">
        <v>1087327175</v>
      </c>
      <c r="C163" s="281" t="s">
        <v>2227</v>
      </c>
      <c r="D163" s="281">
        <v>1087327175</v>
      </c>
      <c r="E163" s="52">
        <v>90000</v>
      </c>
      <c r="F163" s="52">
        <v>65000</v>
      </c>
      <c r="G163" t="e">
        <f>SUMIF([3]재고!C:C,[3]제품!C163,[3]재고!E:E)-SUMIF([3]주문_리스트!D:D,[3]제품!C163,[3]주문_리스트!G:G)</f>
        <v>#VALUE!</v>
      </c>
      <c r="H163" s="52" t="s">
        <v>2228</v>
      </c>
    </row>
    <row r="164" spans="1:8">
      <c r="A164">
        <v>163</v>
      </c>
      <c r="B164" s="281" t="s">
        <v>2230</v>
      </c>
      <c r="C164" s="281" t="s">
        <v>2231</v>
      </c>
      <c r="D164" s="281" t="s">
        <v>2230</v>
      </c>
      <c r="E164" s="52">
        <v>350000</v>
      </c>
      <c r="F164" s="52">
        <v>155000</v>
      </c>
      <c r="G164" t="e">
        <f>SUMIF([3]재고!C:C,[3]제품!C164,[3]재고!E:E)-SUMIF([3]주문_리스트!D:D,[3]제품!C164,[3]주문_리스트!G:G)</f>
        <v>#VALUE!</v>
      </c>
    </row>
    <row r="165" spans="1:8">
      <c r="A165">
        <v>164</v>
      </c>
      <c r="B165" s="281" t="s">
        <v>2420</v>
      </c>
      <c r="C165" s="281" t="s">
        <v>2421</v>
      </c>
      <c r="D165" s="281" t="s">
        <v>2420</v>
      </c>
      <c r="E165" s="52">
        <v>450000</v>
      </c>
      <c r="F165" s="52">
        <v>260000</v>
      </c>
      <c r="G165" t="e">
        <f>SUMIF([3]재고!C:C,[3]제품!C165,[3]재고!E:E)-SUMIF([3]주문_리스트!D:D,[3]제품!C165,[3]주문_리스트!G:G)</f>
        <v>#VALUE!</v>
      </c>
    </row>
    <row r="166" spans="1:8">
      <c r="A166">
        <v>165</v>
      </c>
      <c r="B166" s="281">
        <v>4150862090</v>
      </c>
      <c r="C166" s="281" t="s">
        <v>2469</v>
      </c>
      <c r="D166" s="281">
        <v>4150862090</v>
      </c>
      <c r="E166" s="52">
        <v>445000</v>
      </c>
      <c r="G166" t="e">
        <f>SUMIF([3]재고!C:C,[3]제품!C166,[3]재고!E:E)-SUMIF([3]주문_리스트!D:D,[3]제품!C166,[3]주문_리스트!G:G)</f>
        <v>#VALUE!</v>
      </c>
    </row>
    <row r="167" spans="1:8">
      <c r="A167">
        <v>166</v>
      </c>
      <c r="C167" s="281" t="s">
        <v>2246</v>
      </c>
      <c r="E167" s="52">
        <v>1600000</v>
      </c>
      <c r="G167" t="e">
        <f>SUMIF([3]재고!C:C,[3]제품!C167,[3]재고!E:E)-SUMIF([3]주문_리스트!D:D,[3]제품!C167,[3]주문_리스트!G:G)</f>
        <v>#VALUE!</v>
      </c>
    </row>
    <row r="168" spans="1:8">
      <c r="A168">
        <v>167</v>
      </c>
      <c r="C168" s="281" t="s">
        <v>2273</v>
      </c>
      <c r="E168" s="52">
        <v>1200000</v>
      </c>
      <c r="G168" t="e">
        <f>SUMIF([3]재고!C:C,[3]제품!C168,[3]재고!E:E)-SUMIF([3]주문_리스트!D:D,[3]제품!C168,[3]주문_리스트!G:G)</f>
        <v>#VALUE!</v>
      </c>
    </row>
    <row r="169" spans="1:8">
      <c r="A169">
        <v>168</v>
      </c>
      <c r="C169" s="281" t="s">
        <v>2254</v>
      </c>
      <c r="E169" s="52">
        <v>650000</v>
      </c>
      <c r="G169" t="e">
        <f>SUMIF([3]재고!C:C,[3]제품!C169,[3]재고!E:E)-SUMIF([3]주문_리스트!D:D,[3]제품!C169,[3]주문_리스트!G:G)</f>
        <v>#VALUE!</v>
      </c>
    </row>
    <row r="170" spans="1:8">
      <c r="A170">
        <v>169</v>
      </c>
      <c r="B170" s="281">
        <v>415089709</v>
      </c>
      <c r="C170" s="281" t="s">
        <v>2469</v>
      </c>
      <c r="D170" s="281">
        <v>415089709</v>
      </c>
      <c r="E170" s="52">
        <v>498000</v>
      </c>
      <c r="F170" s="52">
        <v>448000</v>
      </c>
      <c r="G170" t="e">
        <f>SUMIF([3]재고!C:C,[3]제품!C170,[3]재고!E:E)-SUMIF([3]주문_리스트!D:D,[3]제품!C170,[3]주문_리스트!G:G)</f>
        <v>#VALUE!</v>
      </c>
    </row>
    <row r="171" spans="1:8">
      <c r="A171">
        <v>170</v>
      </c>
      <c r="B171" s="281" t="s">
        <v>2282</v>
      </c>
      <c r="C171" s="281" t="s">
        <v>3012</v>
      </c>
      <c r="D171" s="281" t="s">
        <v>2282</v>
      </c>
      <c r="E171" s="52">
        <v>990000</v>
      </c>
      <c r="F171" s="52">
        <v>900000</v>
      </c>
      <c r="G171" t="e">
        <f>SUMIF([3]재고!C:C,[3]제품!C171,[3]재고!E:E)-SUMIF([3]주문_리스트!D:D,[3]제품!C171,[3]주문_리스트!G:G)</f>
        <v>#VALUE!</v>
      </c>
    </row>
    <row r="172" spans="1:8">
      <c r="A172">
        <v>171</v>
      </c>
      <c r="B172" s="281">
        <v>28120411</v>
      </c>
      <c r="C172" s="281" t="s">
        <v>2284</v>
      </c>
      <c r="D172" s="281">
        <v>28120411</v>
      </c>
      <c r="E172" s="52">
        <v>1500000</v>
      </c>
      <c r="G172" t="e">
        <f>SUMIF([3]재고!C:C,[3]제품!C172,[3]재고!E:E)-SUMIF([3]주문_리스트!D:D,[3]제품!C172,[3]주문_리스트!G:G)</f>
        <v>#VALUE!</v>
      </c>
    </row>
    <row r="173" spans="1:8">
      <c r="A173">
        <v>172</v>
      </c>
      <c r="B173" s="281">
        <v>1087298437</v>
      </c>
      <c r="C173" s="281" t="s">
        <v>2613</v>
      </c>
      <c r="D173" s="281">
        <v>1087298437</v>
      </c>
      <c r="E173" s="52">
        <v>86000</v>
      </c>
      <c r="F173" s="52">
        <v>76000</v>
      </c>
      <c r="G173" t="e">
        <f>SUMIF([3]재고!C:C,[3]제품!C173,[3]재고!E:E)-SUMIF([3]주문_리스트!D:D,[3]제품!C173,[3]주문_리스트!G:G)</f>
        <v>#VALUE!</v>
      </c>
    </row>
    <row r="174" spans="1:8">
      <c r="A174">
        <v>173</v>
      </c>
      <c r="C174" s="281" t="s">
        <v>2297</v>
      </c>
      <c r="E174" s="52">
        <v>150000</v>
      </c>
      <c r="G174" t="e">
        <f>SUMIF([3]재고!C:C,[3]제품!C174,[3]재고!E:E)-SUMIF([3]주문_리스트!D:D,[3]제품!C174,[3]주문_리스트!G:G)</f>
        <v>#VALUE!</v>
      </c>
    </row>
    <row r="175" spans="1:8">
      <c r="A175">
        <v>174</v>
      </c>
      <c r="B175" s="281">
        <v>24046895</v>
      </c>
      <c r="C175" s="281" t="s">
        <v>2301</v>
      </c>
      <c r="D175" s="281">
        <v>24046895</v>
      </c>
      <c r="E175" s="52">
        <v>120000</v>
      </c>
      <c r="F175" s="52">
        <v>55000</v>
      </c>
      <c r="G175" t="e">
        <f>SUMIF([3]재고!C:C,[3]제품!C175,[3]재고!E:E)-SUMIF([3]주문_리스트!D:D,[3]제품!C175,[3]주문_리스트!G:G)</f>
        <v>#VALUE!</v>
      </c>
    </row>
    <row r="176" spans="1:8">
      <c r="A176">
        <v>175</v>
      </c>
      <c r="B176" s="281" t="s">
        <v>2829</v>
      </c>
      <c r="C176" s="281" t="s">
        <v>2830</v>
      </c>
      <c r="D176" s="281" t="s">
        <v>2829</v>
      </c>
      <c r="E176" s="52">
        <v>450000</v>
      </c>
      <c r="G176" t="e">
        <f>SUMIF([3]재고!C:C,[3]제품!C176,[3]재고!E:E)-SUMIF([3]주문_리스트!D:D,[3]제품!C176,[3]주문_리스트!G:G)</f>
        <v>#VALUE!</v>
      </c>
      <c r="H176" s="52" t="s">
        <v>2831</v>
      </c>
    </row>
    <row r="177" spans="1:7">
      <c r="A177">
        <v>176</v>
      </c>
      <c r="C177" s="281" t="s">
        <v>2347</v>
      </c>
      <c r="E177" s="52">
        <v>600000</v>
      </c>
      <c r="G177" t="e">
        <f>SUMIF([3]재고!C:C,[3]제품!C177,[3]재고!E:E)-SUMIF([3]주문_리스트!D:D,[3]제품!C177,[3]주문_리스트!G:G)</f>
        <v>#VALUE!</v>
      </c>
    </row>
    <row r="178" spans="1:7">
      <c r="A178">
        <v>177</v>
      </c>
      <c r="B178" s="281" t="s">
        <v>2349</v>
      </c>
      <c r="C178" s="281" t="s">
        <v>2350</v>
      </c>
      <c r="D178" s="281" t="s">
        <v>2349</v>
      </c>
      <c r="E178" s="52">
        <v>850000</v>
      </c>
      <c r="F178" s="52">
        <v>520000</v>
      </c>
      <c r="G178" t="e">
        <f>SUMIF([3]재고!C:C,[3]제품!C178,[3]재고!E:E)-SUMIF([3]주문_리스트!D:D,[3]제품!C178,[3]주문_리스트!G:G)</f>
        <v>#VALUE!</v>
      </c>
    </row>
    <row r="179" spans="1:7">
      <c r="A179">
        <v>178</v>
      </c>
      <c r="C179" s="281" t="s">
        <v>2354</v>
      </c>
      <c r="E179" s="52">
        <v>200000</v>
      </c>
      <c r="G179" t="e">
        <f>SUMIF([3]재고!C:C,[3]제품!C179,[3]재고!E:E)-SUMIF([3]주문_리스트!D:D,[3]제품!C179,[3]주문_리스트!G:G)</f>
        <v>#VALUE!</v>
      </c>
    </row>
    <row r="180" spans="1:7">
      <c r="A180">
        <v>179</v>
      </c>
      <c r="B180" s="281" t="s">
        <v>2367</v>
      </c>
      <c r="C180" s="281" t="s">
        <v>2335</v>
      </c>
      <c r="D180" s="281" t="s">
        <v>2367</v>
      </c>
      <c r="E180" s="52">
        <v>770000</v>
      </c>
      <c r="G180" t="e">
        <f>SUMIF([3]재고!C:C,[3]제품!C180,[3]재고!E:E)-SUMIF([3]주문_리스트!D:D,[3]제품!C180,[3]주문_리스트!G:G)</f>
        <v>#VALUE!</v>
      </c>
    </row>
    <row r="181" spans="1:7">
      <c r="A181">
        <v>180</v>
      </c>
      <c r="B181" s="281" t="s">
        <v>2374</v>
      </c>
      <c r="C181" s="281" t="s">
        <v>2375</v>
      </c>
      <c r="D181" s="281" t="s">
        <v>2374</v>
      </c>
      <c r="E181" s="52">
        <v>650000</v>
      </c>
      <c r="F181" s="52">
        <v>627000</v>
      </c>
      <c r="G181" t="e">
        <f>SUMIF([3]재고!C:C,[3]제품!C181,[3]재고!E:E)-SUMIF([3]주문_리스트!D:D,[3]제품!C181,[3]주문_리스트!G:G)</f>
        <v>#VALUE!</v>
      </c>
    </row>
    <row r="182" spans="1:7">
      <c r="A182">
        <v>181</v>
      </c>
      <c r="B182" s="281" t="s">
        <v>2376</v>
      </c>
      <c r="C182" s="281" t="s">
        <v>2377</v>
      </c>
      <c r="D182" s="281" t="s">
        <v>2376</v>
      </c>
      <c r="E182" s="52">
        <v>100000</v>
      </c>
      <c r="F182" s="52">
        <v>69000</v>
      </c>
      <c r="G182" t="e">
        <f>SUMIF([3]재고!C:C,[3]제품!C182,[3]재고!E:E)-SUMIF([3]주문_리스트!D:D,[3]제품!C182,[3]주문_리스트!G:G)</f>
        <v>#VALUE!</v>
      </c>
    </row>
    <row r="183" spans="1:7">
      <c r="A183">
        <v>182</v>
      </c>
      <c r="C183" s="281" t="s">
        <v>2403</v>
      </c>
      <c r="E183" s="52">
        <v>850000</v>
      </c>
      <c r="G183" t="e">
        <f>SUMIF([3]재고!C:C,[3]제품!C183,[3]재고!E:E)-SUMIF([3]주문_리스트!D:D,[3]제품!C183,[3]주문_리스트!G:G)</f>
        <v>#VALUE!</v>
      </c>
    </row>
    <row r="184" spans="1:7">
      <c r="A184">
        <v>183</v>
      </c>
      <c r="C184" s="281" t="s">
        <v>2446</v>
      </c>
      <c r="E184" s="52">
        <v>500000</v>
      </c>
      <c r="G184" t="e">
        <f>SUMIF([3]재고!C:C,[3]제품!C184,[3]재고!E:E)-SUMIF([3]주문_리스트!D:D,[3]제품!C184,[3]주문_리스트!G:G)</f>
        <v>#VALUE!</v>
      </c>
    </row>
    <row r="185" spans="1:7">
      <c r="A185">
        <v>184</v>
      </c>
      <c r="B185" s="281">
        <v>2463772400</v>
      </c>
      <c r="C185" s="281" t="s">
        <v>2460</v>
      </c>
      <c r="D185" s="281">
        <v>2463772400</v>
      </c>
      <c r="E185" s="52">
        <v>67500</v>
      </c>
      <c r="G185" t="e">
        <f>SUMIF([3]재고!C:C,[3]제품!C185,[3]재고!E:E)-SUMIF([3]주문_리스트!D:D,[3]제품!C185,[3]주문_리스트!G:G)</f>
        <v>#VALUE!</v>
      </c>
    </row>
    <row r="186" spans="1:7">
      <c r="A186">
        <v>185</v>
      </c>
      <c r="B186" s="281">
        <v>2462500901</v>
      </c>
      <c r="C186" s="281" t="s">
        <v>2459</v>
      </c>
      <c r="D186" s="281">
        <v>2462500901</v>
      </c>
      <c r="E186" s="52">
        <v>1170000</v>
      </c>
      <c r="G186" t="e">
        <f>SUMIF([3]재고!C:C,[3]제품!C186,[3]재고!E:E)-SUMIF([3]주문_리스트!D:D,[3]제품!C186,[3]주문_리스트!G:G)</f>
        <v>#VALUE!</v>
      </c>
    </row>
    <row r="187" spans="1:7">
      <c r="A187">
        <v>186</v>
      </c>
      <c r="B187" s="281" t="s">
        <v>2512</v>
      </c>
      <c r="C187" s="281" t="s">
        <v>2513</v>
      </c>
      <c r="D187" s="281" t="s">
        <v>2512</v>
      </c>
      <c r="E187" s="52">
        <v>1000000</v>
      </c>
      <c r="G187" t="e">
        <f>SUMIF([3]재고!C:C,[3]제품!C187,[3]재고!E:E)-SUMIF([3]주문_리스트!D:D,[3]제품!C187,[3]주문_리스트!G:G)</f>
        <v>#VALUE!</v>
      </c>
    </row>
    <row r="188" spans="1:7">
      <c r="A188">
        <v>187</v>
      </c>
      <c r="B188" s="281" t="s">
        <v>2765</v>
      </c>
      <c r="C188" s="281" t="s">
        <v>2766</v>
      </c>
      <c r="D188" s="281" t="s">
        <v>2765</v>
      </c>
      <c r="E188" s="52">
        <v>1600000</v>
      </c>
      <c r="F188" s="52">
        <v>1250000</v>
      </c>
      <c r="G188" t="e">
        <f>SUMIF([3]재고!C:C,[3]제품!C188,[3]재고!E:E)-SUMIF([3]주문_리스트!D:D,[3]제품!C188,[3]주문_리스트!G:G)</f>
        <v>#VALUE!</v>
      </c>
    </row>
    <row r="189" spans="1:7">
      <c r="A189">
        <v>188</v>
      </c>
      <c r="B189" s="281" t="s">
        <v>2561</v>
      </c>
      <c r="C189" s="281" t="s">
        <v>2562</v>
      </c>
      <c r="D189" s="281" t="s">
        <v>2561</v>
      </c>
      <c r="E189" s="52">
        <v>1500000</v>
      </c>
      <c r="F189" s="52">
        <v>1250000</v>
      </c>
      <c r="G189" t="e">
        <f>SUMIF([3]재고!C:C,[3]제품!C189,[3]재고!E:E)-SUMIF([3]주문_리스트!D:D,[3]제품!C189,[3]주문_리스트!G:G)</f>
        <v>#VALUE!</v>
      </c>
    </row>
    <row r="190" spans="1:7">
      <c r="A190">
        <v>189</v>
      </c>
      <c r="C190" s="281" t="s">
        <v>2568</v>
      </c>
      <c r="E190" s="52">
        <v>1100000</v>
      </c>
      <c r="G190" t="e">
        <f>SUMIF([3]재고!C:C,[3]제품!C190,[3]재고!E:E)-SUMIF([3]주문_리스트!D:D,[3]제품!C190,[3]주문_리스트!G:G)</f>
        <v>#VALUE!</v>
      </c>
    </row>
    <row r="191" spans="1:7">
      <c r="A191">
        <v>190</v>
      </c>
      <c r="C191" s="281" t="s">
        <v>2597</v>
      </c>
      <c r="E191" s="52">
        <v>1700000</v>
      </c>
      <c r="G191" t="e">
        <f>SUMIF([3]재고!C:C,[3]제품!C191,[3]재고!E:E)-SUMIF([3]주문_리스트!D:D,[3]제품!C191,[3]주문_리스트!G:G)</f>
        <v>#VALUE!</v>
      </c>
    </row>
    <row r="192" spans="1:7">
      <c r="A192">
        <v>191</v>
      </c>
      <c r="B192" s="281" t="s">
        <v>2635</v>
      </c>
      <c r="C192" s="281" t="s">
        <v>2636</v>
      </c>
      <c r="D192" s="281" t="s">
        <v>2635</v>
      </c>
      <c r="E192" s="52">
        <v>400000</v>
      </c>
      <c r="G192" t="e">
        <f>SUMIF([3]재고!C:C,[3]제품!C192,[3]재고!E:E)-SUMIF([3]주문_리스트!D:D,[3]제품!C192,[3]주문_리스트!G:G)</f>
        <v>#VALUE!</v>
      </c>
    </row>
    <row r="193" spans="1:8">
      <c r="A193">
        <v>192</v>
      </c>
      <c r="B193" s="281" t="s">
        <v>2657</v>
      </c>
      <c r="C193" s="281" t="s">
        <v>2658</v>
      </c>
      <c r="D193" s="281" t="s">
        <v>2657</v>
      </c>
      <c r="E193" s="52">
        <v>1500000</v>
      </c>
      <c r="G193" t="e">
        <f>SUMIF([3]재고!C:C,[3]제품!C193,[3]재고!E:E)-SUMIF([3]주문_리스트!D:D,[3]제품!C193,[3]주문_리스트!G:G)</f>
        <v>#VALUE!</v>
      </c>
    </row>
    <row r="194" spans="1:8">
      <c r="A194">
        <v>193</v>
      </c>
      <c r="C194" s="281" t="s">
        <v>2669</v>
      </c>
      <c r="E194" s="52">
        <v>150000</v>
      </c>
      <c r="G194" t="e">
        <f>SUMIF([3]재고!C:C,[3]제품!C194,[3]재고!E:E)-SUMIF([3]주문_리스트!D:D,[3]제품!C194,[3]주문_리스트!G:G)</f>
        <v>#VALUE!</v>
      </c>
    </row>
    <row r="195" spans="1:8">
      <c r="A195">
        <v>194</v>
      </c>
      <c r="B195" s="281">
        <v>7252703114</v>
      </c>
      <c r="C195" s="281" t="s">
        <v>2694</v>
      </c>
      <c r="D195" s="281">
        <v>7252703114</v>
      </c>
      <c r="E195" s="52">
        <v>198000</v>
      </c>
      <c r="F195" s="52">
        <v>135000</v>
      </c>
      <c r="G195" t="e">
        <f>SUMIF([3]재고!C:C,[3]제품!C195,[3]재고!E:E)-SUMIF([3]주문_리스트!D:D,[3]제품!C195,[3]주문_리스트!G:G)</f>
        <v>#VALUE!</v>
      </c>
    </row>
    <row r="196" spans="1:8">
      <c r="A196">
        <v>195</v>
      </c>
      <c r="B196" s="281">
        <v>1094302044</v>
      </c>
      <c r="C196" s="281" t="s">
        <v>2696</v>
      </c>
      <c r="D196" s="281">
        <v>1094302044</v>
      </c>
      <c r="E196" s="52">
        <v>300000</v>
      </c>
      <c r="F196" s="52">
        <v>150000</v>
      </c>
      <c r="G196" t="e">
        <f>SUMIF([3]재고!C:C,[3]제품!C196,[3]재고!E:E)-SUMIF([3]주문_리스트!D:D,[3]제품!C196,[3]주문_리스트!G:G)</f>
        <v>#VALUE!</v>
      </c>
      <c r="H196" s="52" t="s">
        <v>2697</v>
      </c>
    </row>
    <row r="197" spans="1:8">
      <c r="A197">
        <v>196</v>
      </c>
      <c r="B197" s="281" t="s">
        <v>2785</v>
      </c>
      <c r="C197" s="281" t="s">
        <v>2786</v>
      </c>
      <c r="D197" s="281" t="s">
        <v>2785</v>
      </c>
      <c r="E197" s="52">
        <v>300000</v>
      </c>
      <c r="F197" s="52">
        <v>150000</v>
      </c>
      <c r="G197" t="e">
        <f>SUMIF([3]재고!C:C,[3]제품!C197,[3]재고!E:E)-SUMIF([3]주문_리스트!D:D,[3]제품!C197,[3]주문_리스트!G:G)</f>
        <v>#VALUE!</v>
      </c>
      <c r="H197" s="52" t="s">
        <v>2787</v>
      </c>
    </row>
    <row r="198" spans="1:8">
      <c r="A198">
        <v>197</v>
      </c>
      <c r="B198" s="281">
        <v>501220639</v>
      </c>
      <c r="C198" s="281" t="s">
        <v>1726</v>
      </c>
      <c r="D198" s="281">
        <v>501220639</v>
      </c>
      <c r="E198" s="52">
        <v>250000</v>
      </c>
      <c r="F198" s="52">
        <v>150000</v>
      </c>
      <c r="G198" t="e">
        <f>SUMIF([3]재고!C:C,[3]제품!C198,[3]재고!E:E)-SUMIF([3]주문_리스트!D:D,[3]제품!C198,[3]주문_리스트!G:G)</f>
        <v>#VALUE!</v>
      </c>
    </row>
    <row r="199" spans="1:8">
      <c r="A199">
        <v>198</v>
      </c>
      <c r="B199" s="281" t="s">
        <v>2791</v>
      </c>
      <c r="C199" s="281" t="s">
        <v>2793</v>
      </c>
      <c r="D199" s="281" t="s">
        <v>2791</v>
      </c>
      <c r="E199" s="52">
        <v>75000</v>
      </c>
      <c r="F199" s="52">
        <v>67000</v>
      </c>
      <c r="G199" t="e">
        <f>SUMIF([3]재고!C:C,[3]제품!C199,[3]재고!E:E)-SUMIF([3]주문_리스트!D:D,[3]제품!C199,[3]주문_리스트!G:G)</f>
        <v>#VALUE!</v>
      </c>
    </row>
    <row r="200" spans="1:8">
      <c r="A200">
        <v>199</v>
      </c>
      <c r="B200" s="281" t="s">
        <v>2864</v>
      </c>
      <c r="C200" s="281" t="s">
        <v>2865</v>
      </c>
      <c r="D200" s="281" t="s">
        <v>2864</v>
      </c>
      <c r="E200" s="52">
        <v>13000</v>
      </c>
      <c r="F200" s="52">
        <v>13000</v>
      </c>
      <c r="G200" t="e">
        <f>SUMIF([3]재고!C:C,[3]제품!C200,[3]재고!E:E)-SUMIF([3]주문_리스트!D:D,[3]제품!C200,[3]주문_리스트!G:G)</f>
        <v>#VALUE!</v>
      </c>
    </row>
    <row r="201" spans="1:8">
      <c r="A201">
        <v>200</v>
      </c>
      <c r="B201" s="281" t="s">
        <v>4480</v>
      </c>
      <c r="C201" s="281" t="s">
        <v>4481</v>
      </c>
      <c r="D201" s="281" t="s">
        <v>4480</v>
      </c>
      <c r="G201">
        <v>0</v>
      </c>
    </row>
    <row r="202" spans="1:8">
      <c r="A202">
        <v>201</v>
      </c>
      <c r="B202" s="281">
        <v>709013001</v>
      </c>
      <c r="C202" s="281" t="s">
        <v>2828</v>
      </c>
      <c r="D202" s="281">
        <v>709013001</v>
      </c>
      <c r="G202" t="e">
        <f>SUMIF([3]재고!C:C,[3]제품!C202,[3]재고!E:E)-SUMIF([3]주문_리스트!D:D,[3]제품!C202,[3]주문_리스트!G:G)</f>
        <v>#VALUE!</v>
      </c>
    </row>
    <row r="203" spans="1:8">
      <c r="A203">
        <v>202</v>
      </c>
      <c r="C203" s="281" t="s">
        <v>2846</v>
      </c>
      <c r="E203" s="52">
        <v>50000</v>
      </c>
      <c r="G203" t="e">
        <f>SUMIF([3]재고!C:C,[3]제품!C203,[3]재고!E:E)-SUMIF([3]주문_리스트!D:D,[3]제품!C203,[3]주문_리스트!G:G)</f>
        <v>#VALUE!</v>
      </c>
    </row>
    <row r="204" spans="1:8">
      <c r="A204">
        <v>203</v>
      </c>
      <c r="C204" s="281" t="s">
        <v>2866</v>
      </c>
      <c r="E204" s="52">
        <v>35000</v>
      </c>
      <c r="G204" t="e">
        <f>SUMIF([3]재고!C:C,[3]제품!C204,[3]재고!E:E)-SUMIF([3]주문_리스트!D:D,[3]제품!C204,[3]주문_리스트!G:G)</f>
        <v>#VALUE!</v>
      </c>
    </row>
    <row r="205" spans="1:8">
      <c r="A205">
        <v>204</v>
      </c>
      <c r="B205" s="281" t="s">
        <v>4482</v>
      </c>
      <c r="C205" s="281" t="s">
        <v>4483</v>
      </c>
      <c r="D205" s="281" t="s">
        <v>4482</v>
      </c>
      <c r="E205" s="52">
        <v>900000</v>
      </c>
      <c r="G205">
        <v>0</v>
      </c>
    </row>
    <row r="206" spans="1:8">
      <c r="A206">
        <v>205</v>
      </c>
      <c r="B206" s="281" t="s">
        <v>3059</v>
      </c>
      <c r="C206" s="281" t="s">
        <v>3467</v>
      </c>
      <c r="D206" s="281" t="s">
        <v>3059</v>
      </c>
      <c r="E206" s="52">
        <v>1000000</v>
      </c>
      <c r="G206">
        <v>-1</v>
      </c>
    </row>
    <row r="207" spans="1:8">
      <c r="A207">
        <v>206</v>
      </c>
      <c r="B207" s="281" t="s">
        <v>2896</v>
      </c>
      <c r="C207" s="281" t="s">
        <v>2897</v>
      </c>
      <c r="D207" s="281" t="s">
        <v>2896</v>
      </c>
      <c r="E207" s="52">
        <v>500000</v>
      </c>
      <c r="G207" t="e">
        <f>SUMIF([3]재고!C:C,[3]제품!C207,[3]재고!E:E)-SUMIF([3]주문_리스트!D:D,[3]제품!C207,[3]주문_리스트!G:G)</f>
        <v>#VALUE!</v>
      </c>
    </row>
    <row r="208" spans="1:8">
      <c r="A208">
        <v>207</v>
      </c>
      <c r="B208" s="281">
        <v>33108841535</v>
      </c>
      <c r="C208" s="281" t="s">
        <v>2900</v>
      </c>
      <c r="D208" s="281">
        <v>33108841535</v>
      </c>
      <c r="E208" s="52">
        <v>1200000</v>
      </c>
      <c r="G208" t="e">
        <f>SUMIF([3]재고!C:C,[3]제품!C208,[3]재고!E:E)-SUMIF([3]주문_리스트!D:D,[3]제품!C208,[3]주문_리스트!G:G)</f>
        <v>#VALUE!</v>
      </c>
    </row>
    <row r="209" spans="1:8">
      <c r="A209">
        <v>208</v>
      </c>
      <c r="B209" s="281" t="s">
        <v>2929</v>
      </c>
      <c r="C209" s="281" t="s">
        <v>2930</v>
      </c>
      <c r="D209" s="281" t="s">
        <v>2929</v>
      </c>
      <c r="E209" s="52">
        <v>250000</v>
      </c>
      <c r="F209" s="52">
        <v>140000</v>
      </c>
      <c r="G209" t="e">
        <f>SUMIF([3]재고!C:C,[3]제품!C209,[3]재고!E:E)-SUMIF([3]주문_리스트!D:D,[3]제품!C209,[3]주문_리스트!G:G)</f>
        <v>#VALUE!</v>
      </c>
    </row>
    <row r="210" spans="1:8">
      <c r="A210">
        <v>209</v>
      </c>
      <c r="C210" s="281" t="s">
        <v>3016</v>
      </c>
      <c r="E210" s="52">
        <v>200000</v>
      </c>
      <c r="G210" t="e">
        <f>SUMIF([3]재고!C:C,[3]제품!C210,[3]재고!E:E)-SUMIF([3]주문_리스트!D:D,[3]제품!C210,[3]주문_리스트!G:G)</f>
        <v>#VALUE!</v>
      </c>
    </row>
    <row r="211" spans="1:8">
      <c r="A211">
        <v>210</v>
      </c>
      <c r="B211" s="281">
        <v>2212500301</v>
      </c>
      <c r="C211" s="281" t="s">
        <v>2861</v>
      </c>
      <c r="D211" s="281">
        <v>2212500301</v>
      </c>
      <c r="E211" s="52">
        <v>900000</v>
      </c>
      <c r="G211" t="e">
        <f>SUMIF([3]재고!C:C,[3]제품!C211,[3]재고!E:E)-SUMIF([3]주문_리스트!D:D,[3]제품!C211,[3]주문_리스트!G:G)</f>
        <v>#VALUE!</v>
      </c>
    </row>
    <row r="212" spans="1:8">
      <c r="A212">
        <v>211</v>
      </c>
      <c r="B212" s="281">
        <v>6058008122</v>
      </c>
      <c r="C212" s="281" t="s">
        <v>3066</v>
      </c>
      <c r="D212" s="281">
        <v>6058008122</v>
      </c>
      <c r="E212" s="52">
        <v>2500000</v>
      </c>
      <c r="G212" t="e">
        <f>SUMIF([3]재고!C:C,[3]제품!C212,[3]재고!E:E)-SUMIF([3]주문_리스트!D:D,[3]제품!C212,[3]주문_리스트!G:G)</f>
        <v>#VALUE!</v>
      </c>
    </row>
    <row r="213" spans="1:8">
      <c r="A213">
        <v>212</v>
      </c>
      <c r="B213" s="281">
        <v>6058008068</v>
      </c>
      <c r="C213" s="281" t="s">
        <v>3066</v>
      </c>
      <c r="D213" s="281">
        <v>6058008068</v>
      </c>
      <c r="G213" t="e">
        <f>SUMIF([3]재고!C:C,[3]제품!C213,[3]재고!E:E)-SUMIF([3]주문_리스트!D:D,[3]제품!C213,[3]주문_리스트!G:G)</f>
        <v>#VALUE!</v>
      </c>
    </row>
    <row r="214" spans="1:8">
      <c r="A214">
        <v>213</v>
      </c>
      <c r="C214" s="281" t="s">
        <v>3073</v>
      </c>
      <c r="E214" s="52">
        <v>110000</v>
      </c>
      <c r="G214" t="e">
        <f>SUMIF([3]재고!C:C,[3]제품!C214,[3]재고!E:E)-SUMIF([3]주문_리스트!D:D,[3]제품!C214,[3]주문_리스트!G:G)</f>
        <v>#VALUE!</v>
      </c>
    </row>
    <row r="215" spans="1:8">
      <c r="A215">
        <v>214</v>
      </c>
      <c r="B215" s="281" t="s">
        <v>3106</v>
      </c>
      <c r="C215" s="281" t="s">
        <v>2335</v>
      </c>
      <c r="D215" s="281" t="s">
        <v>3106</v>
      </c>
      <c r="E215" s="52">
        <v>1550000</v>
      </c>
      <c r="G215" t="e">
        <f>SUMIF([3]재고!C:C,[3]제품!C215,[3]재고!E:E)-SUMIF([3]주문_리스트!D:D,[3]제품!C215,[3]주문_리스트!G:G)</f>
        <v>#VALUE!</v>
      </c>
    </row>
    <row r="216" spans="1:8">
      <c r="A216">
        <v>215</v>
      </c>
      <c r="B216" s="281" t="s">
        <v>3500</v>
      </c>
      <c r="C216" s="281" t="s">
        <v>4484</v>
      </c>
      <c r="D216" s="281" t="s">
        <v>3500</v>
      </c>
      <c r="E216" s="52">
        <v>1300000</v>
      </c>
      <c r="G216">
        <v>0</v>
      </c>
    </row>
    <row r="217" spans="1:8">
      <c r="A217">
        <v>216</v>
      </c>
      <c r="B217" s="281">
        <v>1112427047</v>
      </c>
      <c r="C217" s="281" t="s">
        <v>3156</v>
      </c>
      <c r="D217" s="281">
        <v>1112427047</v>
      </c>
      <c r="G217" t="e">
        <f>SUMIF([3]재고!C:C,[3]제품!C217,[3]재고!E:E)-SUMIF([3]주문_리스트!D:D,[3]제품!C217,[3]주문_리스트!G:G)</f>
        <v>#VALUE!</v>
      </c>
    </row>
    <row r="218" spans="1:8">
      <c r="A218">
        <v>217</v>
      </c>
      <c r="B218" s="281" t="s">
        <v>3217</v>
      </c>
      <c r="C218" s="281" t="s">
        <v>3157</v>
      </c>
      <c r="D218" s="281">
        <v>501223434</v>
      </c>
      <c r="G218" t="e">
        <f>SUMIF([3]재고!C:C,[3]제품!C218,[3]재고!E:E)-SUMIF([3]주문_리스트!D:D,[3]제품!C218,[3]주문_리스트!G:G)</f>
        <v>#VALUE!</v>
      </c>
    </row>
    <row r="219" spans="1:8">
      <c r="A219">
        <v>218</v>
      </c>
      <c r="B219" s="281" t="s">
        <v>3218</v>
      </c>
      <c r="C219" s="281" t="s">
        <v>3215</v>
      </c>
      <c r="D219" s="281">
        <v>501327105</v>
      </c>
      <c r="G219" t="e">
        <f>SUMIF([3]재고!C:C,[3]제품!C219,[3]재고!E:E)-SUMIF([3]주문_리스트!D:D,[3]제품!C219,[3]주문_리스트!G:G)</f>
        <v>#VALUE!</v>
      </c>
      <c r="H219" s="52" t="s">
        <v>3216</v>
      </c>
    </row>
    <row r="220" spans="1:8">
      <c r="A220">
        <v>219</v>
      </c>
      <c r="B220" s="281" t="s">
        <v>3224</v>
      </c>
      <c r="C220" s="281" t="s">
        <v>3225</v>
      </c>
      <c r="D220" s="281" t="s">
        <v>3224</v>
      </c>
      <c r="E220" s="52">
        <v>300000</v>
      </c>
      <c r="G220" t="e">
        <f>SUMIF([3]재고!C:C,[3]제품!C220,[3]재고!E:E)-SUMIF([3]주문_리스트!D:D,[3]제품!C220,[3]주문_리스트!G:G)</f>
        <v>#VALUE!</v>
      </c>
    </row>
    <row r="221" spans="1:8">
      <c r="A221">
        <v>220</v>
      </c>
      <c r="B221" s="281" t="s">
        <v>3253</v>
      </c>
      <c r="C221" s="281" t="s">
        <v>3254</v>
      </c>
      <c r="D221" s="281">
        <v>6058008114</v>
      </c>
      <c r="E221" s="52">
        <v>650000</v>
      </c>
      <c r="G221" t="e">
        <f>SUMIF([3]재고!C:C,[3]제품!C221,[3]재고!E:E)-SUMIF([3]주문_리스트!D:D,[3]제품!C221,[3]주문_리스트!G:G)</f>
        <v>#VALUE!</v>
      </c>
    </row>
    <row r="222" spans="1:8">
      <c r="A222">
        <v>221</v>
      </c>
      <c r="B222" s="281" t="s">
        <v>3326</v>
      </c>
      <c r="C222" s="281" t="s">
        <v>3327</v>
      </c>
      <c r="D222" s="281" t="s">
        <v>3326</v>
      </c>
      <c r="G222" t="e">
        <f>SUMIF([3]재고!C:C,[3]제품!C222,[3]재고!E:E)-SUMIF([3]주문_리스트!D:D,[3]제품!C222,[3]주문_리스트!G:G)</f>
        <v>#VALUE!</v>
      </c>
      <c r="H222" s="52" t="s">
        <v>3328</v>
      </c>
    </row>
    <row r="223" spans="1:8">
      <c r="A223">
        <v>222</v>
      </c>
      <c r="B223" s="281" t="s">
        <v>3356</v>
      </c>
      <c r="C223" s="281" t="s">
        <v>3357</v>
      </c>
      <c r="D223" s="281" t="s">
        <v>3356</v>
      </c>
      <c r="E223" s="52">
        <v>1500000</v>
      </c>
      <c r="G223" t="e">
        <f>SUMIF([3]재고!C:C,[3]제품!C223,[3]재고!E:E)-SUMIF([3]주문_리스트!D:D,[3]제품!C223,[3]주문_리스트!G:G)</f>
        <v>#VALUE!</v>
      </c>
    </row>
    <row r="224" spans="1:8">
      <c r="A224">
        <v>223</v>
      </c>
      <c r="C224" s="281" t="s">
        <v>3381</v>
      </c>
      <c r="E224" s="52">
        <v>750000</v>
      </c>
      <c r="G224" t="e">
        <f>SUMIF([3]재고!C:C,[3]제품!C224,[3]재고!E:E)-SUMIF([3]주문_리스트!D:D,[3]제품!C224,[3]주문_리스트!G:G)</f>
        <v>#VALUE!</v>
      </c>
    </row>
    <row r="225" spans="1:7">
      <c r="A225">
        <v>224</v>
      </c>
      <c r="B225" s="281" t="s">
        <v>3416</v>
      </c>
      <c r="C225" s="281" t="s">
        <v>3417</v>
      </c>
      <c r="D225" s="281">
        <v>2202701006</v>
      </c>
      <c r="E225" s="52">
        <v>3500000</v>
      </c>
      <c r="G225" t="e">
        <f>SUMIF([3]재고!C:C,[3]제품!C225,[3]재고!E:E)-SUMIF([3]주문_리스트!D:D,[3]제품!C225,[3]주문_리스트!G:G)</f>
        <v>#VALUE!</v>
      </c>
    </row>
    <row r="226" spans="1:7">
      <c r="A226">
        <v>225</v>
      </c>
      <c r="B226" s="281" t="s">
        <v>3454</v>
      </c>
      <c r="C226" s="281" t="s">
        <v>3162</v>
      </c>
      <c r="D226" s="281" t="s">
        <v>3454</v>
      </c>
      <c r="E226" s="52">
        <v>1100000</v>
      </c>
      <c r="G226" t="e">
        <f>SUMIF([3]재고!C:C,[3]제품!C226,[3]재고!E:E)-SUMIF([3]주문_리스트!D:D,[3]제품!C226,[3]주문_리스트!G:G)</f>
        <v>#VALUE!</v>
      </c>
    </row>
    <row r="227" spans="1:7">
      <c r="A227">
        <v>226</v>
      </c>
      <c r="B227" s="281" t="s">
        <v>3478</v>
      </c>
      <c r="C227" s="281" t="s">
        <v>3479</v>
      </c>
      <c r="D227" s="281" t="s">
        <v>3478</v>
      </c>
      <c r="G227" t="e">
        <f>SUMIF([3]재고!C:C,[3]제품!C227,[3]재고!E:E)-SUMIF([3]주문_리스트!D:D,[3]제품!C227,[3]주문_리스트!G:G)</f>
        <v>#VALUE!</v>
      </c>
    </row>
    <row r="228" spans="1:7">
      <c r="A228">
        <v>227</v>
      </c>
      <c r="C228" s="281" t="s">
        <v>3486</v>
      </c>
      <c r="E228" s="52">
        <v>300000</v>
      </c>
      <c r="G228" t="e">
        <f>SUMIF([3]재고!C:C,[3]제품!C228,[3]재고!E:E)-SUMIF([3]주문_리스트!D:D,[3]제품!C228,[3]주문_리스트!G:G)</f>
        <v>#VALUE!</v>
      </c>
    </row>
    <row r="229" spans="1:7">
      <c r="A229">
        <v>228</v>
      </c>
      <c r="B229" s="281" t="s">
        <v>4485</v>
      </c>
      <c r="C229" s="281" t="s">
        <v>4486</v>
      </c>
      <c r="D229" s="281" t="s">
        <v>4485</v>
      </c>
      <c r="E229" s="52">
        <v>1300000</v>
      </c>
      <c r="G229" t="e">
        <f>SUMIF([3]재고!C:C,[3]제품!C229,[3]재고!E:E)-SUMIF([3]주문_리스트!D:D,[3]제품!C229,[3]주문_리스트!G:G)</f>
        <v>#VALUE!</v>
      </c>
    </row>
    <row r="230" spans="1:7">
      <c r="A230">
        <v>229</v>
      </c>
      <c r="C230" s="281" t="s">
        <v>3511</v>
      </c>
      <c r="E230" s="52">
        <v>2200000</v>
      </c>
      <c r="G230" t="e">
        <f>SUMIF([3]재고!C:C,[3]제품!C230,[3]재고!E:E)-SUMIF([3]주문_리스트!D:D,[3]제품!C230,[3]주문_리스트!G:G)</f>
        <v>#VALUE!</v>
      </c>
    </row>
    <row r="231" spans="1:7">
      <c r="A231">
        <v>230</v>
      </c>
      <c r="B231" s="281" t="s">
        <v>3516</v>
      </c>
      <c r="C231" s="281" t="s">
        <v>3517</v>
      </c>
      <c r="D231" s="281" t="s">
        <v>3516</v>
      </c>
      <c r="E231" s="52">
        <v>260000</v>
      </c>
      <c r="F231" s="52">
        <v>160000</v>
      </c>
      <c r="G231" t="e">
        <f>SUMIF([3]재고!C:C,[3]제품!C231,[3]재고!E:E)-SUMIF([3]주문_리스트!D:D,[3]제품!C231,[3]주문_리스트!G:G)</f>
        <v>#VALUE!</v>
      </c>
    </row>
    <row r="232" spans="1:7">
      <c r="A232">
        <v>231</v>
      </c>
      <c r="B232" s="281" t="s">
        <v>3519</v>
      </c>
      <c r="C232" s="281" t="s">
        <v>3520</v>
      </c>
      <c r="D232" s="281" t="s">
        <v>3519</v>
      </c>
      <c r="E232" s="52">
        <v>130000</v>
      </c>
      <c r="F232" s="52">
        <v>110000</v>
      </c>
      <c r="G232" t="e">
        <f>SUMIF([3]재고!C:C,[3]제품!C232,[3]재고!E:E)-SUMIF([3]주문_리스트!D:D,[3]제품!C232,[3]주문_리스트!G:G)</f>
        <v>#VALUE!</v>
      </c>
    </row>
    <row r="233" spans="1:7">
      <c r="A233">
        <v>232</v>
      </c>
      <c r="B233" s="281" t="s">
        <v>3521</v>
      </c>
      <c r="C233" s="281" t="s">
        <v>3511</v>
      </c>
      <c r="D233" s="281" t="s">
        <v>3521</v>
      </c>
      <c r="E233" s="52">
        <v>2200000</v>
      </c>
      <c r="G233" t="e">
        <f>SUMIF([3]재고!C:C,[3]제품!C233,[3]재고!E:E)-SUMIF([3]주문_리스트!D:D,[3]제품!C233,[3]주문_리스트!G:G)</f>
        <v>#VALUE!</v>
      </c>
    </row>
    <row r="234" spans="1:7">
      <c r="A234">
        <v>233</v>
      </c>
      <c r="B234" s="281" t="s">
        <v>3522</v>
      </c>
      <c r="C234" s="281" t="s">
        <v>3523</v>
      </c>
      <c r="D234" s="281" t="s">
        <v>3522</v>
      </c>
      <c r="E234" s="52">
        <v>300000</v>
      </c>
      <c r="G234" t="e">
        <f>SUMIF([3]재고!C:C,[3]제품!C234,[3]재고!E:E)-SUMIF([3]주문_리스트!D:D,[3]제품!C234,[3]주문_리스트!G:G)</f>
        <v>#VALUE!</v>
      </c>
    </row>
    <row r="235" spans="1:7">
      <c r="A235">
        <v>234</v>
      </c>
      <c r="B235" s="281" t="s">
        <v>3551</v>
      </c>
      <c r="C235" s="281" t="s">
        <v>3552</v>
      </c>
      <c r="D235" s="281" t="s">
        <v>3551</v>
      </c>
      <c r="E235" s="52">
        <v>30000</v>
      </c>
      <c r="F235" s="52">
        <v>15000</v>
      </c>
      <c r="G235" t="e">
        <f>SUMIF([3]재고!C:C,[3]제품!C235,[3]재고!E:E)-SUMIF([3]주문_리스트!D:D,[3]제품!C235,[3]주문_리스트!G:G)</f>
        <v>#VALUE!</v>
      </c>
    </row>
    <row r="236" spans="1:7">
      <c r="A236">
        <v>235</v>
      </c>
      <c r="B236" s="281" t="s">
        <v>3737</v>
      </c>
      <c r="C236" s="281" t="s">
        <v>3738</v>
      </c>
      <c r="D236" s="281" t="s">
        <v>3737</v>
      </c>
      <c r="E236" s="52">
        <v>600000</v>
      </c>
      <c r="G236" t="e">
        <f>SUMIF([3]재고!C:C,[3]제품!C236,[3]재고!E:E)-SUMIF([3]주문_리스트!D:D,[3]제품!C236,[3]주문_리스트!G:G)</f>
        <v>#VALUE!</v>
      </c>
    </row>
    <row r="237" spans="1:7">
      <c r="A237">
        <v>236</v>
      </c>
      <c r="B237" s="281" t="s">
        <v>3749</v>
      </c>
      <c r="C237" s="281" t="s">
        <v>3749</v>
      </c>
      <c r="D237" s="281" t="s">
        <v>3750</v>
      </c>
      <c r="E237" s="52">
        <v>2500000</v>
      </c>
      <c r="G237" t="e">
        <f>SUMIF([3]재고!C:C,[3]제품!C237,[3]재고!E:E)-SUMIF([3]주문_리스트!D:D,[3]제품!C237,[3]주문_리스트!G:G)</f>
        <v>#VALUE!</v>
      </c>
    </row>
    <row r="238" spans="1:7">
      <c r="A238">
        <v>241</v>
      </c>
      <c r="C238" s="281" t="s">
        <v>3763</v>
      </c>
      <c r="D238" s="281" t="s">
        <v>3764</v>
      </c>
      <c r="E238" s="52">
        <v>10000</v>
      </c>
      <c r="G238" t="e">
        <f>SUMIF([3]재고!C:C,[3]제품!C238,[3]재고!E:E)-SUMIF([3]주문_리스트!D:D,[3]제품!C238,[3]주문_리스트!G:G)</f>
        <v>#VALUE!</v>
      </c>
    </row>
    <row r="239" spans="1:7">
      <c r="A239">
        <v>242</v>
      </c>
      <c r="B239" s="281" t="s">
        <v>3789</v>
      </c>
      <c r="C239" s="281" t="s">
        <v>3790</v>
      </c>
      <c r="D239" s="281" t="s">
        <v>3789</v>
      </c>
      <c r="G239" t="e">
        <f>SUMIF([3]재고!C:C,[3]제품!C239,[3]재고!E:E)-SUMIF([3]주문_리스트!D:D,[3]제품!C239,[3]주문_리스트!G:G)</f>
        <v>#VALUE!</v>
      </c>
    </row>
    <row r="240" spans="1:7">
      <c r="A240">
        <v>243</v>
      </c>
      <c r="B240" s="281" t="s">
        <v>3925</v>
      </c>
      <c r="C240" s="281" t="s">
        <v>3924</v>
      </c>
      <c r="D240" s="281" t="s">
        <v>3925</v>
      </c>
      <c r="E240" s="52">
        <v>1000000</v>
      </c>
      <c r="G240" t="e">
        <f>SUMIF([3]재고!C:C,[3]제품!C240,[3]재고!E:E)-SUMIF([3]주문_리스트!D:D,[3]제품!C240,[3]주문_리스트!G:G)</f>
        <v>#VALUE!</v>
      </c>
    </row>
    <row r="241" spans="1:9">
      <c r="A241">
        <v>244</v>
      </c>
      <c r="C241" s="281" t="s">
        <v>3931</v>
      </c>
      <c r="E241" s="52">
        <v>1000000</v>
      </c>
      <c r="G241" t="e">
        <f>SUMIF([3]재고!C:C,[3]제품!C241,[3]재고!E:E)-SUMIF([3]주문_리스트!D:D,[3]제품!C241,[3]주문_리스트!G:G)</f>
        <v>#VALUE!</v>
      </c>
      <c r="H241" s="52" t="s">
        <v>4268</v>
      </c>
    </row>
    <row r="242" spans="1:9">
      <c r="A242">
        <v>245</v>
      </c>
      <c r="C242" s="281" t="s">
        <v>3935</v>
      </c>
      <c r="E242" s="52">
        <v>200000</v>
      </c>
      <c r="G242" t="e">
        <f>SUMIF([3]재고!C:C,[3]제품!C242,[3]재고!E:E)-SUMIF([3]주문_리스트!D:D,[3]제품!C242,[3]주문_리스트!G:G)</f>
        <v>#VALUE!</v>
      </c>
      <c r="H242" s="52" t="s">
        <v>4268</v>
      </c>
    </row>
    <row r="243" spans="1:9">
      <c r="A243">
        <v>246</v>
      </c>
      <c r="B243" s="281" t="s">
        <v>1189</v>
      </c>
      <c r="C243" s="281" t="s">
        <v>3936</v>
      </c>
      <c r="D243" s="281" t="s">
        <v>1189</v>
      </c>
      <c r="E243" s="52">
        <v>400000</v>
      </c>
      <c r="F243" s="52">
        <v>200000</v>
      </c>
      <c r="G243" t="e">
        <f>SUMIF([3]재고!C:C,[3]제품!C243,[3]재고!E:E)-SUMIF([3]주문_리스트!D:D,[3]제품!C243,[3]주문_리스트!G:G)</f>
        <v>#VALUE!</v>
      </c>
      <c r="I243" t="s">
        <v>4276</v>
      </c>
    </row>
    <row r="244" spans="1:9">
      <c r="A244">
        <v>247</v>
      </c>
      <c r="C244" s="281" t="s">
        <v>3939</v>
      </c>
      <c r="E244" s="52">
        <v>700000</v>
      </c>
      <c r="G244" t="e">
        <f>SUMIF([3]재고!C:C,[3]제품!C244,[3]재고!E:E)-SUMIF([3]주문_리스트!D:D,[3]제품!C244,[3]주문_리스트!G:G)</f>
        <v>#VALUE!</v>
      </c>
    </row>
    <row r="245" spans="1:9">
      <c r="A245">
        <v>248</v>
      </c>
      <c r="B245" s="281" t="s">
        <v>3942</v>
      </c>
      <c r="C245" s="281" t="s">
        <v>3941</v>
      </c>
      <c r="D245" s="281" t="s">
        <v>3942</v>
      </c>
      <c r="E245" s="52">
        <v>1800000</v>
      </c>
      <c r="G245" t="e">
        <f>SUMIF([3]재고!C:C,[3]제품!C245,[3]재고!E:E)-SUMIF([3]주문_리스트!D:D,[3]제품!C245,[3]주문_리스트!G:G)</f>
        <v>#VALUE!</v>
      </c>
    </row>
    <row r="246" spans="1:9">
      <c r="A246">
        <v>249</v>
      </c>
      <c r="B246" s="281" t="s">
        <v>4487</v>
      </c>
      <c r="C246" s="281" t="s">
        <v>2861</v>
      </c>
      <c r="D246" s="281" t="s">
        <v>4487</v>
      </c>
      <c r="E246" s="52">
        <v>350000</v>
      </c>
      <c r="G246" t="e">
        <f>SUMIF([3]재고!C:C,[3]제품!C246,[3]재고!E:E)-SUMIF([3]주문_리스트!D:D,[3]제품!C246,[3]주문_리스트!G:G)</f>
        <v>#VALUE!</v>
      </c>
    </row>
    <row r="247" spans="1:9">
      <c r="A247">
        <v>250</v>
      </c>
      <c r="B247" s="281" t="s">
        <v>3944</v>
      </c>
      <c r="C247" s="281" t="s">
        <v>3943</v>
      </c>
      <c r="D247" s="281" t="s">
        <v>3944</v>
      </c>
      <c r="E247" s="52">
        <v>1300000</v>
      </c>
      <c r="G247" t="e">
        <f>SUMIF([3]재고!C:C,[3]제품!C247,[3]재고!E:E)-SUMIF([3]주문_리스트!D:D,[3]제품!C247,[3]주문_리스트!G:G)</f>
        <v>#VALUE!</v>
      </c>
    </row>
    <row r="248" spans="1:9">
      <c r="A248">
        <v>251</v>
      </c>
      <c r="B248" s="281" t="s">
        <v>4488</v>
      </c>
      <c r="C248" s="281" t="s">
        <v>4489</v>
      </c>
      <c r="D248" s="281" t="s">
        <v>4488</v>
      </c>
      <c r="E248" s="52">
        <v>100000</v>
      </c>
      <c r="F248" s="52">
        <v>45000</v>
      </c>
      <c r="G248" t="e">
        <f>SUMIF([3]재고!C:C,[3]제품!C248,[3]재고!E:E)-SUMIF([3]주문_리스트!D:D,[3]제품!C248,[3]주문_리스트!G:G)</f>
        <v>#VALUE!</v>
      </c>
    </row>
    <row r="249" spans="1:9">
      <c r="A249">
        <v>252</v>
      </c>
      <c r="B249" s="281" t="s">
        <v>4490</v>
      </c>
      <c r="C249" s="281" t="s">
        <v>3945</v>
      </c>
      <c r="D249" s="281" t="s">
        <v>4490</v>
      </c>
      <c r="E249" s="52">
        <v>1550000</v>
      </c>
      <c r="G249" t="e">
        <f>SUMIF([3]재고!C:C,[3]제품!C249,[3]재고!E:E)-SUMIF([3]주문_리스트!D:D,[3]제품!C249,[3]주문_리스트!G:G)</f>
        <v>#VALUE!</v>
      </c>
    </row>
    <row r="250" spans="1:9">
      <c r="A250">
        <v>253</v>
      </c>
      <c r="B250" s="281" t="s">
        <v>1915</v>
      </c>
      <c r="C250" s="281" t="s">
        <v>4491</v>
      </c>
      <c r="D250" s="281" t="s">
        <v>1915</v>
      </c>
      <c r="E250" s="52">
        <v>350000</v>
      </c>
      <c r="F250" s="52">
        <v>85000</v>
      </c>
      <c r="G250" t="e">
        <f>SUMIF([3]재고!C:C,[3]제품!C250,[3]재고!E:E)-SUMIF([3]주문_리스트!D:D,[3]제품!C250,[3]주문_리스트!G:G)</f>
        <v>#VALUE!</v>
      </c>
    </row>
    <row r="251" spans="1:9">
      <c r="A251">
        <v>254</v>
      </c>
      <c r="B251" s="281" t="s">
        <v>4492</v>
      </c>
      <c r="C251" s="281" t="s">
        <v>2861</v>
      </c>
      <c r="D251" s="281" t="s">
        <v>4492</v>
      </c>
      <c r="E251" s="52">
        <v>396000</v>
      </c>
      <c r="G251" t="e">
        <f>SUMIF([3]재고!C:C,[3]제품!C251,[3]재고!E:E)-SUMIF([3]주문_리스트!D:D,[3]제품!C251,[3]주문_리스트!G:G)</f>
        <v>#VALUE!</v>
      </c>
    </row>
    <row r="252" spans="1:9">
      <c r="A252">
        <v>255</v>
      </c>
      <c r="B252" s="281" t="s">
        <v>4493</v>
      </c>
      <c r="C252" s="281" t="s">
        <v>3958</v>
      </c>
      <c r="D252" s="281" t="s">
        <v>4493</v>
      </c>
      <c r="E252" s="52">
        <v>800000</v>
      </c>
      <c r="G252" t="e">
        <f>SUMIF([3]재고!C:C,[3]제품!C252,[3]재고!E:E)-SUMIF([3]주문_리스트!D:D,[3]제품!C252,[3]주문_리스트!G:G)</f>
        <v>#VALUE!</v>
      </c>
    </row>
    <row r="253" spans="1:9">
      <c r="A253">
        <v>256</v>
      </c>
      <c r="B253" s="281" t="s">
        <v>4494</v>
      </c>
      <c r="C253" s="281" t="s">
        <v>2335</v>
      </c>
      <c r="D253" s="281" t="s">
        <v>4494</v>
      </c>
      <c r="G253" t="e">
        <f>SUMIF([3]재고!C:C,[3]제품!C253,[3]재고!E:E)-SUMIF([3]주문_리스트!D:D,[3]제품!C253,[3]주문_리스트!G:G)</f>
        <v>#VALUE!</v>
      </c>
    </row>
    <row r="254" spans="1:9">
      <c r="A254">
        <v>257</v>
      </c>
      <c r="B254" s="281" t="s">
        <v>4495</v>
      </c>
      <c r="C254" s="281" t="s">
        <v>3066</v>
      </c>
      <c r="D254" s="281" t="s">
        <v>4495</v>
      </c>
      <c r="E254" s="52">
        <v>1600000</v>
      </c>
      <c r="G254" t="e">
        <f>SUMIF([3]재고!C:C,[3]제품!C254,[3]재고!E:E)-SUMIF([3]주문_리스트!D:D,[3]제품!C254,[3]주문_리스트!G:G)</f>
        <v>#VALUE!</v>
      </c>
    </row>
    <row r="255" spans="1:9">
      <c r="A255">
        <v>258</v>
      </c>
      <c r="B255" s="281" t="s">
        <v>4496</v>
      </c>
      <c r="C255" s="281" t="s">
        <v>3991</v>
      </c>
      <c r="D255" s="281" t="s">
        <v>4496</v>
      </c>
      <c r="E255" s="52">
        <v>374000</v>
      </c>
      <c r="G255" t="e">
        <f>SUMIF([3]재고!C:C,[3]제품!C255,[3]재고!E:E)-SUMIF([3]주문_리스트!D:D,[3]제품!C255,[3]주문_리스트!G:G)</f>
        <v>#VALUE!</v>
      </c>
    </row>
    <row r="256" spans="1:9">
      <c r="A256">
        <v>259</v>
      </c>
      <c r="B256" s="281" t="s">
        <v>4102</v>
      </c>
      <c r="C256" s="281" t="s">
        <v>1187</v>
      </c>
      <c r="D256" s="281" t="s">
        <v>4102</v>
      </c>
      <c r="E256" s="52">
        <v>1200000</v>
      </c>
      <c r="G256" t="e">
        <f>SUMIF([3]재고!C:C,[3]제품!C256,[3]재고!E:E)-SUMIF([3]주문_리스트!D:D,[3]제품!C256,[3]주문_리스트!G:G)</f>
        <v>#VALUE!</v>
      </c>
    </row>
    <row r="257" spans="1:7">
      <c r="A257">
        <v>260</v>
      </c>
      <c r="C257" s="281" t="s">
        <v>4005</v>
      </c>
      <c r="E257" s="52">
        <v>1090910</v>
      </c>
      <c r="G257" t="e">
        <f>SUMIF([3]재고!C:C,[3]제품!C257,[3]재고!E:E)-SUMIF([3]주문_리스트!D:D,[3]제품!C257,[3]주문_리스트!G:G)</f>
        <v>#VALUE!</v>
      </c>
    </row>
    <row r="258" spans="1:7">
      <c r="A258">
        <v>261</v>
      </c>
      <c r="B258" s="281" t="s">
        <v>4497</v>
      </c>
      <c r="C258" s="281" t="s">
        <v>4498</v>
      </c>
      <c r="D258" s="281" t="s">
        <v>4497</v>
      </c>
      <c r="G258" t="e">
        <f>SUMIF([3]재고!C:C,[3]제품!C258,[3]재고!E:E)-SUMIF([3]주문_리스트!D:D,[3]제품!C258,[3]주문_리스트!G:G)</f>
        <v>#VALUE!</v>
      </c>
    </row>
    <row r="259" spans="1:7">
      <c r="A259">
        <v>262</v>
      </c>
      <c r="B259" s="281" t="s">
        <v>4499</v>
      </c>
      <c r="C259" s="281" t="s">
        <v>4258</v>
      </c>
      <c r="D259" s="281" t="s">
        <v>4499</v>
      </c>
      <c r="G259" t="e">
        <f>SUMIF([3]재고!C:C,[3]제품!C259,[3]재고!E:E)-SUMIF([3]주문_리스트!D:D,[3]제품!C259,[3]주문_리스트!G:G)</f>
        <v>#VALUE!</v>
      </c>
    </row>
    <row r="260" spans="1:7">
      <c r="A260">
        <v>263</v>
      </c>
      <c r="B260" s="281" t="s">
        <v>4500</v>
      </c>
      <c r="C260" s="281" t="s">
        <v>1185</v>
      </c>
      <c r="D260" s="281" t="s">
        <v>4500</v>
      </c>
      <c r="E260" s="52">
        <v>1600000</v>
      </c>
      <c r="G260" t="e">
        <f>SUMIF([3]재고!C:C,[3]제품!C260,[3]재고!E:E)-SUMIF([3]주문_리스트!D:D,[3]제품!C260,[3]주문_리스트!G:G)</f>
        <v>#VALUE!</v>
      </c>
    </row>
    <row r="261" spans="1:7">
      <c r="A261">
        <v>264</v>
      </c>
      <c r="B261" s="281" t="s">
        <v>4501</v>
      </c>
      <c r="C261" s="281" t="s">
        <v>4045</v>
      </c>
      <c r="D261" s="281" t="s">
        <v>4501</v>
      </c>
      <c r="G261" t="e">
        <f>SUMIF([3]재고!C:C,[3]제품!C261,[3]재고!E:E)-SUMIF([3]주문_리스트!D:D,[3]제품!C261,[3]주문_리스트!G:G)</f>
        <v>#VALUE!</v>
      </c>
    </row>
    <row r="262" spans="1:7">
      <c r="A262">
        <v>265</v>
      </c>
      <c r="C262" s="281" t="s">
        <v>4502</v>
      </c>
      <c r="E262" s="52">
        <v>450000</v>
      </c>
      <c r="F262" s="52">
        <v>180000</v>
      </c>
      <c r="G262" t="e">
        <f>SUMIF([3]재고!C:C,[3]제품!C262,[3]재고!E:E)-SUMIF([3]주문_리스트!D:D,[3]제품!C262,[3]주문_리스트!G:G)</f>
        <v>#VALUE!</v>
      </c>
    </row>
    <row r="263" spans="1:7">
      <c r="A263">
        <v>266</v>
      </c>
      <c r="B263" s="281" t="s">
        <v>4054</v>
      </c>
      <c r="C263" s="281" t="s">
        <v>4053</v>
      </c>
      <c r="D263" s="281" t="s">
        <v>4054</v>
      </c>
      <c r="E263" s="52">
        <v>850000</v>
      </c>
      <c r="G263" t="e">
        <f>SUMIF([3]재고!C:C,[3]제품!C263,[3]재고!E:E)-SUMIF([3]주문_리스트!D:D,[3]제품!C263,[3]주문_리스트!G:G)</f>
        <v>#VALUE!</v>
      </c>
    </row>
    <row r="264" spans="1:7">
      <c r="A264">
        <v>267</v>
      </c>
      <c r="B264" s="281" t="s">
        <v>4058</v>
      </c>
      <c r="C264" s="281" t="s">
        <v>4057</v>
      </c>
      <c r="D264" s="281" t="s">
        <v>4058</v>
      </c>
      <c r="E264" s="52">
        <v>300000</v>
      </c>
      <c r="G264" t="e">
        <f>SUMIF([3]재고!C:C,[3]제품!C264,[3]재고!E:E)-SUMIF([3]주문_리스트!D:D,[3]제품!C264,[3]주문_리스트!G:G)</f>
        <v>#VALUE!</v>
      </c>
    </row>
    <row r="265" spans="1:7">
      <c r="A265">
        <v>268</v>
      </c>
      <c r="B265" s="281" t="s">
        <v>4503</v>
      </c>
      <c r="C265" s="281" t="s">
        <v>4059</v>
      </c>
      <c r="D265" s="281" t="s">
        <v>4503</v>
      </c>
      <c r="E265" s="52">
        <v>650000</v>
      </c>
      <c r="G265" t="e">
        <f>SUMIF([3]재고!C:C,[3]제품!C265,[3]재고!E:E)-SUMIF([3]주문_리스트!D:D,[3]제품!C265,[3]주문_리스트!G:G)</f>
        <v>#VALUE!</v>
      </c>
    </row>
    <row r="266" spans="1:7">
      <c r="A266">
        <v>269</v>
      </c>
      <c r="C266" s="281" t="s">
        <v>4062</v>
      </c>
      <c r="E266" s="52">
        <v>850000</v>
      </c>
      <c r="G266" t="e">
        <f>SUMIF([3]재고!C:C,[3]제품!C266,[3]재고!E:E)-SUMIF([3]주문_리스트!D:D,[3]제품!C266,[3]주문_리스트!G:G)</f>
        <v>#VALUE!</v>
      </c>
    </row>
    <row r="267" spans="1:7">
      <c r="A267">
        <v>270</v>
      </c>
      <c r="B267" s="281" t="s">
        <v>4504</v>
      </c>
      <c r="C267" s="281" t="s">
        <v>4066</v>
      </c>
      <c r="D267" s="281" t="s">
        <v>4504</v>
      </c>
      <c r="E267" s="52">
        <v>357000</v>
      </c>
      <c r="G267" t="e">
        <f>SUMIF([3]재고!C:C,[3]제품!C267,[3]재고!E:E)-SUMIF([3]주문_리스트!D:D,[3]제품!C267,[3]주문_리스트!G:G)</f>
        <v>#VALUE!</v>
      </c>
    </row>
    <row r="268" spans="1:7">
      <c r="A268">
        <v>271</v>
      </c>
      <c r="B268" s="281" t="s">
        <v>3764</v>
      </c>
      <c r="C268" s="281" t="s">
        <v>4067</v>
      </c>
      <c r="D268" s="281" t="s">
        <v>3764</v>
      </c>
      <c r="E268" s="52">
        <v>8500</v>
      </c>
      <c r="G268" t="e">
        <f>SUMIF([3]재고!C:C,[3]제품!C268,[3]재고!E:E)-SUMIF([3]주문_리스트!D:D,[3]제품!C268,[3]주문_리스트!G:G)</f>
        <v>#VALUE!</v>
      </c>
    </row>
    <row r="269" spans="1:7">
      <c r="A269">
        <v>272</v>
      </c>
      <c r="C269" s="281" t="s">
        <v>3079</v>
      </c>
      <c r="E269" s="52">
        <v>250000</v>
      </c>
      <c r="G269" t="e">
        <f>SUMIF([3]재고!C:C,[3]제품!C269,[3]재고!E:E)-SUMIF([3]주문_리스트!D:D,[3]제품!C269,[3]주문_리스트!G:G)</f>
        <v>#VALUE!</v>
      </c>
    </row>
    <row r="270" spans="1:7">
      <c r="A270">
        <v>273</v>
      </c>
      <c r="B270" s="281" t="s">
        <v>4505</v>
      </c>
      <c r="C270" s="281" t="s">
        <v>3923</v>
      </c>
      <c r="D270" s="281" t="s">
        <v>4505</v>
      </c>
      <c r="E270" s="52">
        <v>70000</v>
      </c>
      <c r="F270" s="52">
        <v>40000</v>
      </c>
      <c r="G270" t="e">
        <f>SUMIF([3]재고!C:C,[3]제품!C270,[3]재고!E:E)-SUMIF([3]주문_리스트!D:D,[3]제품!C270,[3]주문_리스트!G:G)</f>
        <v>#VALUE!</v>
      </c>
    </row>
    <row r="271" spans="1:7">
      <c r="A271">
        <v>274</v>
      </c>
      <c r="B271" s="281" t="s">
        <v>4077</v>
      </c>
      <c r="C271" s="281" t="s">
        <v>4076</v>
      </c>
      <c r="D271" s="281" t="s">
        <v>4077</v>
      </c>
      <c r="E271" s="52">
        <v>22000</v>
      </c>
      <c r="G271" t="e">
        <f>SUMIF([3]재고!C:C,[3]제품!C271,[3]재고!E:E)-SUMIF([3]주문_리스트!D:D,[3]제품!C271,[3]주문_리스트!G:G)</f>
        <v>#VALUE!</v>
      </c>
    </row>
    <row r="272" spans="1:7">
      <c r="A272">
        <v>275</v>
      </c>
      <c r="B272" s="281" t="s">
        <v>4506</v>
      </c>
      <c r="C272" s="281" t="s">
        <v>4507</v>
      </c>
      <c r="D272" s="281" t="s">
        <v>4506</v>
      </c>
      <c r="G272" t="e">
        <f>SUMIF([3]재고!C:C,[3]제품!C272,[3]재고!E:E)-SUMIF([3]주문_리스트!D:D,[3]제품!C272,[3]주문_리스트!G:G)</f>
        <v>#VALUE!</v>
      </c>
    </row>
    <row r="273" spans="1:7">
      <c r="A273">
        <v>276</v>
      </c>
      <c r="B273" s="281" t="s">
        <v>4081</v>
      </c>
      <c r="C273" s="281" t="s">
        <v>4080</v>
      </c>
      <c r="D273" s="281" t="s">
        <v>4081</v>
      </c>
      <c r="G273" t="e">
        <f>SUMIF([3]재고!C:C,[3]제품!C273,[3]재고!E:E)-SUMIF([3]주문_리스트!D:D,[3]제품!C273,[3]주문_리스트!G:G)</f>
        <v>#VALUE!</v>
      </c>
    </row>
    <row r="274" spans="1:7">
      <c r="A274">
        <v>277</v>
      </c>
      <c r="B274" s="281" t="s">
        <v>1538</v>
      </c>
      <c r="C274" s="281" t="s">
        <v>4508</v>
      </c>
      <c r="D274" s="281" t="s">
        <v>1538</v>
      </c>
      <c r="E274" s="52">
        <v>1200000</v>
      </c>
      <c r="G274" t="e">
        <f>SUMIF([3]재고!C:C,[3]제품!C274,[3]재고!E:E)-SUMIF([3]주문_리스트!D:D,[3]제품!C274,[3]주문_리스트!G:G)</f>
        <v>#VALUE!</v>
      </c>
    </row>
    <row r="275" spans="1:7">
      <c r="A275">
        <v>278</v>
      </c>
      <c r="B275" s="281" t="s">
        <v>4112</v>
      </c>
      <c r="C275" s="281" t="s">
        <v>4111</v>
      </c>
      <c r="D275" s="281" t="s">
        <v>4112</v>
      </c>
      <c r="E275" s="52">
        <v>1400000</v>
      </c>
      <c r="G275" t="e">
        <f>SUMIF([3]재고!C:C,[3]제품!C275,[3]재고!E:E)-SUMIF([3]주문_리스트!D:D,[3]제품!C275,[3]주문_리스트!G:G)</f>
        <v>#VALUE!</v>
      </c>
    </row>
    <row r="276" spans="1:7">
      <c r="A276">
        <v>279</v>
      </c>
      <c r="B276" s="281" t="s">
        <v>4114</v>
      </c>
      <c r="C276" s="281" t="s">
        <v>3978</v>
      </c>
      <c r="D276" s="281" t="s">
        <v>4114</v>
      </c>
      <c r="E276" s="52">
        <v>1600000</v>
      </c>
      <c r="G276" t="e">
        <f>SUMIF([3]재고!C:C,[3]제품!C276,[3]재고!E:E)-SUMIF([3]주문_리스트!D:D,[3]제품!C276,[3]주문_리스트!G:G)</f>
        <v>#VALUE!</v>
      </c>
    </row>
    <row r="277" spans="1:7">
      <c r="A277">
        <v>280</v>
      </c>
      <c r="B277" s="281" t="s">
        <v>4509</v>
      </c>
      <c r="C277" s="281" t="s">
        <v>4510</v>
      </c>
      <c r="D277" s="281" t="s">
        <v>4509</v>
      </c>
      <c r="E277" s="52">
        <v>150000</v>
      </c>
      <c r="F277" s="52">
        <v>110000</v>
      </c>
      <c r="G277" t="e">
        <f>SUMIF([3]재고!C:C,[3]제품!C277,[3]재고!E:E)-SUMIF([3]주문_리스트!D:D,[3]제품!C277,[3]주문_리스트!G:G)</f>
        <v>#VALUE!</v>
      </c>
    </row>
    <row r="278" spans="1:7">
      <c r="A278">
        <v>281</v>
      </c>
      <c r="C278" s="281" t="s">
        <v>4119</v>
      </c>
      <c r="E278" s="52">
        <v>10000</v>
      </c>
      <c r="G278" t="e">
        <f>SUMIF([3]재고!C:C,[3]제품!C278,[3]재고!E:E)-SUMIF([3]주문_리스트!D:D,[3]제품!C278,[3]주문_리스트!G:G)</f>
        <v>#VALUE!</v>
      </c>
    </row>
    <row r="279" spans="1:7">
      <c r="A279">
        <v>282</v>
      </c>
      <c r="B279" s="281" t="s">
        <v>4511</v>
      </c>
      <c r="C279" s="281" t="s">
        <v>4512</v>
      </c>
      <c r="D279" s="281" t="s">
        <v>4511</v>
      </c>
      <c r="E279" s="52">
        <v>1800000</v>
      </c>
      <c r="G279" t="e">
        <f>SUMIF([3]재고!C:C,[3]제품!C279,[3]재고!E:E)-SUMIF([3]주문_리스트!D:D,[3]제품!C279,[3]주문_리스트!G:G)</f>
        <v>#VALUE!</v>
      </c>
    </row>
    <row r="280" spans="1:7">
      <c r="A280">
        <v>283</v>
      </c>
      <c r="B280" s="281" t="s">
        <v>4124</v>
      </c>
      <c r="C280" s="281" t="s">
        <v>4123</v>
      </c>
      <c r="D280" s="281" t="s">
        <v>4124</v>
      </c>
      <c r="E280" s="52">
        <v>1000000</v>
      </c>
      <c r="G280" t="e">
        <f>SUMIF([3]재고!C:C,[3]제품!C280,[3]재고!E:E)-SUMIF([3]주문_리스트!D:D,[3]제품!C280,[3]주문_리스트!G:G)</f>
        <v>#VALUE!</v>
      </c>
    </row>
    <row r="281" spans="1:7">
      <c r="A281">
        <v>284</v>
      </c>
      <c r="B281" s="281" t="s">
        <v>4513</v>
      </c>
      <c r="C281" s="281" t="s">
        <v>4133</v>
      </c>
      <c r="D281" s="281" t="s">
        <v>4513</v>
      </c>
      <c r="E281" s="52">
        <v>1600000</v>
      </c>
      <c r="G281" t="e">
        <f>SUMIF([3]재고!C:C,[3]제품!C281,[3]재고!E:E)-SUMIF([3]주문_리스트!D:D,[3]제품!C281,[3]주문_리스트!G:G)</f>
        <v>#VALUE!</v>
      </c>
    </row>
    <row r="282" spans="1:7">
      <c r="A282">
        <v>285</v>
      </c>
      <c r="B282" s="281" t="s">
        <v>4514</v>
      </c>
      <c r="C282" s="281" t="s">
        <v>4312</v>
      </c>
      <c r="D282" s="281" t="s">
        <v>4514</v>
      </c>
      <c r="E282" s="52">
        <v>2100000</v>
      </c>
      <c r="G282" t="e">
        <f>SUMIF([3]재고!C:C,[3]제품!C282,[3]재고!E:E)-SUMIF([3]주문_리스트!D:D,[3]제품!C282,[3]주문_리스트!G:G)</f>
        <v>#VALUE!</v>
      </c>
    </row>
    <row r="283" spans="1:7">
      <c r="A283">
        <v>286</v>
      </c>
      <c r="B283" s="281" t="s">
        <v>2349</v>
      </c>
      <c r="C283" s="281" t="s">
        <v>4196</v>
      </c>
      <c r="D283" s="281" t="s">
        <v>2349</v>
      </c>
      <c r="E283" s="52">
        <v>850000</v>
      </c>
      <c r="G283" t="e">
        <f>SUMIF([3]재고!C:C,[3]제품!C283,[3]재고!E:E)-SUMIF([3]주문_리스트!D:D,[3]제품!C283,[3]주문_리스트!G:G)</f>
        <v>#VALUE!</v>
      </c>
    </row>
    <row r="284" spans="1:7">
      <c r="A284">
        <v>287</v>
      </c>
      <c r="B284" s="281" t="s">
        <v>2384</v>
      </c>
      <c r="C284" s="281" t="s">
        <v>4197</v>
      </c>
      <c r="D284" s="281" t="s">
        <v>2384</v>
      </c>
      <c r="E284" s="52">
        <v>1200000</v>
      </c>
      <c r="G284" t="e">
        <f>SUMIF([3]재고!C:C,[3]제품!C284,[3]재고!E:E)-SUMIF([3]주문_리스트!D:D,[3]제품!C284,[3]주문_리스트!G:G)</f>
        <v>#VALUE!</v>
      </c>
    </row>
    <row r="285" spans="1:7">
      <c r="A285">
        <v>288</v>
      </c>
      <c r="B285" s="281" t="s">
        <v>4515</v>
      </c>
      <c r="C285" s="281" t="s">
        <v>4203</v>
      </c>
      <c r="D285" s="281" t="s">
        <v>4515</v>
      </c>
      <c r="E285" s="52">
        <v>1700000</v>
      </c>
      <c r="G285" t="e">
        <f>SUMIF([3]재고!C:C,[3]제품!C285,[3]재고!E:E)-SUMIF([3]주문_리스트!D:D,[3]제품!C285,[3]주문_리스트!G:G)</f>
        <v>#VALUE!</v>
      </c>
    </row>
    <row r="286" spans="1:7">
      <c r="A286">
        <v>289</v>
      </c>
      <c r="B286" s="281" t="s">
        <v>4295</v>
      </c>
      <c r="C286" s="281" t="s">
        <v>4296</v>
      </c>
      <c r="D286" s="281" t="s">
        <v>4295</v>
      </c>
      <c r="E286" s="52">
        <v>400000</v>
      </c>
      <c r="G286" t="e">
        <f>SUMIF([3]재고!C:C,[3]제품!C286,[3]재고!E:E)-SUMIF([3]주문_리스트!D:D,[3]제품!C286,[3]주문_리스트!G:G)</f>
        <v>#VALUE!</v>
      </c>
    </row>
    <row r="287" spans="1:7">
      <c r="A287">
        <v>290</v>
      </c>
      <c r="B287" s="281" t="s">
        <v>4297</v>
      </c>
      <c r="C287" s="281" t="s">
        <v>4298</v>
      </c>
      <c r="D287" s="281" t="s">
        <v>4297</v>
      </c>
      <c r="E287" s="52">
        <v>400000</v>
      </c>
      <c r="G287" t="e">
        <f>SUMIF([3]재고!C:C,[3]제품!C287,[3]재고!E:E)-SUMIF([3]주문_리스트!D:D,[3]제품!C287,[3]주문_리스트!G:G)</f>
        <v>#VALUE!</v>
      </c>
    </row>
    <row r="288" spans="1:7">
      <c r="A288">
        <v>291</v>
      </c>
      <c r="B288" s="281" t="s">
        <v>4313</v>
      </c>
      <c r="C288" s="281" t="s">
        <v>4312</v>
      </c>
      <c r="D288" s="281" t="s">
        <v>4313</v>
      </c>
      <c r="E288" s="52">
        <v>2100000</v>
      </c>
      <c r="G288" t="e">
        <f>SUMIF([3]재고!C:C,[3]제품!C288,[3]재고!E:E)-SUMIF([3]주문_리스트!D:D,[3]제품!C288,[3]주문_리스트!G:G)</f>
        <v>#VALUE!</v>
      </c>
    </row>
    <row r="289" spans="1:8">
      <c r="A289">
        <v>292</v>
      </c>
      <c r="B289" s="281" t="s">
        <v>4516</v>
      </c>
      <c r="C289" s="281" t="s">
        <v>1815</v>
      </c>
      <c r="D289" s="281" t="s">
        <v>4516</v>
      </c>
      <c r="E289" s="52">
        <v>210000</v>
      </c>
      <c r="G289" t="e">
        <f>SUMIF([3]재고!C:C,[3]제품!C289,[3]재고!E:E)-SUMIF([3]주문_리스트!D:D,[3]제품!C289,[3]주문_리스트!G:G)</f>
        <v>#VALUE!</v>
      </c>
    </row>
    <row r="290" spans="1:8">
      <c r="A290">
        <v>293</v>
      </c>
      <c r="C290" s="281" t="s">
        <v>4339</v>
      </c>
      <c r="E290" s="52">
        <v>350000</v>
      </c>
      <c r="G290" t="e">
        <f>SUMIF([3]재고!C:C,[3]제품!C290,[3]재고!E:E)-SUMIF([3]주문_리스트!D:D,[3]제품!C290,[3]주문_리스트!G:G)</f>
        <v>#VALUE!</v>
      </c>
    </row>
    <row r="291" spans="1:8">
      <c r="A291">
        <v>294</v>
      </c>
      <c r="C291" s="281" t="s">
        <v>4544</v>
      </c>
      <c r="E291" s="52">
        <v>1500000</v>
      </c>
      <c r="G291" t="e">
        <f>SUMIF([3]재고!C:C,[3]제품!C291,[3]재고!E:E)-SUMIF([3]주문_리스트!D:D,[3]제품!C291,[3]주문_리스트!G:G)</f>
        <v>#VALUE!</v>
      </c>
      <c r="H291" t="s">
        <v>4526</v>
      </c>
    </row>
    <row r="292" spans="1:8">
      <c r="A292">
        <v>295</v>
      </c>
      <c r="B292" s="281" t="s">
        <v>4554</v>
      </c>
      <c r="C292" s="281" t="s">
        <v>4555</v>
      </c>
      <c r="D292" s="281" t="s">
        <v>4554</v>
      </c>
      <c r="E292" s="52">
        <v>10000</v>
      </c>
      <c r="G292" t="e">
        <f>SUMIF([3]재고!C:C,[3]제품!C292,[3]재고!E:E)-SUMIF([3]주문_리스트!D:D,[3]제품!C292,[3]주문_리스트!G:G)</f>
        <v>#VALUE!</v>
      </c>
      <c r="H292" t="s">
        <v>4529</v>
      </c>
    </row>
    <row r="293" spans="1:8">
      <c r="A293">
        <v>296</v>
      </c>
      <c r="B293" s="281" t="s">
        <v>4556</v>
      </c>
      <c r="C293" s="281" t="s">
        <v>4557</v>
      </c>
      <c r="D293" s="281" t="s">
        <v>4556</v>
      </c>
      <c r="E293" s="52">
        <v>100000</v>
      </c>
      <c r="F293" s="52">
        <v>25000</v>
      </c>
      <c r="G293" t="e">
        <f>SUMIF([3]재고!C:C,[3]제품!C293,[3]재고!E:E)-SUMIF([3]주문_리스트!D:D,[3]제품!C293,[3]주문_리스트!G:G)</f>
        <v>#VALUE!</v>
      </c>
    </row>
    <row r="294" spans="1:8">
      <c r="A294">
        <v>297</v>
      </c>
      <c r="B294" s="281" t="s">
        <v>4558</v>
      </c>
      <c r="C294" s="281" t="s">
        <v>4312</v>
      </c>
      <c r="D294" s="281" t="s">
        <v>4558</v>
      </c>
      <c r="E294" s="52">
        <v>2100000</v>
      </c>
      <c r="G294" t="e">
        <f>SUMIF([3]재고!C:C,[3]제품!C294,[3]재고!E:E)-SUMIF([3]주문_리스트!D:D,[3]제품!C294,[3]주문_리스트!G:G)</f>
        <v>#VALUE!</v>
      </c>
    </row>
    <row r="295" spans="1:8">
      <c r="A295">
        <v>298</v>
      </c>
      <c r="B295" s="281" t="s">
        <v>4559</v>
      </c>
      <c r="C295" s="281" t="s">
        <v>4560</v>
      </c>
      <c r="D295" s="281" t="s">
        <v>4559</v>
      </c>
      <c r="E295" s="52">
        <v>1000000</v>
      </c>
      <c r="G295" t="e">
        <f>SUMIF([3]재고!C:C,[3]제품!C295,[3]재고!E:E)-SUMIF([3]주문_리스트!D:D,[3]제품!C295,[3]주문_리스트!G:G)</f>
        <v>#VALUE!</v>
      </c>
    </row>
    <row r="296" spans="1:8">
      <c r="A296">
        <v>250</v>
      </c>
      <c r="C296" s="281" t="s">
        <v>4560</v>
      </c>
      <c r="D296" s="281" t="s">
        <v>4561</v>
      </c>
      <c r="E296" s="52">
        <v>1000000</v>
      </c>
      <c r="H296" s="52" t="s">
        <v>4561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50" activePane="bottomLeft" state="frozen"/>
      <selection activeCell="N26" sqref="N26"/>
      <selection pane="bottomLeft" activeCell="G79" sqref="G79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3831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3830</v>
      </c>
      <c r="I1" s="7" t="s">
        <v>47</v>
      </c>
      <c r="J1" s="7" t="s">
        <v>48</v>
      </c>
      <c r="K1">
        <v>77</v>
      </c>
    </row>
    <row r="2" spans="1:11">
      <c r="A2">
        <v>1</v>
      </c>
      <c r="B2" s="13">
        <v>46051</v>
      </c>
      <c r="C2" s="13"/>
      <c r="D2" s="281" t="s">
        <v>4214</v>
      </c>
      <c r="E2" s="189" t="s">
        <v>2368</v>
      </c>
      <c r="F2" s="189" t="s">
        <v>2693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4215</v>
      </c>
      <c r="E3" s="189" t="s">
        <v>2368</v>
      </c>
      <c r="F3" s="189" t="s">
        <v>2693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4216</v>
      </c>
      <c r="E4" s="189" t="s">
        <v>2368</v>
      </c>
      <c r="F4" s="189" t="s">
        <v>2693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/>
      <c r="D5" s="281" t="s">
        <v>4217</v>
      </c>
      <c r="E5" s="189" t="s">
        <v>2368</v>
      </c>
      <c r="F5" s="189" t="s">
        <v>2693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3832</v>
      </c>
      <c r="E6" s="189" t="s">
        <v>2368</v>
      </c>
      <c r="F6" s="189" t="s">
        <v>2693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/>
      <c r="D7" s="281" t="s">
        <v>4218</v>
      </c>
      <c r="E7" s="189" t="s">
        <v>1185</v>
      </c>
      <c r="F7" s="189" t="s">
        <v>1719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 t="s">
        <v>3835</v>
      </c>
      <c r="D8" s="281" t="s">
        <v>4219</v>
      </c>
      <c r="E8" s="189" t="s">
        <v>1185</v>
      </c>
      <c r="F8" s="189" t="s">
        <v>1719</v>
      </c>
      <c r="G8" s="52">
        <v>0</v>
      </c>
      <c r="H8" s="52">
        <v>1400000</v>
      </c>
      <c r="J8" t="s">
        <v>2940</v>
      </c>
    </row>
    <row r="9" spans="1:11">
      <c r="A9">
        <v>8</v>
      </c>
      <c r="B9" s="13">
        <v>46051</v>
      </c>
      <c r="C9" s="13"/>
      <c r="D9" s="281" t="s">
        <v>4220</v>
      </c>
      <c r="E9" s="189" t="s">
        <v>1185</v>
      </c>
      <c r="F9" s="189" t="s">
        <v>1719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4221</v>
      </c>
      <c r="E10" s="189" t="s">
        <v>1185</v>
      </c>
      <c r="F10" s="189" t="s">
        <v>1719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/>
      <c r="D11" s="281" t="s">
        <v>4222</v>
      </c>
      <c r="E11" s="189" t="s">
        <v>1185</v>
      </c>
      <c r="F11" s="189" t="s">
        <v>1719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4223</v>
      </c>
      <c r="E12" s="189" t="s">
        <v>1185</v>
      </c>
      <c r="F12" s="189" t="s">
        <v>1719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4224</v>
      </c>
      <c r="E13" s="189" t="s">
        <v>1185</v>
      </c>
      <c r="F13" s="189" t="s">
        <v>1719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/>
      <c r="D14" s="281" t="s">
        <v>4225</v>
      </c>
      <c r="E14" s="189" t="s">
        <v>1185</v>
      </c>
      <c r="F14" s="189" t="s">
        <v>1719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4226</v>
      </c>
      <c r="E15" s="189" t="s">
        <v>1185</v>
      </c>
      <c r="F15" s="189" t="s">
        <v>1719</v>
      </c>
      <c r="G15" s="52">
        <v>1</v>
      </c>
      <c r="H15" s="52">
        <v>1200000</v>
      </c>
      <c r="I15" t="s">
        <v>4227</v>
      </c>
    </row>
    <row r="16" spans="1:11">
      <c r="A16">
        <v>15</v>
      </c>
      <c r="B16" s="13">
        <v>46051</v>
      </c>
      <c r="C16" s="13"/>
      <c r="D16" s="281" t="s">
        <v>4228</v>
      </c>
      <c r="E16" s="189" t="s">
        <v>1185</v>
      </c>
      <c r="F16" s="189" t="s">
        <v>1719</v>
      </c>
      <c r="G16" s="52">
        <v>1</v>
      </c>
      <c r="H16" s="52">
        <v>1200000</v>
      </c>
      <c r="I16" t="s">
        <v>4227</v>
      </c>
    </row>
    <row r="17" spans="1:10">
      <c r="A17">
        <v>16</v>
      </c>
      <c r="B17" s="13">
        <v>46051</v>
      </c>
      <c r="C17" s="13"/>
      <c r="D17" s="281" t="s">
        <v>4229</v>
      </c>
      <c r="E17" s="189" t="s">
        <v>1185</v>
      </c>
      <c r="F17" s="189" t="s">
        <v>1719</v>
      </c>
      <c r="G17" s="52">
        <v>1</v>
      </c>
      <c r="H17" s="52">
        <v>1200000</v>
      </c>
      <c r="I17" t="s">
        <v>4227</v>
      </c>
    </row>
    <row r="18" spans="1:10">
      <c r="A18">
        <v>17</v>
      </c>
      <c r="B18" s="13">
        <v>46051</v>
      </c>
      <c r="C18" s="13"/>
      <c r="D18" s="281" t="s">
        <v>4231</v>
      </c>
      <c r="E18" s="189" t="s">
        <v>4232</v>
      </c>
      <c r="F18" s="189" t="s">
        <v>4233</v>
      </c>
      <c r="G18" s="52">
        <v>1</v>
      </c>
      <c r="H18" s="52">
        <v>1500000</v>
      </c>
      <c r="I18" t="s">
        <v>4234</v>
      </c>
    </row>
    <row r="19" spans="1:10">
      <c r="A19">
        <v>18</v>
      </c>
      <c r="B19" s="13">
        <v>46051</v>
      </c>
      <c r="C19" s="13"/>
      <c r="D19" s="281" t="s">
        <v>4235</v>
      </c>
      <c r="E19" s="189" t="s">
        <v>4232</v>
      </c>
      <c r="F19" s="189" t="s">
        <v>4233</v>
      </c>
      <c r="G19" s="52">
        <v>1</v>
      </c>
      <c r="H19" s="52">
        <v>1500000</v>
      </c>
      <c r="I19" t="s">
        <v>4236</v>
      </c>
    </row>
    <row r="20" spans="1:10">
      <c r="A20">
        <v>19</v>
      </c>
      <c r="B20" s="13">
        <v>46051</v>
      </c>
      <c r="C20" s="13"/>
      <c r="D20" s="281" t="s">
        <v>4237</v>
      </c>
      <c r="E20" s="189" t="s">
        <v>4232</v>
      </c>
      <c r="F20" s="189" t="s">
        <v>4233</v>
      </c>
      <c r="G20" s="52">
        <v>1</v>
      </c>
      <c r="H20" s="52">
        <v>1500000</v>
      </c>
      <c r="I20" t="s">
        <v>4238</v>
      </c>
    </row>
    <row r="21" spans="1:10">
      <c r="A21">
        <v>20</v>
      </c>
      <c r="B21" s="13">
        <v>46051</v>
      </c>
      <c r="C21" s="13"/>
      <c r="D21" s="281" t="s">
        <v>4240</v>
      </c>
      <c r="E21" s="189" t="s">
        <v>4232</v>
      </c>
      <c r="F21" s="189" t="s">
        <v>4233</v>
      </c>
      <c r="G21" s="52">
        <v>1</v>
      </c>
      <c r="H21" s="52">
        <v>1500000</v>
      </c>
      <c r="I21" t="s">
        <v>4238</v>
      </c>
    </row>
    <row r="22" spans="1:10">
      <c r="A22">
        <v>21</v>
      </c>
      <c r="B22" s="13">
        <v>46051</v>
      </c>
      <c r="C22" s="13"/>
      <c r="D22" s="281" t="s">
        <v>4239</v>
      </c>
      <c r="E22" s="189" t="s">
        <v>4232</v>
      </c>
      <c r="F22" s="189" t="s">
        <v>4233</v>
      </c>
      <c r="G22" s="52">
        <v>1</v>
      </c>
      <c r="H22" s="52">
        <v>1500000</v>
      </c>
      <c r="I22" t="s">
        <v>4238</v>
      </c>
    </row>
    <row r="23" spans="1:10">
      <c r="A23">
        <v>22</v>
      </c>
      <c r="B23" s="13">
        <v>46051</v>
      </c>
      <c r="C23" s="13"/>
      <c r="D23" s="281" t="s">
        <v>4241</v>
      </c>
      <c r="E23" s="189" t="s">
        <v>4232</v>
      </c>
      <c r="F23" s="189" t="s">
        <v>4233</v>
      </c>
      <c r="G23" s="52">
        <v>1</v>
      </c>
      <c r="H23" s="52">
        <v>1500000</v>
      </c>
      <c r="I23" t="s">
        <v>4238</v>
      </c>
    </row>
    <row r="24" spans="1:10">
      <c r="A24">
        <v>23</v>
      </c>
      <c r="B24" s="13">
        <v>46051</v>
      </c>
      <c r="C24" s="13"/>
      <c r="D24" s="281" t="s">
        <v>4242</v>
      </c>
      <c r="E24" s="189" t="s">
        <v>4232</v>
      </c>
      <c r="F24" s="189" t="s">
        <v>4233</v>
      </c>
      <c r="G24" s="52">
        <v>1</v>
      </c>
      <c r="H24" s="52">
        <v>1500000</v>
      </c>
      <c r="I24" t="s">
        <v>4236</v>
      </c>
    </row>
    <row r="25" spans="1:10">
      <c r="A25">
        <v>24</v>
      </c>
      <c r="B25" s="13">
        <v>46051</v>
      </c>
      <c r="C25" s="13"/>
      <c r="D25" s="281" t="s">
        <v>4243</v>
      </c>
      <c r="E25" s="189" t="s">
        <v>4230</v>
      </c>
      <c r="F25" s="189" t="s">
        <v>1957</v>
      </c>
      <c r="G25" s="52">
        <v>1</v>
      </c>
      <c r="H25" s="52">
        <v>1500000</v>
      </c>
      <c r="I25" t="s">
        <v>4244</v>
      </c>
    </row>
    <row r="26" spans="1:10">
      <c r="A26">
        <v>25</v>
      </c>
      <c r="B26" s="13">
        <v>46051</v>
      </c>
      <c r="C26" s="13"/>
      <c r="D26" s="281" t="s">
        <v>4245</v>
      </c>
      <c r="E26" s="189" t="s">
        <v>4230</v>
      </c>
      <c r="F26" s="189" t="s">
        <v>1957</v>
      </c>
      <c r="G26" s="52">
        <v>1</v>
      </c>
      <c r="H26" s="52">
        <v>1500000</v>
      </c>
      <c r="I26" t="s">
        <v>4238</v>
      </c>
    </row>
    <row r="27" spans="1:10">
      <c r="A27">
        <v>26</v>
      </c>
      <c r="B27" s="13">
        <v>46051</v>
      </c>
      <c r="C27" s="13"/>
      <c r="D27" s="281" t="s">
        <v>4246</v>
      </c>
      <c r="E27" s="189" t="s">
        <v>4230</v>
      </c>
      <c r="F27" s="189" t="s">
        <v>1957</v>
      </c>
      <c r="H27" s="52">
        <v>1500000</v>
      </c>
      <c r="I27" t="s">
        <v>3062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4248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4247</v>
      </c>
    </row>
    <row r="29" spans="1:10">
      <c r="A29">
        <v>28</v>
      </c>
      <c r="B29" s="13">
        <v>46051</v>
      </c>
      <c r="C29" s="13" t="s">
        <v>3835</v>
      </c>
      <c r="D29" s="281" t="s">
        <v>4249</v>
      </c>
      <c r="E29" s="189" t="s">
        <v>1185</v>
      </c>
      <c r="F29" s="189" t="s">
        <v>1336</v>
      </c>
      <c r="H29" s="52">
        <v>1400000</v>
      </c>
      <c r="I29" t="s">
        <v>4247</v>
      </c>
      <c r="J29" t="s">
        <v>2322</v>
      </c>
    </row>
    <row r="30" spans="1:10">
      <c r="A30">
        <v>29</v>
      </c>
      <c r="B30" s="13">
        <v>46051</v>
      </c>
      <c r="C30" s="13"/>
      <c r="D30" s="281" t="s">
        <v>4250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4247</v>
      </c>
    </row>
    <row r="31" spans="1:10">
      <c r="A31">
        <v>30</v>
      </c>
      <c r="B31" s="13">
        <v>46051</v>
      </c>
      <c r="C31" s="13"/>
      <c r="D31" s="281" t="s">
        <v>4251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4247</v>
      </c>
    </row>
    <row r="32" spans="1:10">
      <c r="A32">
        <v>31</v>
      </c>
      <c r="B32" s="13">
        <v>46051</v>
      </c>
      <c r="C32" s="13"/>
      <c r="D32" s="281" t="s">
        <v>4252</v>
      </c>
      <c r="E32" s="189" t="s">
        <v>1185</v>
      </c>
      <c r="F32" s="189" t="s">
        <v>1336</v>
      </c>
      <c r="H32" s="52">
        <v>1400000</v>
      </c>
      <c r="I32" t="s">
        <v>4247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4253</v>
      </c>
      <c r="E33" s="189" t="s">
        <v>1185</v>
      </c>
      <c r="F33" s="189" t="s">
        <v>1336</v>
      </c>
      <c r="H33" s="52">
        <v>1400000</v>
      </c>
      <c r="I33" t="s">
        <v>4247</v>
      </c>
      <c r="J33" t="s">
        <v>2337</v>
      </c>
    </row>
    <row r="34" spans="1:10">
      <c r="A34">
        <v>33</v>
      </c>
      <c r="B34" s="13">
        <v>46051</v>
      </c>
      <c r="C34" s="13"/>
      <c r="D34" s="281" t="s">
        <v>4254</v>
      </c>
      <c r="E34" s="189" t="s">
        <v>1185</v>
      </c>
      <c r="F34" s="189" t="s">
        <v>1336</v>
      </c>
      <c r="H34" s="52">
        <v>1400000</v>
      </c>
      <c r="I34" t="s">
        <v>4247</v>
      </c>
      <c r="J34" t="s">
        <v>2549</v>
      </c>
    </row>
    <row r="35" spans="1:10">
      <c r="A35">
        <v>34</v>
      </c>
      <c r="B35" s="13">
        <v>46051</v>
      </c>
      <c r="C35" s="13"/>
      <c r="D35" s="281" t="s">
        <v>4255</v>
      </c>
      <c r="E35" s="189" t="s">
        <v>1185</v>
      </c>
      <c r="F35" s="189" t="s">
        <v>1336</v>
      </c>
      <c r="H35" s="52">
        <v>1400000</v>
      </c>
      <c r="I35" t="s">
        <v>4247</v>
      </c>
      <c r="J35" t="s">
        <v>1496</v>
      </c>
    </row>
    <row r="36" spans="1:10">
      <c r="A36">
        <v>35</v>
      </c>
      <c r="B36" s="13">
        <v>46051</v>
      </c>
      <c r="C36" s="13" t="s">
        <v>3835</v>
      </c>
      <c r="D36" s="281" t="s">
        <v>4256</v>
      </c>
      <c r="E36" s="189" t="s">
        <v>1185</v>
      </c>
      <c r="F36" s="189" t="s">
        <v>1336</v>
      </c>
      <c r="H36" s="52">
        <v>1400000</v>
      </c>
      <c r="I36" t="s">
        <v>4247</v>
      </c>
      <c r="J36" t="s">
        <v>4582</v>
      </c>
    </row>
    <row r="37" spans="1:10">
      <c r="A37">
        <v>36</v>
      </c>
      <c r="B37" s="13">
        <v>46051</v>
      </c>
      <c r="C37" s="13"/>
      <c r="D37" s="281" t="s">
        <v>4257</v>
      </c>
      <c r="E37" s="189" t="s">
        <v>1185</v>
      </c>
      <c r="F37" s="189" t="s">
        <v>1336</v>
      </c>
      <c r="H37" s="52">
        <v>1400000</v>
      </c>
      <c r="I37" t="s">
        <v>4247</v>
      </c>
      <c r="J37" t="s">
        <v>4582</v>
      </c>
    </row>
    <row r="38" spans="1:10">
      <c r="A38">
        <v>37</v>
      </c>
      <c r="B38" s="13">
        <v>46051</v>
      </c>
      <c r="C38" s="13"/>
      <c r="D38" s="281" t="s">
        <v>3829</v>
      </c>
      <c r="E38" s="189" t="s">
        <v>4261</v>
      </c>
      <c r="F38" s="189" t="s">
        <v>4262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/>
      <c r="D39" s="281" t="s">
        <v>4259</v>
      </c>
      <c r="E39" s="189" t="s">
        <v>2162</v>
      </c>
      <c r="F39" s="189" t="s">
        <v>1919</v>
      </c>
      <c r="G39" s="52">
        <v>1</v>
      </c>
      <c r="H39" s="52">
        <v>1800000</v>
      </c>
    </row>
    <row r="40" spans="1:10">
      <c r="A40">
        <v>39</v>
      </c>
      <c r="B40" s="13">
        <v>46051</v>
      </c>
      <c r="C40" s="13"/>
      <c r="D40" s="281" t="s">
        <v>4260</v>
      </c>
      <c r="E40" s="189" t="s">
        <v>2162</v>
      </c>
      <c r="F40" s="189" t="s">
        <v>1919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4263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4264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4265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4266</v>
      </c>
      <c r="E44" s="189" t="s">
        <v>1536</v>
      </c>
      <c r="F44" s="189" t="s">
        <v>2643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4269</v>
      </c>
      <c r="E45" s="189" t="s">
        <v>1536</v>
      </c>
      <c r="F45" s="189" t="s">
        <v>4270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4271</v>
      </c>
      <c r="E46" s="189" t="s">
        <v>1536</v>
      </c>
      <c r="F46" s="189" t="s">
        <v>4267</v>
      </c>
      <c r="G46" s="52">
        <v>1</v>
      </c>
      <c r="H46" s="52">
        <v>1400000</v>
      </c>
      <c r="I46" t="s">
        <v>4272</v>
      </c>
    </row>
    <row r="47" spans="1:10">
      <c r="A47">
        <v>46</v>
      </c>
      <c r="B47" s="13">
        <v>46051</v>
      </c>
      <c r="C47" s="13"/>
      <c r="D47" s="281" t="s">
        <v>4273</v>
      </c>
      <c r="E47" s="189" t="s">
        <v>1536</v>
      </c>
      <c r="F47" s="189" t="s">
        <v>4267</v>
      </c>
      <c r="G47" s="52">
        <v>1</v>
      </c>
      <c r="H47" s="52">
        <v>1400000</v>
      </c>
      <c r="I47" t="s">
        <v>4274</v>
      </c>
    </row>
    <row r="48" spans="1:10">
      <c r="A48">
        <v>47</v>
      </c>
      <c r="B48" s="13">
        <v>46052</v>
      </c>
      <c r="C48" s="13" t="s">
        <v>3835</v>
      </c>
      <c r="D48" s="281" t="s">
        <v>4277</v>
      </c>
      <c r="E48" s="189" t="s">
        <v>2146</v>
      </c>
      <c r="F48" s="189" t="s">
        <v>4275</v>
      </c>
      <c r="G48" s="52">
        <v>0</v>
      </c>
      <c r="H48" s="52">
        <v>1400000</v>
      </c>
      <c r="I48" t="s">
        <v>4278</v>
      </c>
      <c r="J48" t="s">
        <v>2687</v>
      </c>
    </row>
    <row r="49" spans="1:9">
      <c r="A49">
        <v>48</v>
      </c>
      <c r="B49" s="13">
        <v>46052</v>
      </c>
      <c r="C49" s="13"/>
      <c r="D49" s="281" t="s">
        <v>4281</v>
      </c>
      <c r="E49" s="189" t="s">
        <v>2989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/>
      <c r="D50" s="281" t="s">
        <v>1234</v>
      </c>
      <c r="E50" s="189" t="s">
        <v>2148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2177</v>
      </c>
      <c r="E51" s="189" t="s">
        <v>2142</v>
      </c>
      <c r="F51" s="189" t="s">
        <v>2177</v>
      </c>
      <c r="G51" s="52">
        <v>6</v>
      </c>
      <c r="H51" s="52">
        <v>250000</v>
      </c>
      <c r="I51" t="s">
        <v>2182</v>
      </c>
    </row>
    <row r="52" spans="1:9">
      <c r="A52">
        <v>51</v>
      </c>
      <c r="B52" s="13">
        <v>46052</v>
      </c>
      <c r="C52" s="13"/>
      <c r="D52" s="281" t="s">
        <v>1687</v>
      </c>
      <c r="E52" s="189" t="s">
        <v>2143</v>
      </c>
      <c r="F52" s="189" t="s">
        <v>1687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3001</v>
      </c>
      <c r="E53" s="189" t="s">
        <v>3002</v>
      </c>
      <c r="F53" s="189" t="s">
        <v>3001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2529</v>
      </c>
      <c r="E54" s="189" t="s">
        <v>4282</v>
      </c>
      <c r="F54" s="189" t="s">
        <v>4283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3519</v>
      </c>
      <c r="E55" s="189" t="s">
        <v>4284</v>
      </c>
      <c r="F55" s="189" t="s">
        <v>3519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4285</v>
      </c>
      <c r="E56" s="189" t="s">
        <v>2022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2986</v>
      </c>
      <c r="F57" s="189">
        <v>501215783</v>
      </c>
      <c r="G57" s="52">
        <v>6</v>
      </c>
      <c r="H57" s="52">
        <v>15000</v>
      </c>
      <c r="I57" t="s">
        <v>4286</v>
      </c>
    </row>
    <row r="58" spans="1:9">
      <c r="A58">
        <v>57</v>
      </c>
      <c r="B58" s="13">
        <v>46052</v>
      </c>
      <c r="C58" s="13"/>
      <c r="E58" s="189" t="s">
        <v>2986</v>
      </c>
      <c r="F58" s="189">
        <v>501215718</v>
      </c>
      <c r="G58" s="52">
        <v>6</v>
      </c>
      <c r="H58" s="52">
        <v>15000</v>
      </c>
      <c r="I58" t="s">
        <v>3460</v>
      </c>
    </row>
    <row r="59" spans="1:9">
      <c r="A59">
        <v>58</v>
      </c>
      <c r="B59" s="13">
        <v>46052</v>
      </c>
      <c r="C59" s="13"/>
      <c r="D59" s="281" t="s">
        <v>4287</v>
      </c>
      <c r="E59" s="189" t="s">
        <v>4288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/>
      <c r="D60" s="281" t="s">
        <v>4289</v>
      </c>
      <c r="E60" s="189" t="s">
        <v>2363</v>
      </c>
      <c r="F60" s="189">
        <v>1087298441</v>
      </c>
      <c r="G60" s="52">
        <v>26</v>
      </c>
      <c r="H60" s="52">
        <v>35000</v>
      </c>
      <c r="I60" t="s">
        <v>1664</v>
      </c>
    </row>
    <row r="61" spans="1:9">
      <c r="A61">
        <v>60</v>
      </c>
      <c r="B61" s="13">
        <v>46052</v>
      </c>
      <c r="C61" s="13"/>
      <c r="D61" s="281" t="s">
        <v>4290</v>
      </c>
      <c r="E61" s="189" t="s">
        <v>1536</v>
      </c>
      <c r="F61" s="189" t="s">
        <v>1735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4291</v>
      </c>
      <c r="E62" s="189" t="s">
        <v>2987</v>
      </c>
      <c r="F62" s="189">
        <v>24137519344</v>
      </c>
      <c r="G62" s="52">
        <v>10</v>
      </c>
      <c r="I62" t="s">
        <v>4292</v>
      </c>
    </row>
    <row r="63" spans="1:9">
      <c r="A63">
        <v>62</v>
      </c>
      <c r="B63" s="13">
        <v>46051</v>
      </c>
      <c r="C63" s="13"/>
      <c r="D63" s="281" t="s">
        <v>1838</v>
      </c>
      <c r="E63" s="189" t="s">
        <v>1839</v>
      </c>
      <c r="F63" s="189" t="s">
        <v>1838</v>
      </c>
      <c r="G63" s="52">
        <v>10</v>
      </c>
      <c r="H63" s="52">
        <v>10000</v>
      </c>
      <c r="I63" t="s">
        <v>1840</v>
      </c>
    </row>
    <row r="64" spans="1:9">
      <c r="A64">
        <v>63</v>
      </c>
      <c r="B64" s="13">
        <v>46051</v>
      </c>
      <c r="C64" s="13"/>
      <c r="E64" s="189" t="s">
        <v>1839</v>
      </c>
      <c r="F64" s="189" t="s">
        <v>2364</v>
      </c>
      <c r="G64" s="52">
        <v>9</v>
      </c>
      <c r="H64" s="52">
        <v>10000</v>
      </c>
      <c r="I64" t="s">
        <v>1840</v>
      </c>
    </row>
    <row r="65" spans="1:10">
      <c r="A65">
        <v>64</v>
      </c>
      <c r="B65" s="13">
        <v>46052</v>
      </c>
      <c r="C65" s="13"/>
      <c r="D65" s="281" t="s">
        <v>4293</v>
      </c>
      <c r="E65" s="189" t="s">
        <v>3927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/>
      <c r="D66" s="281" t="s">
        <v>1769</v>
      </c>
      <c r="E66" s="189" t="s">
        <v>2141</v>
      </c>
      <c r="F66" s="189" t="s">
        <v>1769</v>
      </c>
      <c r="G66" s="52">
        <v>18</v>
      </c>
      <c r="H66" s="52">
        <v>50000</v>
      </c>
      <c r="I66" t="s">
        <v>4294</v>
      </c>
    </row>
    <row r="67" spans="1:10">
      <c r="A67">
        <v>66</v>
      </c>
      <c r="B67" s="13">
        <v>46055</v>
      </c>
      <c r="C67" s="13"/>
      <c r="D67" s="281" t="s">
        <v>2695</v>
      </c>
      <c r="E67" s="189" t="s">
        <v>2783</v>
      </c>
      <c r="F67" s="189" t="s">
        <v>2695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4517</v>
      </c>
      <c r="E68" s="189" t="s">
        <v>2757</v>
      </c>
      <c r="F68" s="189">
        <v>28120504</v>
      </c>
      <c r="G68" s="52">
        <v>0</v>
      </c>
      <c r="H68" s="52">
        <v>1000000</v>
      </c>
      <c r="J68" t="s">
        <v>2337</v>
      </c>
    </row>
    <row r="69" spans="1:10">
      <c r="A69">
        <v>68</v>
      </c>
      <c r="B69" s="13">
        <v>46084</v>
      </c>
      <c r="C69" s="13"/>
      <c r="D69" s="281" t="s">
        <v>4519</v>
      </c>
      <c r="E69" s="189" t="s">
        <v>2140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3652</v>
      </c>
      <c r="D70" s="281" t="s">
        <v>4521</v>
      </c>
      <c r="E70" s="189" t="s">
        <v>2138</v>
      </c>
      <c r="F70" s="189" t="s">
        <v>1439</v>
      </c>
      <c r="G70" s="52">
        <v>0</v>
      </c>
      <c r="H70" s="52">
        <v>1500000</v>
      </c>
      <c r="J70" t="s">
        <v>1009</v>
      </c>
    </row>
    <row r="71" spans="1:10">
      <c r="A71">
        <v>70</v>
      </c>
      <c r="B71" s="13">
        <v>46085</v>
      </c>
      <c r="C71" s="13"/>
      <c r="D71" s="281" t="s">
        <v>2111</v>
      </c>
      <c r="E71" s="189" t="s">
        <v>4524</v>
      </c>
      <c r="F71" s="189" t="s">
        <v>4525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4530</v>
      </c>
      <c r="E72" s="189" t="s">
        <v>4527</v>
      </c>
      <c r="F72" s="189" t="s">
        <v>4528</v>
      </c>
      <c r="G72" s="52">
        <v>1</v>
      </c>
      <c r="H72" s="52">
        <v>100000</v>
      </c>
      <c r="I72" t="s">
        <v>4529</v>
      </c>
    </row>
    <row r="73" spans="1:10">
      <c r="A73">
        <v>72</v>
      </c>
      <c r="B73" s="13">
        <v>46085</v>
      </c>
      <c r="C73" s="13"/>
      <c r="D73" s="281" t="s">
        <v>4531</v>
      </c>
      <c r="E73" s="189" t="s">
        <v>4527</v>
      </c>
      <c r="F73" s="189" t="s">
        <v>4528</v>
      </c>
      <c r="G73" s="52">
        <v>1</v>
      </c>
      <c r="H73" s="52">
        <v>100000</v>
      </c>
      <c r="I73" t="s">
        <v>4529</v>
      </c>
    </row>
    <row r="74" spans="1:10">
      <c r="A74">
        <v>73</v>
      </c>
      <c r="B74" s="13">
        <v>46090</v>
      </c>
      <c r="C74" s="13"/>
      <c r="D74" s="281" t="s">
        <v>4562</v>
      </c>
      <c r="E74" s="189" t="s">
        <v>4560</v>
      </c>
      <c r="F74" s="189" t="s">
        <v>4561</v>
      </c>
      <c r="G74" s="52">
        <v>1</v>
      </c>
      <c r="H74" s="52">
        <v>1000000</v>
      </c>
      <c r="I74" t="s">
        <v>4561</v>
      </c>
    </row>
    <row r="75" spans="1:10">
      <c r="A75">
        <v>74</v>
      </c>
      <c r="B75" s="13">
        <v>46090</v>
      </c>
      <c r="C75" s="13"/>
      <c r="D75" s="281" t="s">
        <v>4563</v>
      </c>
      <c r="E75" s="189" t="s">
        <v>4560</v>
      </c>
      <c r="F75" s="189" t="s">
        <v>4561</v>
      </c>
      <c r="G75" s="52">
        <v>1</v>
      </c>
      <c r="H75" s="52">
        <v>1000000</v>
      </c>
      <c r="I75" t="s">
        <v>4561</v>
      </c>
    </row>
    <row r="76" spans="1:10">
      <c r="A76">
        <v>75</v>
      </c>
      <c r="B76" s="13">
        <v>46090</v>
      </c>
      <c r="C76" s="13" t="s">
        <v>3835</v>
      </c>
      <c r="D76" s="281" t="s">
        <v>4564</v>
      </c>
      <c r="E76" s="189" t="s">
        <v>1824</v>
      </c>
      <c r="F76" s="189" t="s">
        <v>4092</v>
      </c>
      <c r="G76" s="52">
        <v>0</v>
      </c>
      <c r="H76" s="52">
        <v>1100000</v>
      </c>
      <c r="J76" t="s">
        <v>2062</v>
      </c>
    </row>
    <row r="77" spans="1:10">
      <c r="A77">
        <v>76</v>
      </c>
      <c r="B77" s="13">
        <v>46090</v>
      </c>
      <c r="C77" s="13" t="s">
        <v>3835</v>
      </c>
      <c r="D77" s="281" t="s">
        <v>4566</v>
      </c>
      <c r="E77" s="189" t="s">
        <v>2861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/>
      <c r="D78" s="281" t="s">
        <v>4570</v>
      </c>
      <c r="E78" s="189" t="s">
        <v>4571</v>
      </c>
      <c r="G78" s="52">
        <v>100</v>
      </c>
      <c r="H78" s="52">
        <v>650000</v>
      </c>
    </row>
    <row r="79" spans="1:10">
      <c r="B79" s="13"/>
      <c r="C79" s="13"/>
    </row>
    <row r="80" spans="1:10">
      <c r="B80" s="13"/>
      <c r="C80" s="13"/>
    </row>
    <row r="81" spans="2:3">
      <c r="B81" s="13"/>
      <c r="C81" s="13"/>
    </row>
    <row r="82" spans="2:3">
      <c r="B82" s="13"/>
      <c r="C82" s="13"/>
    </row>
    <row r="83" spans="2:3">
      <c r="B83" s="13"/>
      <c r="C83" s="13"/>
    </row>
    <row r="84" spans="2:3">
      <c r="B84" s="13"/>
      <c r="C84" s="13"/>
    </row>
    <row r="85" spans="2:3">
      <c r="B85" s="13"/>
      <c r="C85" s="13"/>
    </row>
    <row r="86" spans="2:3">
      <c r="B86" s="13"/>
      <c r="C86" s="13"/>
    </row>
    <row r="87" spans="2:3">
      <c r="B87" s="13"/>
      <c r="C87" s="13"/>
    </row>
    <row r="88" spans="2:3">
      <c r="B88" s="13"/>
      <c r="C88" s="13"/>
    </row>
    <row r="89" spans="2:3">
      <c r="B89" s="13"/>
      <c r="C89" s="13"/>
    </row>
    <row r="90" spans="2:3">
      <c r="B90" s="13"/>
      <c r="C90" s="13"/>
    </row>
    <row r="91" spans="2:3">
      <c r="B91" s="13"/>
      <c r="C91" s="13"/>
    </row>
    <row r="92" spans="2:3">
      <c r="B92" s="13"/>
      <c r="C92" s="13"/>
    </row>
    <row r="93" spans="2:3">
      <c r="B93" s="13"/>
      <c r="C93" s="13"/>
    </row>
    <row r="94" spans="2:3">
      <c r="B94" s="13"/>
      <c r="C94" s="13"/>
    </row>
    <row r="95" spans="2:3">
      <c r="B95" s="13"/>
      <c r="C95" s="13"/>
    </row>
    <row r="96" spans="2:3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2620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1698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1729</v>
      </c>
    </row>
    <row r="12" spans="1:3">
      <c r="A12">
        <v>13</v>
      </c>
      <c r="B12" t="s">
        <v>1740</v>
      </c>
    </row>
    <row r="13" spans="1:3">
      <c r="A13">
        <v>14</v>
      </c>
      <c r="B13" t="s">
        <v>1881</v>
      </c>
    </row>
    <row r="14" spans="1:3">
      <c r="A14">
        <v>15</v>
      </c>
      <c r="B14" t="s">
        <v>2300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38" t="s">
        <v>12</v>
      </c>
      <c r="C4" s="539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2981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2160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2155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1882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1710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1858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2163</v>
      </c>
      <c r="L43" s="17">
        <v>150000</v>
      </c>
    </row>
    <row r="44" spans="6:12" ht="18" customHeight="1">
      <c r="F44" s="17">
        <v>19</v>
      </c>
      <c r="J44" s="53" t="s">
        <v>2161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2145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2150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2150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1820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1684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1707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1707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2984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1711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1705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1705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1703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2985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2861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2861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2861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2986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2986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1726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2987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2988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2989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2364</v>
      </c>
      <c r="J82" s="53" t="s">
        <v>1839</v>
      </c>
      <c r="K82" s="17" t="s">
        <v>2364</v>
      </c>
      <c r="L82" s="17">
        <v>20000</v>
      </c>
    </row>
    <row r="83" spans="6:12" ht="18" customHeight="1">
      <c r="F83" s="17">
        <v>119</v>
      </c>
      <c r="I83" s="17" t="s">
        <v>1838</v>
      </c>
      <c r="J83" s="53" t="s">
        <v>1839</v>
      </c>
      <c r="K83" s="17" t="s">
        <v>1838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2138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2719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2977</v>
      </c>
      <c r="J86" s="53" t="s">
        <v>2139</v>
      </c>
      <c r="K86" s="17" t="s">
        <v>2977</v>
      </c>
      <c r="L86" s="17">
        <v>2200000</v>
      </c>
    </row>
    <row r="87" spans="6:12" ht="18" customHeight="1">
      <c r="F87" s="17">
        <v>72</v>
      </c>
      <c r="I87" s="17" t="s">
        <v>2978</v>
      </c>
      <c r="J87" s="53" t="s">
        <v>2990</v>
      </c>
      <c r="K87" s="17" t="s">
        <v>2978</v>
      </c>
      <c r="L87" s="17">
        <v>1500000</v>
      </c>
    </row>
    <row r="88" spans="6:12" ht="18" customHeight="1">
      <c r="F88" s="17">
        <v>73</v>
      </c>
      <c r="I88" s="17" t="s">
        <v>2979</v>
      </c>
      <c r="J88" s="53" t="s">
        <v>2158</v>
      </c>
      <c r="K88" s="17" t="s">
        <v>2979</v>
      </c>
      <c r="L88" s="17">
        <v>50000</v>
      </c>
    </row>
    <row r="89" spans="6:12" ht="18" customHeight="1">
      <c r="F89" s="17">
        <v>58</v>
      </c>
      <c r="I89" s="17" t="s">
        <v>2693</v>
      </c>
      <c r="J89" s="53" t="s">
        <v>2368</v>
      </c>
      <c r="K89" s="17" t="s">
        <v>2693</v>
      </c>
      <c r="L89" s="17">
        <v>1100000</v>
      </c>
    </row>
    <row r="90" spans="6:12" ht="18" customHeight="1">
      <c r="F90" s="17">
        <v>95</v>
      </c>
      <c r="I90" s="17" t="s">
        <v>1975</v>
      </c>
      <c r="J90" s="53" t="s">
        <v>2153</v>
      </c>
      <c r="K90" s="17" t="s">
        <v>1975</v>
      </c>
      <c r="L90" s="17">
        <v>10000</v>
      </c>
    </row>
    <row r="91" spans="6:12" ht="18" customHeight="1">
      <c r="F91" s="17">
        <v>93</v>
      </c>
      <c r="I91" s="17" t="s">
        <v>1761</v>
      </c>
      <c r="J91" s="53" t="s">
        <v>2151</v>
      </c>
      <c r="K91" s="17" t="s">
        <v>1761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2147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1990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1957</v>
      </c>
      <c r="J94" s="53" t="s">
        <v>1768</v>
      </c>
      <c r="K94" s="17" t="s">
        <v>1957</v>
      </c>
      <c r="L94" s="17">
        <v>1500000</v>
      </c>
    </row>
    <row r="95" spans="6:12" ht="18" customHeight="1">
      <c r="F95" s="17">
        <v>90</v>
      </c>
      <c r="I95" s="17" t="s">
        <v>2177</v>
      </c>
      <c r="J95" s="53" t="s">
        <v>2142</v>
      </c>
      <c r="K95" s="17" t="s">
        <v>2177</v>
      </c>
      <c r="L95" s="17">
        <v>250000</v>
      </c>
    </row>
    <row r="96" spans="6:12" ht="18" customHeight="1">
      <c r="F96" s="17">
        <v>91</v>
      </c>
      <c r="I96" s="17" t="s">
        <v>1687</v>
      </c>
      <c r="J96" s="53" t="s">
        <v>2143</v>
      </c>
      <c r="K96" s="17" t="s">
        <v>1687</v>
      </c>
      <c r="L96" s="17">
        <v>60000</v>
      </c>
    </row>
    <row r="97" spans="6:12" ht="18" customHeight="1">
      <c r="F97" s="17">
        <v>103</v>
      </c>
      <c r="I97" s="17" t="s">
        <v>1769</v>
      </c>
      <c r="J97" s="53" t="s">
        <v>2141</v>
      </c>
      <c r="K97" s="17" t="s">
        <v>1769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2016</v>
      </c>
      <c r="J98" s="53" t="s">
        <v>1879</v>
      </c>
      <c r="K98" s="17" t="s">
        <v>2016</v>
      </c>
      <c r="L98" s="17">
        <v>1000000</v>
      </c>
    </row>
    <row r="99" spans="6:12" ht="18" customHeight="1">
      <c r="F99" s="17">
        <v>56</v>
      </c>
      <c r="I99" s="17" t="s">
        <v>1919</v>
      </c>
      <c r="J99" s="53" t="s">
        <v>2162</v>
      </c>
      <c r="K99" s="17" t="s">
        <v>1919</v>
      </c>
      <c r="L99" s="17">
        <v>1800000</v>
      </c>
    </row>
    <row r="100" spans="6:12" ht="18" customHeight="1">
      <c r="F100" s="17">
        <v>94</v>
      </c>
      <c r="I100" s="17" t="s">
        <v>1788</v>
      </c>
      <c r="J100" s="53" t="s">
        <v>2152</v>
      </c>
      <c r="K100" s="17" t="s">
        <v>1788</v>
      </c>
      <c r="L100" s="17">
        <v>10000</v>
      </c>
    </row>
    <row r="101" spans="6:12" ht="18" customHeight="1">
      <c r="F101" s="17">
        <v>96</v>
      </c>
      <c r="I101" s="17" t="s">
        <v>1865</v>
      </c>
      <c r="J101" s="53" t="s">
        <v>1866</v>
      </c>
      <c r="K101" s="17" t="s">
        <v>1865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2148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2695</v>
      </c>
      <c r="J103" s="53" t="s">
        <v>2783</v>
      </c>
      <c r="K103" s="17" t="s">
        <v>2695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2140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2146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2157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2157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1730</v>
      </c>
      <c r="J108" s="53" t="s">
        <v>1731</v>
      </c>
      <c r="K108" s="17" t="s">
        <v>1730</v>
      </c>
      <c r="L108" s="17">
        <v>25000</v>
      </c>
    </row>
    <row r="109" spans="6:12" ht="18" customHeight="1">
      <c r="F109" s="17">
        <v>109</v>
      </c>
      <c r="I109" s="17" t="s">
        <v>1733</v>
      </c>
      <c r="J109" s="53" t="s">
        <v>1731</v>
      </c>
      <c r="K109" s="17" t="s">
        <v>1733</v>
      </c>
      <c r="L109" s="17">
        <v>65000</v>
      </c>
    </row>
    <row r="110" spans="6:12" ht="18" customHeight="1">
      <c r="F110" s="17">
        <v>37</v>
      </c>
      <c r="I110" s="17" t="s">
        <v>2819</v>
      </c>
      <c r="J110" s="53" t="s">
        <v>2335</v>
      </c>
      <c r="K110" s="17" t="s">
        <v>2819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2991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2643</v>
      </c>
      <c r="J115" s="53" t="s">
        <v>1536</v>
      </c>
      <c r="K115" s="17" t="s">
        <v>2643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1735</v>
      </c>
      <c r="J117" s="53" t="s">
        <v>1536</v>
      </c>
      <c r="K117" s="17" t="s">
        <v>1735</v>
      </c>
      <c r="L117" s="17">
        <v>1400000</v>
      </c>
    </row>
    <row r="118" spans="6:12" ht="18" customHeight="1">
      <c r="F118" s="17">
        <v>60</v>
      </c>
      <c r="I118" s="17" t="s">
        <v>2980</v>
      </c>
      <c r="J118" s="53" t="s">
        <v>2992</v>
      </c>
      <c r="K118" s="17" t="s">
        <v>2980</v>
      </c>
      <c r="L118" s="17">
        <v>3500000</v>
      </c>
    </row>
    <row r="119" spans="6:12" ht="18" customHeight="1">
      <c r="F119" s="17">
        <v>116</v>
      </c>
      <c r="I119" s="17" t="s">
        <v>1814</v>
      </c>
      <c r="J119" s="53" t="s">
        <v>1815</v>
      </c>
      <c r="K119" s="17" t="s">
        <v>1814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1719</v>
      </c>
      <c r="J121" s="53" t="s">
        <v>1185</v>
      </c>
      <c r="K121" s="17" t="s">
        <v>1719</v>
      </c>
      <c r="L121" s="17">
        <v>1200000</v>
      </c>
    </row>
    <row r="122" spans="6:12" ht="18" customHeight="1">
      <c r="F122" s="17">
        <v>46</v>
      </c>
      <c r="I122" s="17" t="s">
        <v>2625</v>
      </c>
      <c r="J122" s="53" t="s">
        <v>1471</v>
      </c>
      <c r="K122" s="17" t="s">
        <v>2625</v>
      </c>
      <c r="L122" s="17">
        <v>350000</v>
      </c>
    </row>
    <row r="123" spans="6:12" ht="18" customHeight="1">
      <c r="F123" s="17">
        <v>87</v>
      </c>
      <c r="I123" s="17" t="s">
        <v>1682</v>
      </c>
      <c r="J123" s="53" t="s">
        <v>1683</v>
      </c>
      <c r="K123" s="17" t="s">
        <v>1682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1671</v>
      </c>
      <c r="J125" s="53" t="s">
        <v>1672</v>
      </c>
      <c r="K125" s="17" t="s">
        <v>1671</v>
      </c>
      <c r="L125" s="17">
        <v>50000</v>
      </c>
    </row>
    <row r="126" spans="6:12" ht="18" customHeight="1">
      <c r="F126" s="17">
        <v>4</v>
      </c>
      <c r="I126" s="17" t="s">
        <v>1915</v>
      </c>
      <c r="J126" s="53" t="s">
        <v>2993</v>
      </c>
      <c r="K126" s="17" t="s">
        <v>1915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2777</v>
      </c>
      <c r="J128" s="53" t="s">
        <v>1704</v>
      </c>
      <c r="K128" s="17" t="s">
        <v>2777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2351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2352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2353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3827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3826</v>
      </c>
      <c r="G8" s="295" t="s">
        <v>3822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3820</v>
      </c>
      <c r="G9" s="295" t="s">
        <v>3823</v>
      </c>
    </row>
    <row r="10" spans="1:9" ht="28.35" customHeight="1">
      <c r="F10" s="295" t="s">
        <v>3821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1666</v>
      </c>
      <c r="R1" t="s">
        <v>1665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1698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1742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1743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1744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1745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1746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1878</v>
      </c>
    </row>
    <row r="12" spans="1:18">
      <c r="A12">
        <v>11</v>
      </c>
      <c r="B12" t="s">
        <v>1747</v>
      </c>
      <c r="C12">
        <v>11</v>
      </c>
      <c r="D12" t="s">
        <v>1388</v>
      </c>
      <c r="I12">
        <v>11</v>
      </c>
      <c r="J12" t="s">
        <v>2283</v>
      </c>
    </row>
    <row r="13" spans="1:18">
      <c r="A13">
        <v>12</v>
      </c>
      <c r="B13" t="s">
        <v>1877</v>
      </c>
      <c r="C13">
        <v>12</v>
      </c>
      <c r="D13" t="s">
        <v>1389</v>
      </c>
      <c r="I13">
        <v>12</v>
      </c>
      <c r="J13" t="s">
        <v>2398</v>
      </c>
    </row>
    <row r="14" spans="1:18">
      <c r="B14" t="s">
        <v>2113</v>
      </c>
      <c r="C14">
        <v>13</v>
      </c>
      <c r="D14" t="s">
        <v>1390</v>
      </c>
      <c r="I14">
        <v>13</v>
      </c>
      <c r="J14" t="s">
        <v>2588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1665</v>
      </c>
    </row>
    <row r="17" spans="3:16">
      <c r="C17">
        <v>16</v>
      </c>
      <c r="D17" t="s">
        <v>1667</v>
      </c>
      <c r="J17">
        <v>28</v>
      </c>
    </row>
    <row r="18" spans="3:16">
      <c r="C18">
        <v>17</v>
      </c>
      <c r="D18" t="s">
        <v>1706</v>
      </c>
      <c r="P18">
        <v>2830502</v>
      </c>
    </row>
    <row r="19" spans="3:16">
      <c r="C19">
        <v>18</v>
      </c>
      <c r="D19" t="s">
        <v>1721</v>
      </c>
      <c r="H19">
        <v>2830513</v>
      </c>
      <c r="L19">
        <v>2830506</v>
      </c>
    </row>
    <row r="20" spans="3:16">
      <c r="C20">
        <v>19</v>
      </c>
      <c r="D20" t="s">
        <v>1887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1698</v>
      </c>
    </row>
    <row r="6" spans="1:2">
      <c r="A6" t="s">
        <v>3828</v>
      </c>
    </row>
    <row r="7" spans="1:2">
      <c r="A7" t="s">
        <v>1745</v>
      </c>
    </row>
    <row r="8" spans="1:2">
      <c r="A8" t="s">
        <v>1877</v>
      </c>
    </row>
    <row r="9" spans="1:2">
      <c r="A9" t="s">
        <v>1743</v>
      </c>
    </row>
    <row r="10" spans="1:2">
      <c r="A10" t="s">
        <v>1742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3825</v>
      </c>
    </row>
    <row r="3" spans="1:1">
      <c r="A3" s="297" t="s">
        <v>3820</v>
      </c>
    </row>
    <row r="4" spans="1:1">
      <c r="A4" s="297" t="s">
        <v>3821</v>
      </c>
    </row>
    <row r="5" spans="1:1">
      <c r="A5" s="297" t="s">
        <v>3371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3833</v>
      </c>
    </row>
    <row r="2" spans="1:1">
      <c r="A2" t="s">
        <v>3822</v>
      </c>
    </row>
    <row r="3" spans="1:1">
      <c r="A3" t="s">
        <v>3823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2026-03-12T09:36:35Z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