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212F08D-DD34-48ED-BED8-A77F71B54563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<sst xmlns="http://schemas.openxmlformats.org/spreadsheetml/2006/main" count="15515" uniqueCount="5028">
  <si>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</si>
  <si>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</si>
  <si>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</si>
  <si>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</si>
  <si>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</si>
  <si>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</si>
  <si>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</si>
  <si>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</si>
  <si>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</si>
  <si>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</si>
  <si>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</si>
  <si>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</si>
  <si>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</si>
  <si>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</si>
  <si>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</si>
  <si>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</si>
  <si>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</si>
  <si>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</si>
  <si>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</si>
  <si>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</si>
  <si>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</si>
  <si>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</si>
  <si>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</si>
  <si>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</si>
  <si>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</si>
  <si>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</si>
  <si>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</si>
  <si>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</si>
  <si>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</si>
  <si>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</si>
  <si>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</si>
  <si>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</si>
  <si>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</si>
  <si>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</si>
  <si>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</si>
  <si>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</si>
  <si>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</si>
  <si>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</si>
  <si>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</si>
  <si>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</si>
  <si>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</si>
  <si>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</si>
  <si>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</si>
  <si>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</si>
  <si>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</si>
  <si>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</si>
  <si>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</si>
  <si>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</si>
  <si>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</si>
  <si>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</si>
  <si>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</si>
  <si>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</si>
  <si>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</si>
  <si>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</si>
  <si>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</si>
  <si>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</si>
  <si>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</si>
  <si>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</si>
  <si>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</si>
  <si>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</si>
  <si>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</si>
  <si>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</si>
  <si>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</si>
  <si>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</si>
  <si>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</si>
  <si>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</si>
  <si>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</si>
  <si>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</si>
  <si>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</si>
  <si>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</si>
  <si>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</si>
  <si>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</si>
  <si>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</si>
  <si>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</si>
  <si>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</si>
  <si>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</si>
  <si>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</si>
  <si>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</si>
  <si>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</si>
  <si>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</si>
  <si>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</si>
  <si>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</si>
  <si>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</si>
  <si>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</si>
  <si>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</si>
  <si>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</si>
  <si>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</si>
  <si>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</si>
  <si>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</si>
  <si>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</si>
  <si>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</si>
  <si>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</si>
  <si>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</si>
  <si>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</si>
  <si>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</si>
  <si>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</si>
  <si>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</si>
  <si>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</si>
  <si>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</si>
  <si>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</si>
  <si>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</si>
  <si>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</si>
  <si>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</si>
  <si>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</si>
  <si>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</si>
  <si>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</si>
  <si>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</si>
  <si>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</si>
  <si>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</si>
  <si>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</si>
  <si>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</si>
  <si>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</si>
  <si>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</si>
  <si>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</si>
  <si>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</si>
  <si>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</si>
  <si>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</si>
  <si>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</si>
  <si>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</si>
  <si>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</si>
  <si>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</si>
  <si>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</si>
  <si>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</si>
  <si>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</si>
  <si>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</si>
  <si>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</si>
  <si>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</si>
  <si>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</si>
  <si>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</si>
  <si>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</si>
  <si>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</si>
  <si>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</si>
  <si>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</si>
  <si>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</si>
  <si>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</si>
  <si>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</si>
  <si>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</si>
  <si>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</si>
  <si>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</si>
  <si>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</si>
  <si>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</si>
  <si>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</si>
  <si>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</si>
  <si>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</si>
  <si>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</si>
  <si>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</si>
  <si>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</si>
  <si>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</si>
  <si>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</si>
  <si>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</si>
  <si>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</si>
  <si>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</si>
  <si>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</si>
  <si>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</si>
  <si>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</si>
  <si>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</si>
  <si>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</si>
  <si>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</si>
  <si>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</si>
  <si>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</si>
  <si>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</si>
  <si>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</si>
  <si>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</si>
  <si>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</si>
  <si>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</si>
  <si>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</si>
  <si>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</si>
  <si>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</si>
  <si>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</si>
  <si>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</si>
  <si>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</si>
  <si>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</si>
  <si>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</si>
  <si>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</si>
  <si>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</si>
  <si>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</si>
  <si>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</si>
  <si>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</si>
  <si>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</si>
  <si>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</si>
  <si>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</si>
  <si>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</si>
  <si>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</si>
  <si>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</si>
  <si>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</si>
  <si>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</si>
  <si>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</si>
  <si>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</si>
  <si>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</si>
  <si>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</si>
  <si>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</si>
  <si>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</si>
  <si>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</si>
  <si>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</si>
  <si>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</si>
  <si>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</si>
  <si>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</si>
  <si>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</si>
  <si>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</si>
  <si>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</si>
  <si>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</si>
  <si>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</si>
  <si>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</si>
  <si>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</si>
  <si>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</si>
  <si>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</si>
  <si>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</si>
  <si>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</si>
  <si>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</si>
  <si>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</si>
  <si>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</si>
  <si>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</si>
  <si>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</si>
  <si>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</si>
  <si>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</si>
  <si>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</si>
  <si>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</si>
  <si>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</si>
  <si>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</si>
  <si>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</si>
  <si>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</si>
  <si>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</si>
  <si>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</si>
  <si>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</si>
  <si>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</si>
  <si>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</si>
  <si>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</si>
  <si>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</si>
  <si>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</si>
  <si>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</si>
  <si>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</si>
  <si>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</si>
  <si>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</si>
  <si>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</si>
  <si>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</si>
  <si>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</si>
  <si>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</si>
  <si>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</si>
  <si>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</si>
  <si>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</si>
  <si>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</si>
  <si>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</si>
  <si>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</si>
  <si>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</si>
  <si>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</si>
  <si>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</si>
  <si>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</si>
  <si>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</si>
  <si>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</si>
  <si>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</si>
  <si>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</si>
  <si>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</si>
  <si>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</si>
  <si>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</si>
  <si>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</si>
  <si>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</si>
  <si>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</si>
  <si>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</si>
  <si>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</si>
  <si>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</si>
  <si>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</si>
  <si>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</si>
  <si>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</si>
  <si>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</si>
  <si>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</si>
  <si>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</si>
  <si>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</si>
  <si>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</si>
  <si>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</si>
  <si>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</si>
  <si>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</si>
  <si>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</si>
  <si>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</si>
  <si>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</si>
  <si>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</si>
  <si>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</si>
  <si>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</si>
  <si>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</si>
  <si>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</si>
  <si>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</si>
  <si>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</si>
  <si>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</si>
  <si>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</si>
  <si>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</si>
  <si>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</si>
  <si>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</si>
  <si>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</si>
  <si>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</si>
  <si>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</si>
  <si>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</si>
  <si>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</si>
  <si>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</si>
  <si>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</si>
  <si>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</si>
  <si>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</si>
  <si>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</si>
  <si>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</si>
  <si>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</si>
  <si>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</si>
  <si>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</si>
  <si>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</si>
  <si>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</si>
  <si>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</si>
  <si>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</si>
  <si>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</si>
  <si>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</si>
  <si>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</si>
  <si>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</si>
  <si>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</si>
  <si>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</si>
  <si>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</si>
  <si>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</si>
  <si>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</si>
  <si>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</si>
  <si>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</si>
  <si>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</si>
  <si>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</si>
  <si>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</si>
  <si>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</si>
  <si>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</si>
  <si>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</si>
  <si>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</si>
  <si>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</si>
  <si>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</si>
  <si>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</si>
  <si>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</si>
  <si>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</si>
  <si>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</si>
  <si>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</si>
  <si>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</si>
  <si>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</si>
  <si>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</si>
  <si>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</si>
  <si>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</si>
  <si>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</si>
  <si>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</si>
  <si>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</si>
  <si>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</si>
  <si>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</si>
  <si>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</si>
  <si>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</si>
  <si>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</si>
  <si>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</si>
  <si>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</si>
  <si>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</si>
  <si>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</si>
  <si>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</si>
  <si>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</si>
  <si>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</si>
  <si>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</si>
  <si>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</si>
  <si>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</si>
  <si>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</si>
  <si>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</si>
  <si>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</si>
  <si>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</si>
  <si>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</si>
  <si>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</si>
  <si>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</si>
  <si>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</si>
  <si>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</si>
  <si>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</si>
  <si>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</si>
  <si>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</si>
  <si>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</si>
  <si>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</si>
  <si>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</si>
  <si>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</si>
  <si>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</si>
  <si>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</si>
  <si>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</si>
  <si>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</si>
  <si>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</si>
  <si>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</si>
  <si>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</si>
  <si>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</si>
  <si>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</si>
  <si>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</si>
  <si>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</si>
  <si>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</si>
  <si>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</si>
  <si>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</si>
  <si>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</si>
  <si>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</si>
  <si>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</si>
  <si>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</si>
  <si>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</si>
  <si>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</si>
  <si>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</si>
  <si>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</si>
  <si>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</si>
  <si>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</si>
  <si>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</si>
  <si>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</si>
  <si>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</si>
  <si>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</si>
  <si>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</si>
  <si>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</si>
  <si>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</si>
  <si>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</si>
  <si>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</si>
  <si>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</si>
  <si>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</si>
  <si>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</si>
  <si>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</si>
  <si>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</si>
  <si>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</si>
  <si>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</si>
  <si>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</si>
  <si>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</si>
  <si>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</si>
  <si>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</si>
  <si>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</si>
  <si>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</si>
  <si>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</si>
  <si>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</si>
  <si>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</si>
  <si>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</si>
  <si>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</si>
  <si>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</si>
  <si>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</si>
  <si>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</si>
  <si>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</si>
  <si>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</si>
  <si>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</si>
  <si>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</si>
  <si>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</si>
  <si>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</si>
  <si>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</si>
  <si>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</si>
  <si>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</si>
  <si>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</si>
  <si>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</si>
  <si>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</si>
  <si>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</si>
  <si>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</si>
  <si>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</si>
  <si>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</si>
  <si>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</si>
  <si>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</si>
  <si>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</si>
  <si>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</si>
  <si>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</si>
  <si>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</si>
  <si>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</si>
  <si>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</si>
  <si>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</si>
  <si>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</si>
  <si>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</si>
  <si>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</si>
  <si>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</si>
  <si>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</si>
  <si>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</si>
  <si>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</si>
  <si>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</si>
  <si>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</si>
  <si>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</si>
  <si>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</si>
  <si>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</si>
  <si>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</si>
  <si>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</si>
  <si>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</si>
  <si>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</si>
  <si>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</si>
  <si>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</si>
  <si>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</si>
  <si>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</si>
  <si>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</si>
  <si>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</si>
  <si>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</si>
  <si>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</si>
  <si>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</si>
  <si>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</si>
  <si>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</si>
  <si>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</si>
  <si>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</si>
  <si>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</si>
  <si>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</si>
  <si>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</si>
  <si>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</si>
  <si>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</si>
  <si>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</si>
  <si>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</si>
  <si>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</si>
  <si>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</si>
  <si>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</si>
  <si>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</si>
  <si>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</si>
  <si>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</si>
  <si>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</si>
  <si>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</si>
  <si>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</si>
  <si>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</si>
  <si>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</si>
  <si>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</si>
  <si>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</si>
  <si>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</si>
  <si>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</si>
  <si>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</si>
  <si>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</si>
  <si>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</si>
  <si>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</si>
  <si>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</si>
  <si>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</si>
  <si>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</si>
  <si>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</si>
  <si>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</si>
  <si>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</si>
  <si>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</si>
  <si>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</si>
  <si>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</si>
  <si>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</si>
  <si>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</si>
  <si>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</si>
  <si>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</si>
  <si>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</si>
  <si>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</si>
  <si>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</si>
  <si>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</si>
  <si>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</si>
  <si>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</si>
  <si>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</si>
  <si>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</si>
  <si>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</si>
  <si>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</si>
  <si>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</si>
  <si>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</si>
  <si>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</si>
  <si>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</si>
  <si>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</si>
  <si>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</si>
  <si>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</si>
  <si>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</si>
  <si>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</si>
  <si>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</si>
  <si>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</si>
  <si>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</si>
  <si>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</si>
  <si>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</si>
  <si>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</si>
  <si>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</si>
  <si>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</si>
  <si>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</si>
  <si>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</si>
  <si>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</si>
  <si>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</si>
  <si>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</si>
  <si>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</si>
  <si>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</si>
  <si>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</si>
  <si>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</si>
  <si>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</si>
  <si>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</si>
  <si>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</si>
  <si>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</si>
  <si>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</si>
  <si>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</si>
  <si>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</si>
  <si>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</si>
  <si>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</si>
  <si>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</si>
  <si>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</si>
  <si>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</si>
  <si>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</si>
  <si>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</si>
  <si>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</si>
  <si>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</si>
  <si>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</si>
  <si>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</si>
  <si>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</si>
  <si>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</si>
  <si>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</si>
  <si>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</si>
  <si>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</si>
  <si>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</si>
  <si>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</si>
  <si>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</si>
  <si>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</si>
  <si>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</si>
  <si>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</si>
  <si>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</si>
  <si>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</si>
  <si>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</si>
  <si>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</si>
  <si>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</si>
  <si>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</si>
  <si>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</si>
  <si>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</si>
  <si>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</si>
  <si>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</si>
  <si>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</si>
  <si>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</si>
  <si>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</si>
  <si>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</si>
  <si>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</si>
  <si>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</si>
  <si>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</si>
  <si>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</si>
  <si>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</si>
  <si>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</si>
  <si>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</si>
  <si>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</si>
  <si>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</si>
  <si>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</si>
  <si>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</si>
  <si>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</si>
  <si>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</si>
  <si>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</si>
  <si>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</si>
  <si>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</si>
  <si>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</si>
  <si>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</si>
  <si>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</si>
  <si>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</si>
  <si>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</si>
  <si>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</si>
  <si>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</si>
  <si>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</si>
  <si>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</si>
  <si>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</si>
  <si>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</si>
  <si>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</si>
  <si>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</si>
  <si>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</si>
  <si>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</si>
  <si>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</si>
  <si>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</si>
  <si>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</si>
  <si>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</si>
  <si>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</si>
  <si>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</si>
  <si>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</si>
  <si>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</si>
  <si>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</si>
  <si>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</si>
  <si>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</si>
  <si>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</si>
  <si>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</si>
  <si>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</si>
  <si>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</si>
  <si>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</si>
  <si>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</si>
  <si>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</si>
  <si>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</si>
  <si>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</si>
  <si>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</si>
  <si>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</si>
  <si>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</si>
  <si>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</si>
  <si>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</si>
  <si>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</si>
  <si>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</si>
  <si>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</si>
  <si>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</si>
  <si>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</si>
  <si>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</si>
  <si>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</si>
  <si>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</si>
  <si>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</si>
  <si>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</si>
  <si>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</si>
  <si>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</si>
  <si>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</si>
  <si>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</si>
  <si>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</si>
  <si>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</si>
  <si>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</si>
  <si>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</si>
  <si>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</si>
  <si>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</si>
  <si>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</si>
  <si>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</si>
  <si>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</si>
  <si>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</si>
  <si>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</si>
  <si>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</si>
  <si>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</si>
  <si>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</si>
  <si>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</si>
  <si>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</si>
  <si>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</si>
  <si>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</si>
  <si>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</si>
  <si>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</si>
  <si>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</si>
  <si>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</si>
  <si>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</si>
  <si>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</si>
  <si>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</si>
  <si>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</si>
  <si>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</si>
  <si>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</si>
  <si>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</si>
  <si>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</si>
  <si>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</si>
  <si>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</si>
  <si>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</si>
  <si>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</si>
  <si>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</si>
  <si>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</si>
  <si>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</si>
  <si>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</si>
  <si>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</si>
  <si>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</si>
  <si>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</si>
  <si>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</si>
  <si>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</si>
  <si>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</si>
  <si>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</si>
  <si>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</si>
  <si>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</si>
  <si>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</si>
  <si>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</si>
  <si>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</si>
  <si>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</si>
  <si>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</si>
  <si>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</si>
  <si>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</si>
  <si>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</si>
  <si>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</si>
  <si>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</si>
  <si>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</si>
  <si>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</si>
  <si>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</si>
  <si>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</si>
  <si>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</si>
  <si>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</si>
  <si>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</si>
  <si>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</si>
  <si>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</si>
  <si>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</si>
  <si>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</si>
  <si>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</si>
  <si>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</si>
  <si>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</si>
  <si>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</si>
  <si>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</si>
  <si>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</si>
  <si>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</si>
  <si>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</si>
  <si>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</si>
  <si>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</si>
  <si>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</si>
  <si>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</si>
  <si>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</si>
  <si>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</si>
  <si>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</si>
  <si>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</si>
  <si>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</si>
  <si>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</si>
  <si>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</si>
  <si>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</si>
  <si>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</si>
  <si>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</si>
  <si>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</si>
  <si>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</si>
  <si>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</si>
  <si>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</si>
  <si>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</si>
  <si>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</si>
  <si>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</si>
  <si>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</si>
  <si>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</si>
  <si>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</si>
  <si>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</si>
  <si>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</si>
  <si>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</si>
  <si>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</si>
  <si>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</si>
  <si>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</si>
  <si>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</si>
  <si>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</si>
  <si>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</si>
  <si>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</si>
  <si>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</si>
  <si>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</si>
  <si>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</si>
  <si>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</si>
  <si>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</si>
  <si>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</si>
  <si>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</si>
  <si>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</si>
  <si>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</si>
  <si>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</si>
  <si>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</si>
  <si>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</si>
  <si>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</si>
  <si>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</si>
  <si>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</si>
  <si>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</si>
  <si>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</si>
  <si>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</si>
  <si>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</si>
  <si>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</si>
  <si>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</si>
  <si>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</si>
  <si>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</si>
  <si>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</si>
  <si>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</si>
  <si>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</si>
  <si>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</si>
  <si>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</si>
  <si>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</si>
  <si>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</si>
  <si>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</si>
  <si>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</si>
  <si>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</si>
  <si>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</si>
  <si>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</si>
  <si>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</si>
  <si>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</si>
  <si>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</si>
  <si>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</si>
  <si>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</si>
  <si>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</si>
  <si>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</si>
  <si>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</si>
  <si>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</si>
  <si>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</si>
  <si>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</si>
  <si>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</si>
  <si>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</si>
  <si>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</si>
  <si>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</si>
  <si>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</si>
  <si>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</si>
  <si>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</si>
  <si>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</si>
  <si>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</si>
  <si>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</si>
  <si>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</si>
  <si>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</si>
  <si>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</si>
  <si>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</si>
  <si>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</si>
  <si>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</si>
  <si>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</si>
  <si>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</si>
  <si>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</si>
  <si>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</si>
  <si>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</si>
  <si>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</si>
  <si>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</si>
  <si>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</si>
  <si>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</si>
  <si>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</si>
  <si>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</si>
  <si>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</si>
  <si>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</si>
  <si>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</si>
  <si>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</si>
  <si>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</si>
  <si>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</si>
  <si>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</si>
  <si>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</si>
  <si>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</si>
  <si>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</si>
  <si>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</si>
  <si>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</si>
  <si>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</si>
  <si>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</si>
  <si>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</si>
  <si>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</si>
  <si>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</si>
  <si>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</si>
  <si>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</si>
  <si>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</si>
  <si>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</si>
  <si>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</si>
  <si>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</si>
  <si>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</si>
  <si>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</si>
  <si>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</si>
  <si>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</si>
  <si>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</si>
  <si>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</si>
  <si>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</si>
  <si>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</si>
  <si>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</si>
  <si>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</si>
  <si>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</si>
  <si>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</si>
  <si>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</si>
  <si>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</si>
  <si>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</si>
  <si>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</si>
  <si>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</si>
  <si>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</si>
  <si>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</si>
  <si>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</si>
  <si>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</si>
  <si>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</si>
  <si>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</si>
  <si>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</si>
  <si>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</si>
  <si>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</si>
  <si>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</si>
  <si>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</si>
  <si>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</si>
  <si>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</si>
  <si>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</si>
  <si>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</si>
  <si>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</si>
  <si>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</si>
  <si>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</si>
  <si>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</si>
  <si>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</si>
  <si>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</si>
  <si>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</si>
  <si>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</si>
  <si>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</si>
  <si>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</si>
  <si>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</si>
  <si>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</si>
  <si>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</si>
  <si>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</si>
  <si>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</si>
  <si>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</si>
  <si>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</si>
  <si>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</si>
  <si>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</si>
  <si>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</si>
  <si>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</si>
  <si>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</si>
  <si>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</si>
  <si>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</si>
  <si>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</si>
  <si>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</si>
  <si>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</si>
  <si>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</si>
  <si>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</si>
  <si>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</si>
  <si>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</si>
  <si>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</si>
  <si>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</si>
  <si>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</si>
  <si>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</si>
  <si>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</si>
  <si>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</si>
  <si>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</si>
  <si>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</si>
  <si>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</si>
  <si>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</si>
  <si>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</si>
  <si>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</si>
  <si>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</si>
  <si>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</si>
  <si>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</si>
  <si>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</si>
  <si>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</si>
  <si>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</si>
  <si>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</si>
  <si>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</si>
  <si>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</si>
  <si>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</si>
  <si>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</si>
  <si>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</si>
  <si>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</si>
  <si>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</si>
  <si>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</si>
  <si>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</si>
  <si>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</si>
  <si>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</si>
  <si>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</si>
  <si>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</si>
  <si>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</si>
  <si>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</si>
  <si>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</si>
  <si>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</si>
  <si>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</si>
  <si>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</si>
  <si>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</si>
  <si>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</si>
  <si>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</si>
  <si>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</si>
  <si>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</si>
  <si>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</si>
  <si>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</si>
  <si>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</si>
  <si>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</si>
  <si>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</si>
  <si>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</si>
  <si>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</si>
  <si>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</si>
  <si>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</si>
  <si>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</si>
  <si>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</si>
  <si>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</si>
  <si>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</si>
  <si>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</si>
  <si>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</si>
  <si>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</si>
  <si>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</si>
  <si>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</si>
  <si>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</si>
  <si>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</si>
  <si>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</si>
  <si>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</si>
  <si>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</si>
  <si>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</si>
  <si>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</si>
  <si>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</si>
  <si>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</si>
  <si>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</si>
  <si>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</si>
  <si>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</si>
  <si>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</si>
  <si>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</si>
  <si>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</si>
  <si>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</si>
  <si>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</si>
  <si>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</si>
  <si>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</si>
  <si>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</si>
  <si>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</si>
  <si>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</si>
  <si>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</si>
  <si>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</si>
  <si>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</si>
  <si>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</si>
  <si>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</si>
  <si>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</si>
  <si>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</si>
  <si>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</si>
  <si>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</si>
  <si>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</si>
  <si>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</si>
  <si>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</si>
  <si>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</si>
  <si>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</si>
  <si>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</si>
  <si>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</si>
  <si>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</si>
  <si>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</si>
  <si>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</si>
  <si>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</si>
  <si>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</si>
  <si>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</si>
  <si>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</si>
  <si>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</si>
  <si>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</si>
  <si>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</si>
  <si>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</si>
  <si>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</si>
  <si>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</si>
  <si>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</si>
  <si>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</si>
  <si>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</si>
  <si>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</si>
  <si>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</si>
  <si>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</si>
  <si>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</si>
  <si>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</si>
  <si>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</si>
  <si>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</si>
  <si>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</si>
  <si>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</si>
  <si>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</si>
  <si>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</si>
  <si>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</si>
  <si>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</si>
  <si>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</si>
  <si>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</si>
  <si>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</si>
  <si>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</si>
  <si>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</si>
  <si>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</si>
  <si>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</si>
  <si>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</si>
  <si>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</si>
  <si>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</si>
  <si>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</si>
  <si>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</si>
  <si>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</si>
  <si>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</si>
  <si>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</si>
  <si>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</si>
  <si>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</si>
  <si>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</si>
  <si>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</si>
  <si>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</si>
  <si>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</si>
  <si>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</si>
  <si>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</si>
  <si>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</si>
  <si>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</si>
  <si>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</si>
  <si>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</si>
  <si>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</si>
  <si>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</si>
  <si>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</si>
  <si>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</si>
  <si>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</si>
  <si>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</si>
  <si>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</si>
  <si>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</si>
  <si>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</si>
  <si>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</si>
  <si>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</si>
  <si>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</si>
  <si>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</si>
  <si>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</si>
  <si>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</si>
  <si>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</si>
  <si>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</si>
  <si>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</si>
  <si>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</si>
  <si>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</si>
  <si>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</si>
  <si>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</si>
  <si>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</si>
  <si>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</si>
  <si>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</si>
  <si>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</si>
  <si>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</si>
  <si>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</si>
  <si>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</si>
  <si>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</si>
  <si>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</si>
  <si>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</si>
  <si>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</si>
  <si>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</si>
  <si>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</si>
  <si>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</si>
  <si>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</si>
  <si>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</si>
  <si>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</si>
  <si>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</si>
  <si>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</si>
  <si>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</si>
  <si>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</si>
  <si>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</si>
  <si>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</si>
  <si>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</si>
  <si>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</si>
  <si>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</si>
  <si>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</si>
  <si>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</si>
  <si>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</si>
  <si>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</si>
  <si>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</si>
  <si>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</si>
  <si>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</si>
  <si>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</si>
  <si>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</si>
  <si>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</si>
  <si>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</si>
  <si>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</si>
  <si>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</si>
  <si>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</si>
  <si>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</si>
  <si>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</si>
  <si>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</si>
  <si>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</si>
  <si>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</si>
  <si>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</si>
  <si>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</si>
  <si>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</si>
  <si>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</si>
  <si>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</si>
  <si>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</si>
  <si>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</si>
  <si>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</si>
  <si>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</si>
  <si>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</si>
  <si>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</si>
  <si>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</si>
  <si>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</si>
  <si>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</si>
  <si>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</si>
  <si>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</si>
  <si>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</si>
  <si>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</si>
  <si>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</si>
  <si>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</si>
  <si>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</si>
  <si>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</si>
  <si>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</si>
  <si>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</si>
  <si>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</si>
  <si>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</si>
  <si>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</si>
  <si>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</si>
  <si>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</si>
  <si>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</si>
  <si>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</si>
  <si>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</si>
  <si>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</si>
  <si>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</si>
  <si>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</si>
  <si>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</si>
  <si>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</si>
  <si>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</si>
  <si>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</si>
  <si>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</si>
  <si>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</si>
  <si>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</si>
  <si>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</si>
  <si>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</si>
  <si>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</si>
  <si>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</si>
  <si>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</si>
  <si>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</si>
  <si>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</si>
  <si>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</si>
  <si>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</si>
  <si>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</si>
  <si>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</si>
  <si>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</si>
  <si>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</si>
  <si>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</si>
  <si>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</si>
  <si>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</si>
  <si>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</si>
  <si>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</si>
  <si>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</si>
  <si>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</si>
  <si>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</si>
  <si>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</si>
  <si>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</si>
  <si>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</si>
  <si>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</si>
  <si>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</si>
  <si>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</si>
  <si>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</si>
  <si>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</si>
  <si>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</si>
  <si>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</si>
  <si>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</si>
  <si>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</si>
  <si>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</si>
  <si>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</si>
  <si>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</si>
  <si>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</si>
  <si>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</si>
  <si>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</si>
  <si>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</si>
  <si>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</si>
  <si>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</si>
  <si>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</si>
  <si>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</si>
  <si>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</si>
  <si>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</si>
  <si>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</si>
  <si>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</si>
  <si>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</si>
  <si>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</si>
  <si>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</si>
  <si>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</si>
  <si>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</si>
  <si>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</si>
  <si>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</si>
  <si>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</si>
  <si>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</si>
  <si>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</si>
  <si>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</si>
  <si>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</si>
  <si>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</si>
  <si>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</si>
  <si>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</si>
  <si>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</si>
  <si>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</si>
  <si>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</si>
  <si>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</si>
  <si>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</si>
  <si>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</si>
  <si>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</si>
  <si>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</si>
  <si>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</si>
  <si>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</si>
  <si>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</si>
  <si>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</si>
  <si>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</si>
  <si>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</si>
  <si>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</si>
  <si>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</si>
  <si>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</si>
  <si>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</si>
  <si>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</si>
  <si>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</si>
  <si>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</si>
  <si>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</si>
  <si>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</si>
  <si>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</si>
  <si>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</si>
  <si>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</si>
  <si>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</si>
  <si>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</si>
  <si>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</si>
  <si>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</si>
  <si>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</si>
  <si>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</si>
  <si>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</si>
  <si>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</si>
  <si>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</si>
  <si>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</si>
  <si>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</si>
  <si>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</si>
  <si>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</si>
  <si>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</si>
  <si>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</si>
  <si>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</si>
  <si>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</si>
  <si>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</si>
  <si>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</si>
  <si>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</si>
  <si>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</si>
  <si>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</si>
  <si>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</si>
  <si>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</si>
  <si>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</si>
  <si>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</si>
  <si>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</si>
  <si>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</si>
  <si>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</si>
  <si>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</si>
  <si>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</si>
  <si>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</si>
  <si>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</si>
  <si>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</si>
  <si>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</si>
  <si>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</si>
  <si>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</si>
  <si>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</si>
  <si>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</si>
  <si>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</si>
  <si>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</si>
  <si>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</si>
  <si>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</si>
  <si>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</si>
  <si>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</si>
  <si>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</si>
  <si>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</si>
  <si>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</si>
  <si>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</si>
  <si>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</si>
  <si>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</si>
  <si>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</si>
  <si>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</si>
  <si>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</si>
  <si>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</si>
  <si>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</si>
  <si>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</si>
  <si>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</si>
  <si>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</si>
  <si>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</si>
  <si>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</si>
  <si>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</si>
  <si>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</si>
  <si>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</si>
  <si>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</si>
  <si>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</si>
  <si>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</si>
  <si>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</si>
  <si>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</si>
  <si>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</si>
  <si>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</si>
  <si>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</si>
  <si>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</si>
  <si>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</si>
  <si>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</si>
  <si>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</si>
  <si>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</si>
  <si>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</si>
  <si>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</si>
  <si>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</si>
  <si>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</si>
  <si>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</si>
  <si>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</si>
  <si>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</si>
  <si>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</si>
  <si>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</si>
  <si>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</si>
  <si>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</si>
  <si>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</si>
  <si>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</si>
  <si>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</si>
  <si>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</si>
  <si>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</si>
  <si>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</si>
  <si>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</si>
  <si>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</si>
  <si>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</si>
  <si>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</si>
  <si>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</si>
  <si>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</si>
  <si>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</si>
  <si>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</si>
  <si>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</si>
  <si>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</si>
  <si>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</si>
  <si>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</si>
  <si>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</si>
  <si>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</si>
  <si>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</si>
  <si>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</si>
  <si>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</si>
  <si>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</si>
  <si>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</si>
  <si>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</si>
  <si>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</si>
  <si>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</si>
  <si>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</si>
  <si>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</si>
  <si>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</si>
  <si>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</si>
  <si>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</si>
  <si>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</si>
  <si>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</si>
  <si>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</si>
  <si>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</si>
  <si>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</si>
  <si>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</si>
  <si>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</si>
  <si>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</si>
  <si>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</si>
  <si>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</si>
  <si>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</si>
  <si>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</si>
  <si>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</si>
  <si>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</si>
  <si>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</si>
  <si>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</si>
  <si>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</si>
  <si>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</si>
  <si>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</si>
  <si>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</si>
  <si>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</si>
  <si>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</si>
  <si>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</si>
  <si>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</si>
  <si>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</si>
  <si>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</si>
  <si>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</si>
  <si>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</si>
  <si>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</si>
  <si>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</si>
  <si>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</si>
  <si>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</si>
  <si>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</si>
  <si>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</si>
  <si>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</si>
  <si>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</si>
  <si>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</si>
  <si>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</si>
  <si>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</si>
  <si>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</si>
  <si>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</si>
  <si>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</si>
  <si>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</si>
  <si>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</si>
  <si>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</si>
  <si>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</si>
  <si>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</si>
  <si>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</si>
  <si>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</si>
  <si>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</si>
  <si>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</si>
  <si>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</si>
  <si>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</si>
  <si>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</si>
  <si>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</si>
  <si>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</si>
  <si>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</si>
  <si>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</si>
  <si>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</si>
  <si>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</si>
  <si>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</si>
  <si>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</si>
  <si>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</si>
  <si>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</si>
  <si>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</si>
  <si>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</si>
  <si>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</si>
  <si>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</si>
  <si>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</si>
  <si>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</si>
  <si>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</si>
  <si>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</si>
  <si>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</si>
  <si>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</si>
  <si>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</si>
  <si>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</si>
  <si>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</si>
  <si>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</si>
  <si>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</si>
  <si>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</si>
  <si>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</si>
  <si>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</si>
  <si>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</si>
  <si>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</si>
  <si>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</si>
  <si>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</si>
  <si>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</si>
  <si>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</si>
  <si>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</si>
  <si>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</si>
  <si>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</si>
  <si>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</si>
  <si>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</si>
  <si>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</si>
  <si>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</si>
  <si>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</si>
  <si>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</si>
  <si>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</si>
  <si>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</si>
  <si>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</si>
  <si>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</si>
  <si>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</si>
  <si>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</si>
  <si>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</si>
  <si>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</si>
  <si>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</si>
  <si>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</si>
  <si>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</si>
  <si>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</si>
  <si>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</si>
  <si>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</si>
  <si>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</si>
  <si>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</si>
  <si>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</si>
  <si>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</si>
  <si>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</si>
  <si>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</si>
  <si>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</si>
  <si>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</si>
  <si>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</si>
  <si>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</si>
  <si>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</si>
  <si>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</si>
  <si>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</si>
  <si>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</si>
  <si>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</si>
  <si>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</si>
  <si>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</si>
  <si>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</si>
  <si>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</si>
  <si>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</si>
  <si>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</si>
  <si>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</si>
  <si>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</si>
  <si>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</si>
  <si>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</si>
  <si>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</si>
  <si>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</si>
  <si>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</si>
  <si>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</si>
  <si>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</si>
  <si>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</si>
  <si>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</si>
  <si>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</si>
  <si>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</si>
  <si>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</si>
  <si>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</si>
  <si>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</si>
  <si>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</si>
  <si>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</si>
  <si>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</si>
  <si>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</si>
  <si>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</si>
  <si>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</si>
  <si>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</si>
  <si>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</si>
  <si>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</si>
  <si>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</si>
  <si>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</si>
  <si>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</si>
  <si>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</si>
  <si>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</si>
  <si>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</si>
  <si>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</si>
  <si>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</si>
  <si>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</si>
  <si>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</si>
  <si>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</si>
  <si>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</si>
  <si>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</si>
  <si>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</si>
  <si>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</si>
  <si>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</si>
  <si>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</si>
  <si>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</si>
  <si>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</si>
  <si>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</si>
  <si>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</si>
  <si>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</si>
  <si>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</si>
  <si>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</si>
  <si>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</si>
  <si>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</si>
  <si>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</si>
  <si>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</si>
  <si>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</si>
  <si>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</si>
  <si>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</si>
  <si>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</si>
  <si>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</si>
  <si>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</si>
  <si>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</si>
  <si>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</si>
  <si>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</si>
  <si>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</si>
  <si>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</si>
  <si>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</si>
  <si>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</si>
  <si>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</si>
  <si>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</si>
  <si>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</si>
  <si>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</si>
  <si>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</si>
  <si>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</si>
  <si>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</si>
  <si>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</si>
  <si>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</si>
  <si>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</si>
  <si>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</si>
  <si>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</si>
  <si>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</si>
  <si>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</si>
  <si>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</si>
  <si>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</si>
  <si>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</si>
  <si>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</si>
  <si>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</si>
  <si>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</si>
  <si>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</si>
  <si>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</si>
  <si>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</si>
  <si>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</si>
  <si>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</si>
  <si>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</si>
  <si>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</si>
  <si>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</si>
  <si>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</si>
  <si>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</si>
  <si>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</si>
  <si>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</si>
  <si>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</si>
  <si>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</si>
  <si>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</si>
  <si>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</si>
  <si>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</si>
  <si>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</si>
  <si>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</si>
  <si>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</si>
  <si>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</si>
  <si>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</si>
  <si>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</si>
  <si>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</si>
  <si>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</si>
  <si>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</si>
  <si>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</si>
  <si>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</si>
  <si>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</si>
  <si>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</si>
  <si>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</si>
  <si>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</si>
  <si>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</si>
  <si>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</si>
  <si>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</si>
  <si>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</si>
  <si>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</si>
  <si>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</si>
  <si>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</si>
  <si>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</si>
  <si>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</si>
  <si>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</si>
  <si>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</si>
  <si>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</si>
  <si>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</si>
  <si>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</si>
  <si>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</si>
  <si>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</si>
  <si>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</si>
  <si>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</si>
  <si>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</si>
  <si>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</si>
  <si>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</si>
  <si>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</si>
  <si>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</si>
  <si>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</si>
  <si>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</si>
  <si>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</si>
  <si>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</si>
  <si>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</si>
  <si>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</si>
  <si>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</si>
  <si>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</si>
  <si>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</si>
  <si>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</si>
  <si>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</si>
  <si>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</si>
  <si>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</si>
  <si>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</si>
  <si>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</si>
  <si>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</si>
  <si>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</si>
  <si>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</si>
  <si>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</si>
  <si>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</si>
  <si>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</si>
  <si>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</si>
  <si>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</si>
  <si>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</si>
  <si>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</si>
  <si>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</si>
  <si>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</si>
  <si>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</si>
  <si>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</si>
  <si>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</si>
  <si>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</si>
  <si>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</si>
  <si>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</si>
  <si>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</si>
  <si>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</si>
  <si>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</si>
  <si>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</si>
  <si>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</si>
  <si>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</si>
  <si>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</si>
  <si>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</si>
  <si>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</si>
  <si>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</si>
  <si>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</si>
  <si>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</si>
  <si>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</si>
  <si>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</si>
  <si>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</si>
  <si>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</si>
  <si>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</si>
  <si>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</si>
  <si>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</si>
  <si>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</si>
  <si>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</si>
  <si>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</si>
  <si>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</si>
  <si>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</si>
  <si>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</si>
  <si>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</si>
  <si>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</si>
  <si>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</si>
  <si>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</si>
  <si>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</si>
  <si>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</si>
  <si>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</si>
  <si>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</si>
  <si>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</si>
  <si>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</si>
  <si>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</si>
  <si>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</si>
  <si>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</si>
  <si>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</si>
  <si>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</si>
  <si>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</si>
  <si>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</si>
  <si>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</si>
  <si>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</si>
  <si>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</si>
  <si>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</si>
  <si>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</si>
  <si>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</si>
  <si>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</si>
  <si>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</si>
  <si>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</si>
  <si>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</si>
  <si>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</si>
  <si>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</si>
  <si>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</si>
  <si>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</si>
  <si>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</si>
  <si>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</si>
  <si>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</si>
  <si>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</si>
  <si>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</si>
  <si>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</si>
  <si>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</si>
  <si>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</si>
  <si>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</si>
  <si>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</si>
  <si>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</si>
  <si>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</si>
  <si>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</si>
  <si>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</si>
  <si>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</si>
  <si>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</si>
  <si>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</si>
  <si>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</si>
  <si>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</si>
  <si>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</si>
  <si>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</si>
  <si>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</si>
  <si>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</si>
  <si>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</si>
  <si>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</si>
  <si>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</si>
  <si>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</si>
  <si>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</si>
  <si>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</si>
  <si>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</si>
  <si>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</si>
  <si>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</si>
  <si>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</si>
  <si>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</si>
  <si>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</si>
  <si>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</si>
  <si>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</si>
  <si>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</si>
  <si>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</si>
  <si>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</si>
  <si>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</si>
  <si>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</si>
  <si>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</si>
  <si>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</si>
  <si>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</si>
  <si>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</si>
  <si>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</si>
  <si>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</si>
  <si>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</si>
  <si>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</si>
  <si>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</si>
  <si>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</si>
  <si>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</si>
  <si>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</si>
  <si>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</si>
  <si>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</si>
  <si>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</si>
  <si>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</si>
  <si>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</si>
  <si>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</si>
  <si>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</si>
  <si>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</si>
  <si>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</si>
  <si>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</si>
  <si>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</si>
  <si>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</si>
  <si>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</si>
  <si>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</si>
  <si>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</si>
  <si>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</si>
  <si>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</si>
  <si>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</si>
  <si>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</si>
  <si>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</si>
  <si>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</si>
  <si>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</si>
  <si>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</si>
  <si>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</si>
  <si>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</si>
  <si>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</si>
  <si>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</si>
  <si>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</si>
  <si>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</si>
  <si>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</si>
  <si>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</si>
  <si>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</si>
  <si>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</si>
  <si>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</si>
  <si>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</si>
  <si>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</si>
  <si>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</si>
  <si>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</si>
  <si>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</si>
  <si>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</si>
  <si>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</si>
  <si>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</si>
  <si>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</si>
  <si>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</si>
  <si>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</si>
  <si>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</si>
  <si>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</si>
  <si>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</si>
  <si>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</si>
  <si>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</si>
  <si>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</si>
  <si>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</si>
  <si>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</si>
  <si>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</si>
  <si>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</si>
  <si>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</si>
  <si>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</si>
  <si>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</si>
  <si>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</si>
  <si>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</si>
  <si>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</si>
  <si>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</si>
  <si>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</si>
  <si>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</si>
  <si>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</si>
  <si>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</si>
  <si>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</si>
  <si>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</si>
  <si>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</si>
  <si>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</si>
  <si>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</si>
  <si>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</si>
  <si>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</si>
  <si>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</si>
  <si>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</si>
  <si>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</si>
  <si>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</si>
  <si>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</si>
  <si>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</si>
  <si>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</si>
  <si>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</si>
  <si>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</si>
  <si>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</si>
  <si>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</si>
  <si>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</si>
  <si>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</si>
  <si>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</si>
  <si>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</si>
  <si>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</si>
  <si>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</si>
  <si>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</si>
  <si>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</si>
  <si>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</si>
  <si>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</si>
  <si>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</si>
  <si>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</si>
  <si>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</si>
  <si>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</si>
  <si>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</si>
  <si>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</si>
  <si>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</si>
  <si>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</si>
  <si>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</si>
  <si>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</si>
  <si>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</si>
  <si>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</si>
  <si>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</si>
  <si>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</si>
  <si>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</si>
  <si>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</si>
  <si>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</si>
  <si>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</si>
  <si>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</si>
  <si>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</si>
  <si>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</si>
  <si>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</si>
  <si>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</si>
  <si>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</si>
  <si>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</si>
  <si>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</si>
  <si>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</si>
  <si>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</si>
  <si>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</si>
  <si>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</si>
  <si>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</si>
  <si>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</si>
  <si>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</si>
  <si>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</si>
  <si>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</si>
  <si>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</si>
  <si>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</si>
  <si>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</si>
  <si>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</si>
  <si>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</si>
  <si>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</si>
  <si>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</si>
  <si>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</si>
  <si>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</si>
  <si>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</si>
  <si>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</si>
  <si>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</si>
  <si>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</si>
  <si>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</si>
  <si>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</si>
  <si>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</si>
  <si>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</si>
  <si>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</si>
  <si>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</si>
  <si>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</si>
  <si>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</si>
  <si>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</si>
  <si>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</si>
  <si>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</si>
  <si>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</si>
  <si>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</si>
  <si>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</si>
  <si>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</si>
  <si>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</si>
  <si>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</si>
  <si>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</si>
  <si>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</si>
  <si>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</si>
  <si>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</si>
  <si>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</si>
  <si>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</si>
  <si>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</si>
  <si>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</si>
  <si>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</si>
  <si>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</si>
  <si>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</si>
  <si>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</si>
  <si>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</si>
  <si>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</si>
  <si>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</si>
  <si>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</si>
  <si>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</si>
  <si>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</si>
  <si>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</si>
  <si>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</si>
  <si>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</si>
  <si>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</si>
  <si>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</si>
  <si>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</si>
  <si>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</si>
  <si>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</si>
  <si>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</si>
  <si>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</si>
  <si>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</si>
  <si>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</si>
  <si>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</si>
  <si>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</si>
  <si>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</si>
  <si>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</si>
  <si>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</si>
  <si>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</si>
  <si>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</si>
  <si>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</si>
  <si>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</si>
  <si>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</si>
  <si>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</si>
  <si>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</si>
  <si>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</si>
  <si>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</si>
  <si>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</si>
  <si>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</si>
  <si>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</si>
  <si>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</si>
  <si>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</si>
  <si>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</si>
  <si>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</si>
  <si>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</si>
  <si>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</si>
  <si>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</si>
  <si>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</si>
  <si>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</si>
  <si>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</si>
  <si>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</si>
  <si>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</si>
  <si>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</si>
  <si>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</si>
  <si>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</si>
  <si>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</si>
  <si>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</si>
  <si>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</si>
  <si>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</si>
  <si>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</si>
  <si>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</si>
  <si>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</si>
  <si>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</si>
  <si>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</si>
  <si>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</si>
  <si>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</si>
  <si>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</si>
  <si>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</si>
  <si>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</si>
  <si>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</si>
  <si>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</si>
  <si>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</si>
  <si>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</si>
  <si>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</si>
  <si>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</si>
  <si>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</si>
  <si>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</si>
  <si>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</si>
  <si>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</si>
  <si>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</si>
  <si>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</si>
  <si>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</si>
  <si>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</si>
  <si>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</si>
  <si>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</si>
  <si>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</si>
  <si>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</si>
  <si>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</si>
  <si>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</si>
  <si>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</si>
  <si>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</si>
  <si>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</si>
  <si>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</si>
  <si>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</si>
  <si>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</si>
  <si>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</si>
  <si>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</si>
  <si>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</si>
  <si>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</si>
  <si>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</si>
  <si>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</si>
  <si>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</si>
  <si>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</si>
  <si>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</si>
  <si>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</si>
  <si>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</si>
  <si>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</si>
  <si>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</si>
  <si>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</si>
  <si>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</si>
  <si>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</si>
  <si>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</si>
  <si>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</si>
  <si>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</si>
  <si>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</si>
  <si>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</si>
  <si>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</si>
  <si>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</si>
  <si>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</si>
  <si>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</si>
  <si>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</si>
  <si>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</si>
  <si>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</si>
  <si>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</si>
  <si>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</si>
  <si>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</si>
  <si>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</si>
  <si>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</si>
  <si>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</si>
  <si>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</si>
  <si>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</si>
  <si>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</si>
  <si>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</si>
  <si>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</si>
  <si>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</si>
  <si>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</si>
  <si>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</si>
  <si>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</si>
  <si>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</si>
  <si>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</si>
  <si>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</si>
  <si>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</si>
  <si>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</si>
  <si>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</si>
  <si>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</si>
  <si>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</si>
  <si>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</si>
  <si>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</si>
  <si>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</si>
  <si>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</si>
  <si>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</si>
  <si>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</si>
  <si>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</si>
  <si>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</si>
  <si>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</si>
  <si>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</si>
  <si>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</si>
  <si>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</si>
  <si>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</si>
  <si>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</si>
  <si>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</si>
  <si>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</si>
  <si>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</si>
  <si>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</si>
  <si>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</si>
  <si>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</si>
  <si>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</si>
  <si>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</si>
  <si>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</si>
  <si>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</si>
  <si>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</si>
  <si>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</si>
  <si>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</si>
  <si>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</si>
  <si>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</si>
  <si>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</si>
  <si>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</si>
  <si>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</si>
  <si>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</si>
  <si>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</si>
  <si>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</si>
  <si>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</si>
  <si>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</si>
  <si>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</si>
  <si>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</si>
  <si>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</si>
  <si>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</si>
  <si>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</si>
  <si>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</si>
  <si>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</si>
  <si>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</si>
  <si>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</si>
  <si>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</si>
  <si>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</si>
  <si>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</si>
  <si>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</si>
  <si>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</si>
  <si>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</si>
  <si>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</si>
  <si>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</si>
  <si>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</si>
  <si>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</si>
  <si>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</si>
  <si>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</si>
  <si>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</si>
  <si>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</si>
  <si>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</si>
  <si>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</si>
  <si>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</si>
  <si>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</si>
  <si>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</si>
  <si>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</si>
  <si>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</si>
  <si>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</si>
  <si>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</si>
  <si>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</si>
  <si>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</si>
  <si>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</si>
  <si>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</si>
  <si>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</si>
  <si>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</si>
  <si>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</si>
  <si>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</si>
  <si>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</si>
  <si>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</si>
  <si>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</si>
  <si>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</si>
  <si>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</si>
  <si>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</si>
  <si>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</si>
  <si>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</si>
  <si>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</si>
  <si>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</si>
  <si>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</si>
  <si>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</si>
  <si>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</si>
  <si>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</si>
  <si>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</si>
  <si>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</si>
  <si>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</si>
  <si>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</si>
  <si>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</si>
  <si>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</si>
  <si>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</si>
  <si>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</si>
  <si>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</si>
  <si>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</si>
  <si>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</si>
  <si>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</si>
  <si>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</si>
  <si>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</si>
  <si>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</si>
  <si>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</si>
  <si>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</si>
  <si>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</si>
  <si>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</si>
  <si>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</si>
  <si>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</si>
  <si>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</si>
  <si>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</si>
  <si>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</si>
  <si>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</si>
  <si>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</si>
  <si>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</si>
  <si>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</si>
  <si>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</si>
  <si>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</si>
  <si>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</si>
  <si>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</si>
  <si>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</si>
  <si>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</si>
  <si>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</si>
  <si>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</si>
  <si>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</si>
  <si>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</si>
  <si>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</si>
  <si>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</si>
  <si>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</si>
  <si>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</si>
  <si>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</si>
  <si>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</si>
  <si>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</si>
  <si>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</si>
  <si>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</si>
  <si>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</si>
  <si>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</si>
  <si>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</si>
  <si>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</si>
  <si>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</si>
  <si>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</si>
  <si>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</si>
  <si>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</si>
  <si>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</si>
  <si>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</si>
  <si>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</si>
  <si>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</si>
  <si>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</si>
  <si>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</si>
  <si>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</si>
  <si>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</si>
  <si>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</si>
  <si>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</si>
  <si>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</si>
  <si>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</si>
  <si>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</si>
  <si>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</si>
  <si>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</si>
  <si>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</si>
  <si>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</si>
  <si>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</si>
  <si>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</si>
  <si>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</si>
  <si>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</si>
  <si>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</si>
  <si>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</si>
  <si>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</si>
  <si>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</si>
  <si>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</si>
  <si>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</si>
  <si>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</si>
  <si>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</si>
  <si>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</si>
  <si>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</si>
  <si>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</si>
  <si>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</si>
  <si>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</si>
  <si>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</si>
  <si>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</si>
  <si>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</si>
  <si>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</si>
  <si>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</si>
  <si>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</si>
  <si>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</si>
  <si>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</si>
  <si>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</si>
  <si>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</si>
  <si>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</si>
  <si>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</si>
  <si>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</si>
  <si>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</si>
  <si>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</si>
  <si>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</si>
  <si>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</si>
  <si>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</si>
  <si>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</si>
  <si>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</si>
  <si>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</si>
  <si>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</si>
  <si>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</si>
  <si>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</si>
  <si>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</si>
  <si>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</si>
  <si>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</si>
  <si>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</si>
  <si>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</si>
  <si>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</si>
  <si>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</si>
  <si>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</si>
  <si>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</si>
  <si>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</si>
  <si>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</si>
  <si>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</si>
  <si>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</si>
  <si>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</si>
  <si>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</si>
  <si>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</si>
  <si>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</si>
  <si>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</si>
  <si>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</si>
  <si>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</si>
  <si>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</si>
  <si>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</si>
  <si>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</si>
  <si>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</si>
  <si>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</si>
  <si>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</si>
  <si>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</si>
  <si>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</si>
  <si>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</si>
  <si>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</si>
  <si>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</si>
  <si>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</si>
  <si>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</si>
  <si>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</si>
  <si>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</si>
  <si>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</si>
  <si>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</si>
  <si>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</si>
  <si>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</si>
  <si>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</si>
  <si>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</si>
  <si>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</si>
  <si>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</si>
  <si>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</si>
  <si>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</si>
  <si>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</si>
  <si>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</si>
  <si>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</si>
  <si>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</si>
  <si>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</si>
  <si>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</si>
  <si>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</si>
  <si>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</si>
  <si>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</si>
  <si>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</si>
  <si>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</si>
  <si>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</si>
  <si>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</si>
  <si>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</si>
  <si>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</si>
  <si>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</si>
  <si>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</si>
  <si>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</si>
  <si>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</si>
  <si>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</si>
  <si>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</si>
  <si>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</si>
  <si>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</si>
  <si>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</si>
  <si>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</si>
  <si>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</si>
  <si>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</si>
  <si>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</si>
  <si>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</si>
  <si>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</si>
  <si>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</si>
  <si>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</si>
  <si>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</si>
  <si>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</si>
  <si>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</si>
  <si>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</si>
  <si>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</si>
  <si>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</si>
  <si>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</si>
  <si>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</si>
  <si>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</si>
  <si>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</si>
  <si>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</si>
  <si>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</si>
  <si>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</si>
  <si>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</si>
  <si>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</si>
  <si>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</si>
  <si>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</si>
  <si>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</si>
  <si>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</si>
  <si>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</si>
  <si>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</si>
  <si>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</si>
  <si>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</si>
  <si>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</si>
  <si>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</si>
  <si>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</si>
  <si>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</si>
  <si>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</si>
  <si>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</si>
  <si>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</si>
  <si>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</si>
  <si>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</si>
  <si>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</si>
  <si>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</si>
  <si>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</si>
  <si>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</si>
  <si>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</si>
  <si>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</si>
  <si>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</si>
  <si>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</si>
  <si>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</si>
  <si>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</si>
  <si>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</si>
  <si>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</si>
  <si>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</si>
  <si>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</si>
  <si>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</si>
  <si>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</si>
  <si>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</si>
  <si>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</si>
  <si>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</si>
  <si>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</si>
  <si>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</si>
  <si>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</si>
  <si>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</si>
  <si>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</si>
  <si>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</si>
  <si>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</si>
  <si>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</si>
  <si>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</si>
  <si>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</si>
  <si>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</si>
  <si>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</si>
  <si>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</si>
  <si>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</si>
  <si>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</si>
  <si>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</si>
  <si>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</si>
  <si>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</si>
  <si>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</si>
  <si>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</si>
  <si>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</si>
  <si>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</si>
  <si>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</si>
  <si>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</si>
  <si>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</si>
  <si>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</si>
  <si>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</si>
  <si>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</si>
  <si>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</si>
  <si>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</si>
  <si>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</si>
  <si>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</si>
  <si>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</si>
  <si>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</si>
  <si>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</si>
  <si>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</si>
  <si>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</si>
  <si>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</si>
  <si>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</si>
  <si>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</si>
  <si>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</si>
  <si>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</si>
  <si>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</si>
  <si>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</si>
  <si>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</si>
  <si>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</si>
  <si>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</si>
  <si>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</si>
  <si>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</si>
  <si>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</si>
  <si>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</si>
  <si>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</si>
  <si>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</si>
  <si>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</si>
  <si>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</si>
  <si>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</si>
  <si>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</si>
  <si>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</si>
  <si>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</si>
  <si>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</si>
  <si>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</si>
  <si>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</si>
  <si>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</si>
  <si>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</si>
  <si>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</si>
  <si>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</si>
  <si>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</si>
  <si>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</si>
  <si>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</si>
  <si>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</si>
  <si>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</si>
  <si>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</si>
  <si>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</si>
  <si>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</si>
  <si>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</si>
  <si>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</si>
  <si>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</si>
  <si>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</si>
  <si>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</si>
  <si>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</si>
  <si>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</si>
  <si>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</si>
  <si>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</si>
  <si>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</si>
  <si>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</si>
  <si>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</si>
  <si>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</si>
  <si>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</si>
  <si>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</si>
  <si>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</si>
  <si>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</si>
  <si>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</si>
  <si>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</si>
  <si>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</si>
  <si>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</si>
  <si>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</si>
  <si>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</si>
  <si>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</si>
  <si>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</si>
  <si>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</si>
  <si>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</si>
  <si>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</si>
  <si>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</si>
  <si>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</si>
  <si>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</si>
  <si>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</si>
  <si>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</si>
  <si>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</si>
  <si>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</si>
  <si>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</si>
  <si>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</si>
  <si>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</si>
  <si>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</si>
  <si>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</si>
  <si>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</si>
  <si>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</si>
  <si>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</si>
  <si>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</si>
  <si>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</si>
  <si>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</si>
  <si>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</si>
  <si>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</si>
  <si>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</si>
  <si>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</si>
  <si>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</si>
  <si>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</si>
  <si>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</si>
  <si>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</si>
  <si>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</si>
  <si>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</si>
  <si>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</si>
  <si>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</si>
  <si>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</si>
  <si>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</si>
  <si>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</si>
  <si>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</si>
  <si>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</si>
  <si>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</si>
  <si>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</si>
  <si>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</si>
  <si>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</si>
  <si>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</si>
  <si>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</si>
  <si>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</si>
  <si>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</si>
  <si>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</si>
  <si>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</si>
  <si>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</si>
  <si>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</si>
  <si>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</si>
  <si>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</si>
  <si>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</si>
  <si>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</si>
  <si>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</si>
  <si>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</si>
  <si>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</si>
  <si>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</si>
  <si>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</si>
  <si>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</si>
  <si>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</si>
  <si>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</si>
  <si>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</si>
  <si>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</si>
  <si>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</si>
  <si>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</si>
  <si>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</si>
  <si>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</si>
  <si>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</si>
  <si>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</si>
  <si>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</si>
  <si>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</si>
  <si>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</si>
  <si>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</si>
  <si>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</si>
  <si>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</si>
  <si>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</si>
  <si>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</si>
  <si>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</si>
  <si>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</si>
  <si>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</si>
  <si>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</si>
  <si>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</si>
  <si>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</si>
  <si>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</si>
  <si>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</si>
  <si>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</si>
  <si>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</si>
  <si>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</si>
  <si>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</si>
  <si>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</si>
  <si>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</si>
  <si>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</si>
  <si>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</si>
  <si>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</si>
  <si>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</si>
  <si>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</si>
  <si>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</si>
  <si>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</si>
  <si>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</si>
  <si>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</si>
  <si>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</si>
  <si>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</si>
  <si>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</si>
  <si>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</si>
  <si>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</si>
  <si>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</si>
  <si>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</si>
  <si>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</si>
  <si>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</si>
  <si>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</si>
  <si>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</si>
  <si>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</si>
  <si>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</si>
  <si>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</si>
  <si>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</si>
  <si>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</si>
  <si>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</si>
  <si>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</si>
  <si>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</si>
  <si>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</si>
  <si>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</si>
  <si>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</si>
  <si>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</si>
  <si>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</si>
  <si>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</si>
  <si>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</si>
  <si>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</si>
  <si>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</si>
  <si>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</si>
  <si>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</si>
  <si>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</si>
  <si>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</si>
  <si>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</si>
  <si>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</si>
  <si>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</si>
  <si>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</si>
  <si>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</si>
  <si>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</si>
  <si>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</si>
  <si>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</si>
  <si>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</si>
  <si>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</si>
  <si>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</si>
  <si>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</si>
  <si>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</si>
  <si>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</si>
  <si>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</si>
  <si>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</si>
  <si>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</si>
  <si>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</si>
  <si>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</si>
  <si>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</si>
  <si>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</si>
  <si>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</si>
  <si>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</si>
  <si>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</si>
  <si>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</si>
  <si>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</si>
  <si>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</si>
  <si>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</si>
  <si>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</si>
  <si>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</si>
  <si>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</si>
  <si>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</si>
  <si>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</si>
  <si>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</si>
  <si>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</si>
  <si>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</si>
  <si>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</si>
  <si>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</si>
  <si>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</si>
  <si>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</si>
  <si>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</si>
  <si>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</si>
  <si>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</si>
  <si>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</si>
  <si>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</si>
  <si>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</si>
  <si>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</si>
  <si>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</si>
  <si>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</si>
  <si>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</si>
  <si>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</si>
  <si>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</si>
  <si>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</si>
  <si>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</si>
  <si>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</si>
  <si>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</si>
  <si>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</si>
  <si>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</si>
  <si>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</si>
  <si>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</si>
  <si>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</si>
  <si>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</si>
  <si>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</si>
  <si>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</si>
  <si>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</si>
  <si>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</si>
  <si>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</si>
  <si>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</si>
  <si>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</si>
  <si>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</si>
  <si>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</si>
  <si>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</si>
  <si>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</si>
  <si>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</si>
  <si>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</si>
  <si>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</si>
  <si>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</si>
  <si>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</si>
  <si>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</si>
  <si>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</si>
  <si>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</si>
  <si>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</si>
  <si>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</si>
  <si>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</si>
  <si>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</si>
  <si>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</si>
  <si>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</si>
  <si>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</si>
  <si>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</si>
  <si>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</si>
  <si>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</si>
  <si>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</si>
  <si>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</si>
  <si>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</si>
  <si>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</si>
  <si>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</si>
  <si>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</si>
  <si>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</si>
  <si>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</si>
  <si>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</si>
  <si>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</si>
  <si>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</si>
  <si>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</si>
  <si>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</si>
  <si>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</si>
  <si>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</si>
  <si>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</si>
  <si>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</si>
  <si>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</si>
  <si>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</si>
  <si>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</si>
  <si>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</si>
  <si>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</si>
  <si>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</si>
  <si>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</si>
  <si>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</si>
  <si>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</si>
  <si>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</si>
  <si>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</si>
  <si>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</si>
  <si>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</si>
  <si>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</si>
  <si>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</si>
  <si>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</si>
  <si>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</si>
  <si>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</si>
  <si>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</si>
  <si>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</si>
  <si>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</si>
  <si>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</si>
  <si>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</si>
  <si>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</si>
  <si>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</si>
  <si>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</si>
  <si>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</si>
  <si>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</si>
  <si>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</si>
  <si>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</si>
  <si>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</si>
  <si>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</si>
  <si>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</si>
  <si>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</si>
  <si>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</si>
  <si>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</si>
  <si>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</si>
  <si>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</si>
  <si>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</si>
  <si>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</si>
  <si>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</si>
  <si>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</si>
  <si>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</si>
  <si>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</si>
  <si>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</si>
  <si>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</si>
  <si>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</si>
  <si>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</si>
  <si>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</si>
  <si>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</si>
  <si>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</si>
  <si>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</si>
  <si>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</si>
  <si>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</si>
  <si>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</si>
  <si>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</si>
  <si>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</si>
  <si>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</si>
  <si>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</si>
  <si>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</si>
  <si>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</si>
  <si>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</si>
  <si>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</si>
  <si>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</si>
  <si>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</si>
  <si>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</si>
  <si>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</si>
  <si>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</si>
  <si>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</si>
  <si>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</si>
  <si>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</si>
  <si>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</si>
  <si>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</si>
  <si>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</si>
  <si>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</si>
  <si>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</si>
  <si>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</si>
  <si>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</si>
  <si>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</si>
  <si>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</si>
  <si>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</si>
  <si>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</si>
  <si>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</si>
  <si>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</si>
  <si>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</si>
  <si>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</si>
  <si>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</si>
  <si>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</si>
  <si>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</si>
  <si>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</si>
  <si>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</si>
  <si>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</si>
  <si>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</si>
  <si>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</si>
  <si>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</si>
  <si>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</si>
  <si>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</si>
  <si>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</si>
  <si>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</si>
  <si>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</si>
  <si>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</si>
  <si>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</si>
  <si>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</si>
  <si>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</si>
  <si>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</si>
  <si>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</si>
  <si>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</si>
  <si>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</si>
  <si>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</si>
  <si>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</si>
  <si>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</si>
  <si>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</si>
  <si>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</si>
  <si>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</si>
  <si>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</si>
  <si>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</si>
  <si>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</si>
  <si>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</si>
  <si>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</si>
  <si>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</si>
  <si>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</si>
  <si>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</si>
  <si>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</si>
  <si>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</si>
  <si>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</si>
  <si>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</si>
  <si>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</si>
  <si>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</si>
  <si>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</si>
  <si>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</si>
  <si>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</si>
  <si>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</si>
  <si>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</si>
  <si>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</si>
  <si>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</si>
  <si>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</si>
  <si>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</si>
  <si>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</si>
  <si>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</si>
  <si>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</si>
  <si>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</si>
  <si>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</si>
  <si>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</si>
  <si>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</si>
  <si>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</si>
  <si>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</si>
  <si>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</si>
  <si>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</si>
  <si>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</si>
  <si>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</si>
  <si>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</si>
  <si>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</si>
  <si>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</si>
  <si>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</si>
  <si>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</si>
  <si>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</si>
  <si>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</si>
  <si>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</si>
  <si>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</si>
  <si>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</si>
  <si>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</si>
  <si>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</si>
  <si>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</si>
  <si>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</si>
  <si>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</si>
  <si>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</si>
  <si>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</si>
  <si>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</si>
  <si>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</si>
  <si>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</si>
  <si>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</si>
  <si>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</si>
  <si>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</si>
  <si>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</si>
  <si>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</si>
  <si>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</si>
  <si>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</si>
  <si>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</si>
  <si>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</si>
  <si>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</si>
  <si>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</si>
  <si>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</si>
  <si>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</si>
  <si>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</si>
  <si>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</si>
  <si>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</si>
  <si>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</si>
  <si>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</si>
  <si>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</si>
  <si>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</si>
  <si>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</si>
  <si>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</si>
  <si>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</si>
  <si>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</si>
  <si>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</si>
  <si>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</si>
  <si>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</si>
  <si>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</si>
  <si>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</si>
  <si>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</si>
  <si>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</si>
  <si>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</si>
  <si>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</si>
  <si>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</si>
  <si>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</si>
  <si>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</si>
  <si>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</si>
  <si>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</si>
  <si>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</si>
  <si>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</si>
  <si>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</si>
  <si>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</si>
  <si>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</si>
  <si>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</si>
  <si>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</si>
  <si>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</si>
  <si>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</si>
  <si>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</si>
  <si>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</si>
  <si>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</si>
  <si>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</si>
  <si>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</si>
  <si>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</si>
  <si>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</si>
  <si>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</si>
  <si>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</si>
  <si>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</si>
  <si>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</si>
  <si>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</si>
  <si>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</si>
  <si>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</si>
  <si>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</si>
  <si>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</si>
  <si>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</si>
  <si>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</si>
  <si>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</si>
  <si>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</si>
  <si>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</si>
  <si>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</si>
  <si>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</si>
  <si>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</si>
  <si>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</si>
  <si>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</si>
  <si>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</si>
  <si>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</si>
  <si>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</si>
  <si>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</si>
  <si>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</si>
  <si>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</si>
  <si>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</si>
  <si>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</si>
  <si>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</si>
  <si>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</si>
  <si>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</si>
  <si>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</si>
  <si>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</si>
  <si>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</si>
  <si>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</si>
  <si>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</si>
  <si>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</si>
  <si>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</si>
  <si>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</si>
  <si>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</si>
  <si>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</si>
  <si>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</si>
  <si>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</si>
  <si>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</si>
  <si>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</si>
  <si>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</si>
  <si>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</si>
  <si>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</si>
  <si>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</si>
  <si>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</si>
  <si>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</si>
  <si>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</si>
  <si>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</si>
  <si>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</si>
  <si>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</si>
  <si>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</si>
  <si>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</si>
  <si>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</si>
  <si>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</si>
  <si>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</si>
  <si>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</si>
  <si>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</si>
  <si>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</si>
  <si>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</si>
  <si>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</si>
  <si>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</si>
  <si>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</si>
  <si>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</si>
  <si>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</si>
  <si>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</si>
  <si>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</si>
  <si>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</si>
  <si>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</si>
  <si>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</si>
  <si>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</si>
  <si>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</si>
  <si>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</si>
  <si>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</si>
  <si>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</si>
  <si>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</si>
  <si>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</si>
  <si>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</si>
  <si>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</si>
  <si>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</si>
  <si>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</si>
  <si>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</si>
  <si>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</si>
  <si>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</si>
  <si>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</si>
  <si>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</si>
  <si>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</si>
  <si>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</si>
  <si>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</si>
  <si>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</si>
  <si>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</si>
  <si>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</si>
  <si>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</si>
  <si>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</si>
  <si>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</si>
  <si>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</si>
  <si>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</si>
  <si>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</si>
  <si>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</si>
  <si>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</si>
  <si>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</si>
  <si>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</si>
  <si>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</si>
  <si>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</si>
  <si>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</si>
  <si>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</si>
  <si>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</si>
  <si>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</si>
  <si>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</si>
  <si>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</si>
  <si>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</si>
  <si>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</si>
  <si>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</si>
  <si>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</si>
  <si>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</si>
  <si>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</si>
  <si>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</si>
  <si>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</si>
  <si>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</si>
  <si>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</si>
  <si>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</si>
  <si>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</si>
  <si>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</si>
  <si>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</si>
  <si>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</si>
  <si>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</si>
  <si>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</si>
  <si>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</si>
  <si>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</si>
  <si>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</si>
  <si>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</si>
  <si>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</si>
  <si>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</si>
  <si>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</si>
  <si>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</si>
  <si>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</si>
  <si>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</si>
  <si>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</si>
  <si>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</si>
  <si>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</si>
  <si>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</si>
  <si>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</si>
  <si>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</si>
  <si>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</si>
  <si>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</si>
  <si>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</si>
  <si>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</si>
  <si>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</si>
  <si>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</si>
  <si>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</si>
  <si>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</si>
  <si>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</si>
  <si>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</si>
  <si>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</si>
  <si>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</si>
  <si>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</si>
  <si>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</si>
  <si>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</si>
  <si>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</si>
  <si>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</si>
  <si>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</si>
  <si>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</si>
  <si>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</si>
  <si>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</si>
  <si>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</si>
  <si>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</si>
  <si>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</si>
  <si>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</si>
  <si>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</si>
  <si>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</si>
  <si>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</si>
  <si>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</si>
  <si>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</si>
  <si>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</si>
  <si>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</si>
  <si>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</si>
  <si>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</si>
  <si>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</si>
  <si>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</si>
  <si>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</si>
  <si>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</si>
  <si>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</si>
  <si>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</si>
  <si>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</si>
  <si>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</si>
  <si>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</si>
  <si>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</si>
  <si>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</si>
  <si>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</si>
  <si>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</si>
  <si>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</si>
  <si>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</si>
  <si>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</si>
  <si>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</si>
  <si>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</si>
  <si>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</si>
  <si>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</si>
  <si>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</si>
  <si>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</si>
  <si>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</si>
  <si>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</si>
  <si>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</si>
  <si>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</si>
  <si>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</si>
  <si>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</si>
  <si>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</si>
  <si>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</si>
  <si>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</si>
  <si>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</si>
  <si>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</si>
  <si>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</si>
  <si>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</si>
  <si>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</si>
  <si>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</si>
  <si>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</si>
  <si>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</si>
  <si>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</si>
  <si>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</si>
  <si>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</si>
  <si>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</si>
  <si>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</si>
  <si>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</si>
  <si>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</si>
  <si>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</si>
  <si>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</si>
  <si>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</si>
  <si>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</si>
  <si>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</si>
  <si>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</si>
  <si>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</si>
  <si>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</si>
  <si>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</si>
  <si>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</si>
  <si>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</si>
  <si>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</si>
  <si>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</si>
  <si>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</si>
  <si>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</si>
  <si>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</si>
  <si>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</si>
  <si>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</si>
  <si>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</si>
  <si>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</si>
  <si>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</si>
  <si>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</si>
  <si>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</si>
  <si>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</si>
  <si>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</si>
  <si>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</si>
  <si>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</si>
  <si>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</si>
  <si>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</si>
  <si>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</si>
  <si>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</si>
  <si>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</si>
  <si>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</si>
  <si>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</si>
  <si>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</si>
  <si>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</si>
  <si>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</si>
  <si>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</si>
  <si>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</si>
  <si>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</si>
  <si>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</si>
  <si>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</si>
  <si>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</si>
  <si>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</si>
  <si>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</si>
  <si>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</si>
  <si>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</si>
  <si>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</si>
  <si>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</si>
  <si>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</si>
  <si>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</si>
  <si>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</si>
  <si>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</si>
  <si>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</si>
  <si>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</si>
  <si>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</si>
  <si>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</si>
  <si>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</si>
  <si>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</si>
  <si>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</si>
  <si>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</si>
  <si>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</si>
  <si>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</si>
  <si>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</si>
  <si>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</si>
  <si>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</si>
  <si>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</si>
  <si>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</si>
  <si>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</si>
  <si>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</si>
  <si>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</si>
  <si>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</si>
  <si>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</si>
  <si>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</si>
  <si>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</si>
  <si>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</si>
  <si>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</si>
  <si>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</si>
  <si>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</si>
  <si>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</si>
  <si>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</si>
  <si>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</si>
  <si>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</si>
  <si>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</si>
  <si>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</si>
  <si>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</si>
  <si>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</si>
  <si>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</si>
  <si>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</si>
  <si>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</si>
  <si>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</si>
  <si>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</si>
  <si>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</si>
  <si>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</si>
  <si>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</si>
  <si>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</si>
  <si>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</si>
  <si>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</si>
  <si>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</si>
  <si>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</si>
  <si>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</si>
  <si>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</si>
  <si>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</si>
  <si>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</si>
  <si>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</si>
  <si>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</si>
  <si>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</si>
  <si>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</si>
  <si>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</si>
  <si>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</si>
  <si>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</si>
  <si>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</si>
  <si>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</si>
  <si>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</si>
  <si>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</si>
  <si>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</si>
  <si>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</si>
  <si>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</si>
  <si>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</si>
  <si>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</si>
  <si>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</si>
  <si>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</si>
  <si>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</si>
  <si>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</si>
  <si>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</si>
  <si>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</si>
  <si>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</si>
  <si>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</si>
  <si>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</si>
  <si>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</si>
  <si>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</si>
  <si>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</si>
  <si>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</si>
  <si>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</si>
  <si>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</si>
  <si>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</si>
  <si>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</si>
  <si>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</si>
  <si>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</si>
  <si>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</si>
  <si>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</si>
  <si>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</si>
  <si>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</si>
  <si>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</si>
  <si>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</si>
  <si>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</si>
  <si>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</si>
  <si>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</si>
  <si>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</si>
  <si>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</si>
  <si>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</si>
  <si>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</si>
  <si>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</si>
  <si>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</si>
  <si>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</si>
  <si>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</si>
  <si>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</si>
  <si>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</si>
  <si>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</si>
  <si>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</si>
  <si>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</si>
  <si>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</si>
  <si>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</si>
  <si>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</si>
  <si>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</si>
  <si>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</si>
  <si>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</si>
  <si>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</si>
  <si>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</si>
  <si>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</si>
  <si>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</si>
  <si>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</si>
  <si>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</si>
  <si>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</si>
  <si>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</si>
  <si>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</si>
  <si>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</si>
  <si>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</si>
  <si>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</si>
  <si>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</si>
  <si>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</si>
  <si>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</si>
  <si>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</si>
  <si>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</si>
  <si>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</si>
  <si>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</si>
  <si>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</si>
  <si>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</si>
  <si>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</si>
  <si>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</si>
  <si>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</si>
  <si>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</si>
  <si>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</si>
  <si>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</si>
  <si>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</si>
  <si>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</si>
  <si>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</si>
  <si>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</si>
  <si>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</si>
  <si>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</si>
  <si>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</si>
  <si>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</si>
  <si>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</si>
  <si>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</si>
  <si>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</si>
  <si>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</si>
  <si>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</si>
  <si>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</si>
  <si>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</si>
  <si>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</si>
  <si>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</si>
  <si>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</si>
  <si>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</si>
  <si>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</si>
  <si>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</si>
  <si>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</si>
  <si>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</si>
  <si>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</si>
  <si>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</si>
  <si>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</si>
  <si>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</si>
  <si>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</si>
  <si>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</si>
  <si>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</si>
  <si>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</si>
  <si>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</si>
  <si>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</si>
  <si>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</si>
  <si>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</si>
  <si>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</si>
  <si>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</si>
  <si>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</si>
  <si>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</si>
  <si>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</si>
  <si>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</si>
  <si>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</si>
  <si>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</si>
  <si>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</si>
  <si>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</si>
  <si>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</si>
  <si>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</si>
  <si>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</si>
  <si>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</si>
  <si>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</si>
  <si>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</si>
  <si>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</si>
  <si>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</si>
  <si>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</si>
  <si>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</si>
  <si>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</si>
  <si>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</si>
  <si>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</si>
  <si>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</si>
  <si>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</si>
  <si>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</si>
  <si>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</si>
  <si>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</si>
  <si>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</si>
  <si>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</si>
  <si>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</si>
  <si>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</si>
  <si>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</si>
  <si>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</si>
  <si>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</si>
  <si>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</si>
  <si>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</si>
  <si>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</si>
  <si>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</si>
  <si>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</si>
  <si>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</si>
  <si>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</si>
  <si>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</si>
  <si>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</si>
  <si>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</si>
  <si>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</si>
  <si>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</si>
  <si>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</si>
  <si>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</si>
  <si>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</si>
  <si>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</si>
  <si>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</si>
  <si>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</si>
  <si>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</si>
  <si>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</si>
  <si>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</si>
  <si>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</si>
  <si>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</si>
  <si>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</si>
  <si>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</si>
  <si>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</si>
  <si>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</si>
  <si>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</si>
  <si>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</si>
  <si>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</si>
  <si>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</si>
  <si>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</si>
  <si>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</si>
  <si>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</si>
  <si>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</si>
  <si>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</si>
  <si>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</si>
  <si>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</si>
  <si>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</si>
  <si>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</si>
  <si>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</si>
  <si>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</si>
  <si>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</si>
  <si>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</si>
  <si>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</si>
  <si>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</si>
  <si>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</si>
  <si>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</si>
  <si>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</si>
  <si>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</si>
  <si>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</si>
  <si>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</si>
  <si>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</si>
  <si>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</si>
  <si>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</si>
  <si>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</si>
  <si>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</si>
  <si>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</si>
  <si>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</si>
  <si>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</si>
  <si>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</si>
  <si>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</si>
  <si>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</si>
  <si>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</si>
  <si>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</si>
  <si>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</si>
  <si>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</si>
  <si>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</si>
  <si>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</si>
  <si>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</si>
  <si>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</si>
  <si>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</si>
  <si>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</si>
  <si>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</si>
  <si>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</si>
  <si>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</si>
  <si>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</si>
  <si>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</si>
  <si>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</si>
  <si>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</si>
  <si>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</si>
  <si>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</si>
  <si>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</si>
  <si>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</si>
  <si>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</si>
  <si>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</si>
  <si>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</si>
  <si>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</si>
  <si>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</si>
  <si>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</si>
  <si>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</si>
  <si>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</si>
  <si>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</si>
  <si>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</si>
  <si>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</si>
  <si>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</si>
  <si>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</si>
  <si>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</si>
  <si>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</si>
  <si>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</si>
  <si>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</si>
  <si>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</si>
  <si>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</si>
  <si>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</si>
  <si>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</si>
  <si>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</si>
  <si>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</si>
  <si>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</si>
  <si>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</si>
  <si>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</si>
  <si>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</si>
  <si>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</si>
  <si>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</si>
  <si>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</si>
  <si>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</si>
  <si>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</si>
  <si>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</si>
  <si>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</si>
  <si>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</si>
  <si>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</si>
  <si>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</si>
  <si>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</si>
  <si>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</si>
  <si>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</si>
  <si>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</si>
  <si>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</si>
  <si>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</si>
  <si>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</si>
  <si>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</si>
  <si>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</si>
  <si>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</si>
  <si>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</si>
  <si>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</si>
  <si>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</si>
  <si>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</si>
  <si>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</si>
  <si>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</si>
  <si>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</si>
  <si>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</si>
  <si>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</si>
  <si>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</si>
  <si>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</si>
  <si>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</si>
  <si>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</si>
  <si>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</si>
  <si>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</si>
  <si>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</si>
  <si>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</si>
  <si>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</si>
  <si>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</si>
  <si>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</si>
  <si>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</si>
  <si>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</si>
  <si>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</si>
  <si>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</si>
  <si>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</si>
  <si>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</si>
  <si>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</si>
  <si>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</si>
  <si>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</si>
  <si>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</si>
  <si>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</si>
  <si>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</si>
  <si>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</si>
  <si>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</si>
  <si>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</si>
  <si>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</si>
  <si>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</si>
  <si>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</si>
  <si>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</si>
  <si>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</si>
  <si>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</si>
  <si>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</si>
  <si>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</si>
  <si>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</si>
  <si>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</si>
  <si>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</si>
  <si>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</si>
  <si>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</si>
  <si>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</si>
  <si>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</si>
  <si>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</si>
  <si>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</si>
  <si>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</si>
  <si>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</si>
  <si>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</si>
  <si>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</si>
  <si>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</si>
  <si>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</si>
  <si>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</si>
  <si>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</si>
  <si>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</si>
  <si>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</si>
  <si>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</si>
  <si>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</si>
  <si>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</si>
  <si>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</si>
  <si>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</si>
  <si>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</si>
  <si>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</si>
  <si>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</si>
  <si>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</si>
  <si>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</si>
  <si>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</si>
  <si>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</si>
  <si>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</si>
  <si>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</si>
  <si>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</si>
  <si>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</si>
  <si>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</si>
  <si>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</si>
  <si>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</si>
  <si>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</si>
  <si>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</si>
  <si>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</si>
  <si>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</si>
  <si>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</si>
  <si>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</si>
  <si>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</si>
  <si>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</si>
  <si>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</si>
  <si>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</si>
  <si>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</si>
  <si>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</si>
  <si>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</si>
  <si>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</si>
  <si>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</si>
  <si>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</si>
  <si>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</si>
  <si>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</si>
  <si>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</si>
  <si>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</si>
  <si>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</si>
  <si>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</si>
  <si>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</si>
  <si>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</si>
  <si>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</si>
  <si>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</si>
  <si>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</si>
  <si>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</si>
  <si>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</si>
  <si>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</si>
  <si>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</si>
  <si>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</si>
  <si>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</si>
  <si>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</si>
  <si>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</si>
  <si>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</si>
  <si>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</si>
  <si>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</si>
  <si>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</si>
  <si>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</si>
  <si>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</si>
  <si>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</si>
  <si>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</si>
  <si>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</si>
  <si>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</si>
  <si>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</si>
  <si>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</si>
  <si>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</si>
  <si>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</si>
  <si>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</si>
  <si>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</si>
  <si>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</si>
  <si>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</si>
  <si>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</si>
  <si>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</si>
  <si>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</si>
  <si>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</si>
  <si>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</si>
  <si>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</si>
  <si>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</si>
  <si>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</si>
  <si>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</si>
  <si>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</si>
  <si>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</si>
  <si>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</si>
  <si>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</si>
  <si>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</si>
  <si>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</si>
  <si>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</si>
  <si>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</si>
  <si>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</si>
  <si>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</si>
  <si>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</si>
  <si>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</si>
  <si>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</si>
  <si>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</si>
  <si>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</si>
  <si>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</si>
  <si>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</si>
  <si>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</si>
  <si>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</si>
  <si>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</si>
  <si>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</si>
  <si>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</si>
  <si>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</si>
  <si>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</si>
  <si>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</si>
  <si>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</si>
  <si>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</si>
  <si>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</si>
  <si>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</si>
  <si>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</si>
  <si>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</si>
  <si>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</si>
  <si>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</si>
  <si>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</si>
  <si>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</si>
  <si>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</si>
  <si>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</si>
  <si>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</si>
  <si>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</si>
  <si>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</si>
  <si>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</si>
  <si>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</si>
  <si>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</si>
  <si>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</si>
  <si>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</si>
  <si>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</si>
  <si>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</si>
  <si>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</si>
  <si>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</si>
  <si>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</si>
  <si>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</si>
  <si>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</si>
  <si>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</si>
  <si>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</si>
  <si>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</si>
  <si>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</si>
  <si>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</si>
  <si>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</si>
  <si>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</si>
  <si>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</si>
  <si>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</si>
  <si>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</si>
  <si>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</si>
  <si>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</si>
  <si>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</si>
  <si>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</si>
  <si>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</si>
  <si>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</si>
  <si>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</si>
  <si>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</si>
  <si>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</si>
  <si>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</si>
  <si>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</si>
  <si>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</si>
  <si>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</si>
  <si>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</si>
  <si>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</si>
  <si>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</si>
  <si>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</si>
  <si>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</si>
  <si>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</si>
  <si>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</si>
  <si>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</si>
  <si>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</si>
  <si>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</si>
  <si>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</si>
  <si>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</si>
  <si>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</si>
  <si>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</si>
  <si>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</si>
  <si>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</si>
  <si>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</si>
  <si>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</si>
  <si>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</si>
  <si>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</si>
  <si>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</si>
  <si>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</si>
  <si>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</si>
  <si>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</si>
  <si>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</si>
  <si>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</si>
  <si>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</si>
  <si>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</si>
  <si>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</si>
  <si>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</si>
  <si>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</si>
  <si>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</si>
  <si>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</si>
  <si>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</si>
  <si>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</si>
  <si>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</si>
  <si>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</si>
  <si>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</si>
  <si>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</si>
  <si>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</si>
  <si>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</si>
  <si>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</si>
  <si>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</si>
  <si>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</si>
  <si>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</si>
  <si>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</si>
  <si>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</si>
  <si>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</si>
  <si>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</si>
  <si>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</si>
  <si>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</si>
  <si>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</si>
  <si>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</si>
  <si>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</si>
  <si>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</si>
  <si>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</si>
  <si>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</si>
  <si>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</si>
  <si>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</si>
  <si>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</si>
  <si>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</si>
  <si>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</si>
  <si>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</si>
  <si>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</si>
  <si>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</si>
  <si>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</si>
  <si>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</si>
  <si>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</si>
  <si>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</si>
  <si>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</si>
  <si>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</si>
  <si>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</si>
  <si>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</si>
  <si>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</si>
  <si>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</si>
  <si>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</si>
  <si>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</si>
  <si>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</si>
  <si>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</si>
  <si>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</si>
  <si>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</si>
  <si>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</si>
  <si>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</si>
  <si>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</si>
  <si>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</si>
  <si>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</si>
  <si>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</si>
  <si>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</si>
  <si>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</si>
  <si>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</si>
  <si>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</si>
  <si>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</si>
  <si>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</si>
  <si>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</si>
  <si>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</si>
  <si>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</si>
  <si>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</si>
  <si>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</si>
  <si>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</si>
  <si>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</si>
  <si>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</si>
  <si>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</si>
  <si>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</si>
  <si>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</si>
  <si>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</si>
  <si>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</si>
  <si>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</si>
  <si>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</si>
  <si>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</si>
  <si>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</si>
  <si>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</si>
  <si>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</si>
  <si>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</si>
  <si>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</si>
  <si>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</si>
  <si>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</si>
  <si>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</si>
  <si>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</si>
  <si>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</si>
  <si>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</si>
  <si>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</si>
  <si>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</si>
  <si>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</si>
  <si>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</si>
  <si>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</si>
  <si>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</si>
  <si>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</si>
  <si>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</si>
  <si>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</si>
  <si>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</si>
  <si>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</si>
  <si>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</si>
  <si>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</si>
  <si>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</si>
  <si>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</si>
  <si>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</si>
  <si>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</si>
  <si>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</si>
  <si>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</si>
  <si>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</si>
  <si>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</si>
  <si>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</si>
  <si>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</si>
  <si>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</si>
  <si>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</si>
  <si>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</si>
  <si>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</si>
  <si>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</si>
  <si>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</si>
  <si>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</si>
  <si>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</si>
  <si>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</si>
  <si>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</si>
  <si>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</si>
  <si>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</si>
  <si>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</si>
  <si>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</si>
  <si>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</si>
  <si>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</si>
  <si>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</si>
  <si>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</si>
  <si>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</si>
  <si>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</si>
  <si>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</si>
  <si>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</si>
  <si>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</si>
  <si>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</si>
  <si>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</si>
  <si>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</si>
  <si>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</si>
  <si>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</si>
  <si>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</si>
  <si>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</si>
  <si>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</si>
  <si>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</si>
  <si>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</si>
  <si>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</si>
  <si>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</si>
  <si>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</si>
  <si>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</si>
  <si>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</si>
  <si>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</si>
  <si>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</si>
  <si>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</si>
  <si>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</si>
  <si>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</si>
  <si>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</si>
  <si>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</si>
  <si>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</si>
  <si>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</si>
  <si>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</si>
  <si>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</si>
  <si>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</si>
  <si>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</si>
  <si>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</si>
  <si>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</si>
  <si>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</si>
  <si>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</si>
  <si>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</si>
  <si>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</si>
  <si>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</si>
  <si>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</si>
  <si>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</si>
  <si>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</si>
  <si>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</si>
  <si>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</si>
  <si>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</si>
  <si>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</si>
  <si>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</si>
  <si>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</si>
  <si>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</si>
  <si>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</si>
  <si>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</si>
  <si>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</si>
  <si>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</si>
  <si>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</si>
  <si>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</si>
  <si>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</si>
  <si>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</si>
  <si>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</si>
  <si>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</si>
  <si>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</si>
  <si>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</si>
  <si>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</si>
  <si>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</si>
  <si>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</si>
  <si>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</si>
  <si>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</si>
  <si>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</si>
  <si>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</si>
  <si>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</si>
  <si>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</si>
  <si>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</si>
  <si>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</si>
  <si>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</si>
  <si>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</si>
  <si>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</si>
  <si>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</si>
  <si>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</si>
  <si>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</si>
  <si>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</si>
  <si>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</si>
  <si>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</si>
  <si>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</si>
  <si>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</si>
  <si>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</si>
  <si>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</si>
  <si>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</si>
  <si>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</si>
  <si>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</si>
  <si>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</si>
  <si>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</si>
  <si>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</si>
  <si>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</si>
  <si>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</si>
  <si>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</si>
  <si>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</si>
  <si>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</si>
  <si>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</si>
  <si>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</si>
  <si>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</si>
  <si>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</si>
  <si>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</si>
  <si>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</si>
  <si>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</si>
  <si>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</si>
  <si>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</si>
  <si>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</si>
  <si>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</si>
  <si>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</si>
  <si>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</si>
  <si>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</si>
  <si>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</si>
  <si>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</si>
  <si>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</si>
  <si>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</si>
  <si>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</si>
  <si>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</si>
  <si>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</si>
  <si>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</si>
  <si>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</si>
  <si>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</si>
  <si>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</si>
  <si>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</si>
  <si>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</si>
  <si>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</si>
  <si>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</si>
  <si>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</si>
  <si>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</si>
  <si>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</si>
  <si>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</si>
  <si>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</si>
  <si>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</si>
  <si>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</si>
  <si>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</si>
  <si>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</si>
  <si>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</si>
  <si>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</si>
  <si>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</si>
  <si>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</si>
  <si>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</si>
  <si>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</si>
  <si>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</si>
  <si>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</si>
  <si>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</si>
  <si>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</si>
  <si>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</si>
  <si>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</si>
  <si>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</si>
  <si>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</si>
  <si>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</si>
  <si>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</si>
  <si>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</si>
  <si>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</si>
  <si>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</si>
  <si>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</si>
  <si>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</si>
  <si>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</si>
  <si>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</si>
  <si>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</si>
  <si>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</si>
  <si>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</si>
  <si>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</si>
  <si>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</si>
  <si>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</si>
  <si>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</si>
  <si>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</si>
  <si>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</si>
  <si>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</si>
  <si>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</si>
  <si>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</si>
  <si>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</si>
  <si>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</si>
  <si>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</si>
  <si>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</si>
  <si>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</si>
  <si>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</si>
  <si>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</si>
  <si>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</si>
  <si>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</si>
  <si>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</si>
  <si>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</si>
  <si>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</si>
  <si>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</si>
  <si>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</si>
  <si>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</si>
  <si>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</si>
  <si>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</si>
  <si>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</si>
  <si>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</si>
  <si>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</si>
  <si>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</si>
  <si>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</si>
  <si>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</si>
  <si>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</si>
  <si>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</si>
  <si>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</si>
  <si>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</si>
  <si>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</si>
  <si>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</si>
  <si>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</si>
  <si>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</si>
  <si>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</si>
  <si>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</si>
  <si>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</si>
  <si>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</si>
  <si>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</si>
  <si>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</si>
  <si>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</si>
  <si>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</si>
  <si>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</si>
  <si>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</si>
  <si>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</si>
  <si>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</si>
  <si>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</si>
  <si>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</si>
  <si>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</si>
  <si>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</si>
  <si>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</si>
  <si>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</si>
  <si>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</si>
  <si>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</si>
  <si>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</si>
  <si>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</si>
  <si>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</si>
  <si>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</si>
  <si>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</si>
  <si>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</si>
  <si>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</si>
  <si>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</si>
  <si>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</si>
  <si>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</si>
  <si>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</si>
  <si>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</si>
  <si>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</si>
  <si>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</si>
  <si>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</si>
  <si>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</si>
  <si>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</si>
  <si>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</si>
  <si>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</si>
  <si>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</si>
  <si>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</si>
  <si>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</si>
  <si>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</si>
  <si>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</si>
  <si>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</si>
  <si>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</si>
  <si>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</si>
  <si>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</si>
  <si>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</si>
  <si>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</si>
  <si>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</si>
  <si>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</si>
  <si>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</si>
  <si>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</si>
  <si>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</si>
  <si>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</si>
  <si>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</si>
  <si>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</si>
  <si>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</si>
  <si>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</si>
  <si>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</si>
  <si>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</si>
  <si>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</si>
  <si>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</si>
  <si>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</si>
  <si>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</si>
  <si>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</si>
  <si>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</si>
  <si>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</si>
  <si>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</si>
  <si>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</si>
  <si>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</si>
  <si>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</si>
  <si>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</si>
  <si>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</si>
  <si>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</si>
  <si>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</si>
  <si>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</si>
  <si>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</si>
  <si>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</si>
  <si>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</si>
  <si>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</si>
  <si>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</si>
  <si>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</si>
  <si>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</si>
  <si>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</si>
  <si>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</si>
  <si>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</si>
  <si>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</si>
  <si>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</si>
  <si>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</si>
  <si>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</si>
  <si>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</si>
  <si>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</si>
  <si>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</si>
  <si>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</si>
  <si>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</si>
  <si>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</si>
  <si>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</si>
  <si>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</si>
  <si>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</si>
  <si>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</si>
  <si>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</si>
  <si>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</si>
  <si>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</si>
  <si>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</si>
  <si>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</si>
  <si>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</si>
  <si>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</si>
  <si>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</si>
  <si>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</si>
  <si>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</si>
  <si>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</si>
  <si>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</si>
  <si>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</si>
  <si>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</si>
  <si>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</si>
  <si>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</si>
  <si>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</si>
  <si>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</si>
  <si>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</si>
  <si>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</si>
  <si>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</si>
  <si>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</si>
  <si>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</si>
  <si>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</si>
  <si>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</si>
  <si>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</si>
  <si>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</si>
  <si>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</si>
  <si>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</si>
  <si>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</si>
  <si>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</si>
  <si>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</si>
  <si>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</si>
  <si>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</si>
  <si>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</si>
  <si>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</si>
  <si>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</si>
  <si>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</si>
  <si>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</si>
  <si>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</si>
  <si>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</si>
  <si>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</si>
  <si>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</si>
  <si>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</si>
  <si>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</si>
  <si>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</si>
  <si>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</si>
  <si>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</si>
  <si>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</si>
  <si>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</si>
  <si>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</si>
  <si>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</si>
  <si>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</si>
  <si>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</si>
  <si>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</si>
  <si>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</si>
  <si>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</si>
  <si>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</si>
  <si>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</si>
  <si>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</si>
  <si>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</si>
  <si>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</si>
  <si>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</si>
  <si>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</si>
  <si>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</si>
  <si>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</si>
  <si>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</si>
  <si>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</si>
  <si>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</si>
  <si>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</si>
  <si>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</si>
  <si>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</si>
  <si>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</si>
  <si>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</si>
  <si>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</si>
  <si>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</si>
  <si>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</si>
  <si>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</si>
  <si>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</si>
  <si>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</si>
  <si>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</si>
  <si>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</si>
  <si>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</si>
  <si>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</si>
  <si>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</si>
  <si>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</si>
  <si>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</si>
  <si>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</si>
  <si>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</si>
  <si>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</si>
  <si>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</si>
  <si>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</si>
  <si>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</si>
  <si>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</si>
  <si>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</si>
  <si>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</si>
  <si>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</si>
  <si>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</si>
  <si>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</si>
  <si>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</si>
  <si>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</si>
  <si>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</si>
  <si>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</si>
  <si>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</si>
  <si>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</si>
  <si>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</si>
  <si>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</si>
  <si>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</si>
  <si>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</si>
  <si>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</si>
  <si>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</si>
  <si>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</si>
  <si>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</si>
  <si>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</si>
  <si>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</si>
  <si>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</si>
  <si>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</si>
  <si>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</si>
  <si>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</si>
  <si>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</si>
  <si>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</si>
  <si>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</si>
  <si>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</si>
  <si>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</si>
  <si>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</si>
  <si>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</si>
  <si>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</si>
  <si>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</si>
  <si>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</si>
  <si>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</si>
  <si>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</si>
  <si>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</si>
  <si>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</si>
  <si>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</si>
  <si>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</si>
  <si>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</si>
  <si>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</si>
  <si>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</si>
  <si>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</si>
  <si>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</si>
  <si>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</si>
  <si>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</si>
  <si>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</si>
  <si>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</si>
  <si>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</si>
  <si>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</si>
  <si>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</si>
  <si>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</si>
  <si>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</si>
  <si>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</si>
  <si>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</si>
  <si>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</si>
  <si>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</si>
  <si>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</si>
  <si>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</si>
  <si>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</si>
  <si>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</si>
  <si>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</si>
  <si>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</si>
  <si>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</si>
  <si>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</si>
  <si>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</si>
  <si>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</si>
  <si>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</si>
  <si>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</si>
  <si>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</si>
  <si>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</si>
  <si>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</si>
  <si>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</si>
  <si>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</si>
  <si>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</si>
  <si>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</si>
  <si>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</si>
  <si>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</si>
  <si>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</si>
  <si>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</si>
  <si>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</si>
  <si>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</si>
  <si>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</si>
  <si>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</si>
  <si>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</si>
  <si>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</si>
  <si>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</si>
  <si>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</si>
  <si>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</si>
  <si>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</si>
  <si>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</si>
  <si>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</si>
  <si>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</si>
  <si>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</si>
  <si>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</si>
  <si>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</si>
  <si>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</si>
  <si>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</si>
  <si>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</si>
  <si>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</si>
  <si>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</si>
  <si>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</si>
  <si>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</si>
  <si>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</si>
  <si>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</si>
  <si>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</si>
  <si>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</si>
  <si>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</si>
  <si>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</si>
  <si>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</si>
  <si>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</si>
  <si>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</si>
  <si>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</si>
  <si>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</si>
  <si>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</si>
  <si>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</si>
  <si>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</si>
  <si>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</si>
  <si>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</si>
  <si>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</si>
  <si>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</si>
  <si>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</si>
  <si>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</si>
  <si>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</si>
  <si>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</si>
  <si>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</si>
  <si>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</si>
  <si>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</si>
  <si>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</si>
  <si>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</si>
  <si>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</si>
  <si>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</si>
  <si>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</si>
  <si>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</si>
  <si>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</si>
  <si>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</si>
  <si>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</si>
  <si>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</si>
  <si>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</si>
  <si>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</si>
  <si>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</si>
  <si>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</si>
  <si>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</si>
  <si>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</si>
  <si>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</si>
  <si>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</si>
  <si>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</si>
  <si>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</si>
  <si>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</si>
  <si>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</si>
  <si>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</si>
  <si>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</si>
  <si>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</si>
  <si>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</si>
  <si>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</si>
  <si>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</si>
  <si>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</si>
  <si>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</si>
  <si>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</si>
  <si>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</si>
  <si>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</si>
  <si>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</si>
  <si>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</si>
  <si>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</si>
  <si>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</si>
  <si>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</si>
  <si>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</si>
  <si>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</si>
  <si>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</si>
  <si>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</si>
  <si>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</si>
  <si>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</si>
  <si>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</si>
  <si>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</si>
  <si>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</si>
  <si>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</si>
  <si>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</si>
  <si>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</si>
  <si>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</si>
  <si>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</si>
  <si>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</si>
  <si>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</si>
  <si>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</si>
  <si>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</si>
  <si>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</si>
  <si>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</si>
  <si>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</si>
  <si>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</si>
  <si>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</si>
  <si>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</si>
  <si>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</si>
  <si>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</si>
  <si>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</si>
  <si>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</si>
  <si>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</si>
  <si>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</si>
  <si>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</si>
  <si>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</si>
  <si>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</si>
  <si>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</si>
  <si>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</si>
  <si>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</si>
  <si>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</si>
  <si>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</si>
  <si>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</si>
  <si>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</si>
  <si>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</si>
  <si>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</si>
  <si>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</si>
  <si>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</si>
  <si>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</si>
  <si>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</si>
  <si>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</si>
  <si>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</si>
  <si>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</si>
  <si>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</si>
  <si>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</si>
  <si>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</si>
  <si>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</si>
  <si>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</si>
  <si>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</si>
  <si>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</si>
  <si>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</si>
  <si>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</si>
  <si>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</si>
  <si>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</si>
  <si>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</si>
  <si>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</si>
  <si>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</si>
  <si>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</si>
  <si>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</si>
  <si>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</si>
  <si>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</si>
  <si>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</si>
  <si>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</si>
  <si>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</si>
  <si>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</si>
  <si>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</si>
  <si>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</si>
  <si>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</si>
  <si>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</si>
  <si>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</si>
  <si>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</si>
  <si>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</si>
  <si>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</si>
  <si>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</si>
  <si>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</si>
  <si>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</si>
  <si>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</si>
  <si>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</si>
  <si>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</si>
  <si>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</si>
  <si>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</si>
  <si>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</si>
  <si>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</si>
  <si>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</si>
  <si>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</si>
  <si>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</si>
  <si>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</si>
  <si>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</si>
  <si>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</si>
  <si>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</si>
  <si>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</si>
  <si>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</si>
  <si>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</si>
  <si>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</si>
  <si>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</si>
  <si>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</si>
  <si>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</si>
  <si>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</si>
  <si>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</si>
  <si>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</si>
  <si>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</si>
  <si>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</si>
  <si>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</si>
  <si>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</si>
  <si>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</si>
  <si>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</si>
  <si>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</si>
  <si>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</si>
  <si>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</si>
  <si>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</si>
  <si>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</si>
  <si>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</si>
  <si>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</si>
  <si>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</si>
  <si>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</si>
  <si>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</si>
  <si>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</si>
  <si>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</si>
  <si>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</si>
  <si>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</si>
  <si>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</si>
  <si>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</si>
  <si>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</si>
  <si>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</si>
  <si>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</si>
  <si>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</si>
  <si>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</si>
  <si>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</si>
  <si>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</si>
  <si>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</si>
  <si>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</si>
  <si>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</si>
  <si>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</si>
  <si>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</si>
  <si>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</si>
  <si>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</si>
  <si>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</si>
  <si>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</si>
  <si>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</si>
  <si>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</si>
  <si>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</si>
  <si>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</si>
  <si>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</si>
  <si>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</si>
  <si>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</si>
  <si>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</si>
  <si>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</si>
  <si>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</si>
  <si>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</si>
  <si>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</si>
  <si>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</si>
  <si>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</si>
  <si>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</si>
  <si>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</si>
  <si>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</si>
  <si>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</si>
  <si>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</si>
  <si>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</si>
  <si>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</si>
  <si>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</si>
  <si>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</si>
  <si>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</si>
  <si>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</si>
  <si>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</si>
  <si>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</si>
  <si>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</si>
  <si>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</si>
  <si>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</si>
  <si>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</si>
  <si>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</si>
  <si>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</si>
  <si>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</si>
  <si>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</si>
  <si>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</si>
  <si>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</si>
  <si>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</si>
  <si>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</si>
  <si>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</si>
  <si>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</si>
  <si>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</si>
  <si>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</si>
  <si>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</si>
  <si>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</si>
  <si>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</si>
  <si>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</si>
  <si>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</si>
  <si>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</si>
  <si>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</si>
  <si>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</si>
  <si>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</si>
  <si>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</si>
  <si>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</si>
  <si>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</si>
  <si>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</si>
  <si>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</si>
  <si>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</si>
  <si>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</si>
  <si>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</si>
  <si>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</si>
  <si>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</si>
  <si>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</si>
  <si>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</si>
  <si>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</si>
  <si>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</si>
  <si>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</si>
  <si>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</si>
  <si>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</si>
  <si>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</si>
  <si>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</si>
  <si>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</si>
  <si>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</si>
  <si>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</si>
  <si>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</si>
  <si>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</si>
  <si>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</si>
  <si>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</si>
  <si>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</si>
  <si>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</si>
  <si>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</si>
  <si>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</si>
  <si>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</si>
  <si>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</si>
  <si>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</si>
  <si>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</si>
  <si>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</si>
  <si>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</si>
  <si>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</si>
  <si>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</si>
  <si>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</si>
  <si>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</si>
  <si>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</si>
  <si>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</si>
  <si>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</si>
  <si>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</si>
  <si>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</si>
  <si>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</si>
  <si>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</si>
  <si>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</si>
  <si>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</si>
  <si>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</si>
  <si>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</si>
  <si>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</si>
  <si>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</si>
  <si>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</si>
  <si>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</si>
  <si>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</si>
  <si>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</si>
  <si>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</si>
  <si>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</si>
  <si>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</si>
  <si>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</si>
  <si>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</si>
  <si>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</si>
  <si>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</si>
  <si>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</si>
  <si>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</si>
  <si>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</si>
  <si>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</si>
  <si>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</si>
  <si>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</si>
  <si>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</si>
  <si>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</si>
  <si>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</si>
  <si>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</si>
  <si>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</si>
  <si>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</si>
  <si>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</si>
  <si>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</si>
  <si>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</si>
  <si>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</si>
  <si>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</si>
  <si>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</si>
  <si>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</si>
  <si>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</si>
  <si>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</si>
  <si>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</si>
  <si>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</si>
  <si>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</si>
  <si>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</si>
  <si>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</si>
  <si>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</si>
  <si>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</si>
  <si>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</si>
  <si>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</si>
  <si>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</si>
  <si>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</si>
  <si>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</si>
  <si>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</si>
  <si>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</si>
  <si>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</si>
  <si>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</si>
  <si>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</si>
  <si>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</si>
  <si>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</si>
  <si>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</si>
  <si>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</si>
  <si>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</si>
  <si>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</si>
  <si>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</si>
  <si>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</si>
  <si>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</si>
  <si>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</si>
  <si>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</si>
  <si>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</si>
  <si>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</si>
  <si>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</si>
  <si>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</si>
  <si>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</si>
  <si>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</si>
  <si>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</si>
  <si>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</si>
  <si>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</si>
  <si>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</si>
  <si>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</si>
  <si>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</si>
  <si>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</si>
  <si>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</si>
  <si>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</si>
  <si>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</si>
  <si>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</si>
  <si>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</si>
  <si>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</si>
  <si>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</si>
  <si>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</si>
  <si>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</si>
  <si>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</si>
  <si>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</si>
  <si>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</si>
  <si>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</si>
  <si>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</si>
  <si>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</si>
  <si>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</si>
  <si>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</si>
  <si>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</si>
  <si>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</si>
  <si>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</si>
  <si>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</si>
  <si>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</si>
  <si>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</si>
  <si>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</si>
  <si>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</si>
  <si>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</si>
  <si>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</si>
  <si>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</si>
  <si>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</si>
  <si>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</si>
  <si>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</si>
  <si>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</si>
  <si>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</si>
  <si>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</si>
  <si>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</si>
  <si>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</si>
  <si>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</si>
  <si>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</si>
  <si>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</si>
  <si>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</si>
  <si>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</si>
  <si>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</si>
  <si>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</si>
  <si>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</si>
  <si>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</si>
  <si>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</si>
  <si>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</si>
  <si>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</si>
  <si>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</si>
  <si>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</si>
  <si>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</si>
  <si>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</si>
  <si>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</si>
  <si>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</si>
  <si>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</si>
  <si>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</si>
  <si>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</si>
  <si>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</si>
  <si>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</si>
  <si>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</si>
  <si>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</si>
  <si>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</si>
  <si>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</si>
  <si>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</si>
  <si>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</si>
  <si>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</si>
  <si>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</si>
  <si>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</si>
  <si>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</si>
  <si>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</si>
  <si>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</si>
  <si>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</si>
  <si>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</si>
  <si>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</si>
  <si>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</si>
  <si>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</si>
  <si>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</si>
  <si>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</si>
  <si>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</si>
  <si>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</si>
  <si>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</si>
  <si>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</si>
  <si>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</si>
  <si>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</si>
  <si>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</si>
  <si>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</si>
  <si>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</si>
  <si>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2026-01-30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</si>
  <si>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</si>
  <si>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</si>
  <si>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</si>
  <si>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</si>
  <si>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</si>
  <si>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</si>
  <si>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</si>
  <si>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</si>
  <si>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</si>
  <si>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</si>
  <si>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</si>
  <si>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</si>
  <si>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경남 창원시 의창구 남산로 115번길 11</t>
    <phoneticPr fontId="2" type="noConversion"/>
  </si>
  <si>
    <t>010-4849-8824</t>
    <phoneticPr fontId="2" type="noConversion"/>
  </si>
  <si>
    <t>MED19.1</t>
    <phoneticPr fontId="2" type="noConversion"/>
  </si>
  <si>
    <t>Edc17cp14</t>
    <phoneticPr fontId="2" type="noConversion"/>
  </si>
  <si>
    <t>비앤비모터스(창원)_260130_182227.xlsx</t>
  </si>
  <si>
    <t>비앤비모터스(창원)_260130_182227.xlsx</t>
    <phoneticPr fontId="2" type="noConversion"/>
  </si>
  <si>
    <t>0B5_Repair_Kit</t>
    <phoneticPr fontId="2" type="noConversion"/>
  </si>
  <si>
    <t>0B5_Repair_Kit(Schaeffler)</t>
    <phoneticPr fontId="2" type="noConversion"/>
  </si>
  <si>
    <t>0B5_Clutch(Schaeffler)</t>
  </si>
  <si>
    <t>0B5_Clutch(Schaeffler)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</si>
</sst>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8215000</c:v>
                </c:pt>
                <c:pt idx="1">
                  <c:v>0</c:v>
                </c:pt>
                <c:pt idx="2">
                  <c:v>1650000</c:v>
                </c:pt>
                <c:pt idx="3">
                  <c:v>2350000</c:v>
                </c:pt>
                <c:pt idx="4">
                  <c:v>2559000</c:v>
                </c:pt>
                <c:pt idx="5">
                  <c:v>385000</c:v>
                </c:pt>
                <c:pt idx="6">
                  <c:v>737000</c:v>
                </c:pt>
                <c:pt idx="7">
                  <c:v>2035000</c:v>
                </c:pt>
                <c:pt idx="8">
                  <c:v>0</c:v>
                </c:pt>
                <c:pt idx="9">
                  <c:v>1345000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56</c:v>
                      </c:pt>
                      <c:pt idx="2">
                        <c:v>22</c:v>
                      </c:pt>
                      <c:pt idx="3">
                        <c:v>14</c:v>
                      </c:pt>
                      <c:pt idx="4">
                        <c:v>13</c:v>
                      </c:pt>
                      <c:pt idx="5">
                        <c:v>48</c:v>
                      </c:pt>
                      <c:pt idx="6">
                        <c:v>38</c:v>
                      </c:pt>
                      <c:pt idx="7">
                        <c:v>17</c:v>
                      </c:pt>
                      <c:pt idx="8">
                        <c:v>56</c:v>
                      </c:pt>
                      <c:pt idx="9">
                        <c:v>27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8"/>
  <sheetViews>
    <sheetView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46052</v>
      </c>
      <c r="U2" s="327"/>
    </row>
    <row r="3" spans="1:21" ht="24.95" customHeight="1" x14ac:dyDescent="0.3">
      <c r="A3" s="337" t="s">
        <v>1162</v>
      </c>
      <c r="B3" s="37" t="s">
        <v>59</v>
      </c>
      <c r="C3" s="340" t="s">
        <v>1350</v>
      </c>
      <c r="D3" s="341"/>
      <c r="E3" s="341"/>
      <c r="F3" s="341"/>
      <c r="G3" s="341"/>
      <c r="H3" s="341"/>
      <c r="I3" s="341"/>
      <c r="J3" s="342"/>
      <c r="K3" s="343" t="s">
        <v>1163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5018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5019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1561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5020</v>
      </c>
      <c r="B8" s="362"/>
      <c r="C8" s="362"/>
      <c r="D8" s="362"/>
      <c r="E8" s="363"/>
      <c r="F8" s="364" t="s">
        <v>5014</v>
      </c>
      <c r="G8" s="365"/>
      <c r="H8" s="365"/>
      <c r="I8" s="366"/>
      <c r="J8" s="372">
        <v>400000</v>
      </c>
      <c r="K8" s="372"/>
      <c r="L8" s="372"/>
      <c r="M8" s="372"/>
      <c r="N8" s="372"/>
      <c r="O8" s="373">
        <v>1</v>
      </c>
      <c r="P8" s="373"/>
      <c r="Q8" s="367"/>
      <c r="R8" s="368"/>
      <c r="S8" s="369"/>
      <c r="T8" s="370">
        <v>400000</v>
      </c>
      <c r="U8" s="371"/>
    </row>
    <row r="9" spans="1:21" ht="15.6" customHeight="1" x14ac:dyDescent="0.3">
      <c r="A9" s="352" t="s">
        <v>5021</v>
      </c>
      <c r="B9" s="353"/>
      <c r="C9" s="353"/>
      <c r="D9" s="353"/>
      <c r="E9" s="354"/>
      <c r="F9" s="355" t="s">
        <v>5016</v>
      </c>
      <c r="G9" s="353"/>
      <c r="H9" s="353"/>
      <c r="I9" s="354"/>
      <c r="J9" s="374">
        <v>400000</v>
      </c>
      <c r="K9" s="374"/>
      <c r="L9" s="374"/>
      <c r="M9" s="374"/>
      <c r="N9" s="374"/>
      <c r="O9" s="375">
        <v>1</v>
      </c>
      <c r="P9" s="375"/>
      <c r="Q9" s="356"/>
      <c r="R9" s="357"/>
      <c r="S9" s="358"/>
      <c r="T9" s="359">
        <v>400000</v>
      </c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2307</v>
      </c>
      <c r="B16" s="388"/>
      <c r="C16" s="388"/>
      <c r="D16" s="388"/>
      <c r="E16" s="389"/>
      <c r="F16" s="396"/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0</v>
      </c>
      <c r="G20" s="411"/>
      <c r="H20" s="411"/>
      <c r="I20" s="412"/>
      <c r="J20" s="407">
        <f>SUM(J8:N19)</f>
        <v>800000</v>
      </c>
      <c r="K20" s="408"/>
      <c r="L20" s="408"/>
      <c r="M20" s="408"/>
      <c r="N20" s="409"/>
      <c r="O20" s="445">
        <f>SUM(O8:P19)</f>
        <v>2</v>
      </c>
      <c r="P20" s="445"/>
      <c r="Q20" s="410">
        <f>SUM(Q8:S19)</f>
        <v>0</v>
      </c>
      <c r="R20" s="411"/>
      <c r="S20" s="412"/>
      <c r="T20" s="411">
        <f>SUM(T8:U15)</f>
        <v>800000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800000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비앤비모터스(창원)</v>
      </c>
      <c r="R21" s="405"/>
      <c r="S21" s="405"/>
      <c r="T21" s="405"/>
      <c r="U21" s="406"/>
    </row>
    <row r="22" spans="1:21" ht="20.100000000000001" customHeight="1" x14ac:dyDescent="0.3">
      <c r="A22" s="446" t="s">
        <v>5023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1192</v>
      </c>
      <c r="R24" s="316"/>
      <c r="S24" s="448">
        <f>S1</f>
        <v>0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46052</v>
      </c>
      <c r="U25" s="327"/>
    </row>
    <row r="26" spans="1:21" ht="24.95" customHeight="1" x14ac:dyDescent="0.3">
      <c r="A26" s="337" t="s">
        <v>1162</v>
      </c>
      <c r="B26" s="37" t="s">
        <v>59</v>
      </c>
      <c r="C26" s="340" t="str">
        <f>C3</f>
        <v>비앤비모터스(창원)</v>
      </c>
      <c r="D26" s="341"/>
      <c r="E26" s="341"/>
      <c r="F26" s="341"/>
      <c r="G26" s="341"/>
      <c r="H26" s="341"/>
      <c r="I26" s="341"/>
      <c r="J26" s="342"/>
      <c r="K26" s="343" t="s">
        <v>1163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경남 창원시 의창구 남산로 115번길 11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010-4849-8824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/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MED19.1</v>
      </c>
      <c r="B31" s="423"/>
      <c r="C31" s="423"/>
      <c r="D31" s="423"/>
      <c r="E31" s="423"/>
      <c r="F31" s="423" t="str">
        <f>F8</f>
        <v>0261S08785</v>
      </c>
      <c r="G31" s="423"/>
      <c r="H31" s="423"/>
      <c r="I31" s="423"/>
      <c r="J31" s="427">
        <f>J8</f>
        <v>400000</v>
      </c>
      <c r="K31" s="427"/>
      <c r="L31" s="427"/>
      <c r="M31" s="427"/>
      <c r="N31" s="427"/>
      <c r="O31" s="427">
        <f>O8</f>
        <v>1</v>
      </c>
      <c r="P31" s="427"/>
      <c r="Q31" s="424">
        <f>Q8</f>
        <v>0</v>
      </c>
      <c r="R31" s="424"/>
      <c r="S31" s="424"/>
      <c r="T31" s="425">
        <f>T8</f>
        <v>400000</v>
      </c>
      <c r="U31" s="426"/>
    </row>
    <row r="32" spans="1:21" ht="15.6" customHeight="1" x14ac:dyDescent="0.3">
      <c r="A32" s="417" t="str">
        <f t="shared" ref="A32:A38" si="0">A9</f>
        <v>Edc17cp14</v>
      </c>
      <c r="B32" s="418"/>
      <c r="C32" s="418"/>
      <c r="D32" s="418"/>
      <c r="E32" s="418"/>
      <c r="F32" s="418" t="str">
        <f t="shared" ref="F32:F38" si="1">F9</f>
        <v>EDC17CP14</v>
      </c>
      <c r="G32" s="418"/>
      <c r="H32" s="418"/>
      <c r="I32" s="418"/>
      <c r="J32" s="428">
        <f t="shared" ref="J32:J38" si="2">J9</f>
        <v>400000</v>
      </c>
      <c r="K32" s="428"/>
      <c r="L32" s="428"/>
      <c r="M32" s="428"/>
      <c r="N32" s="428"/>
      <c r="O32" s="428">
        <f t="shared" ref="O32:O38" si="3">O9</f>
        <v>1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400000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2307</v>
      </c>
      <c r="B39" s="388"/>
      <c r="C39" s="388"/>
      <c r="D39" s="388"/>
      <c r="E39" s="389"/>
      <c r="F39" s="396">
        <f>F16</f>
        <v>0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0</v>
      </c>
      <c r="G43" s="411"/>
      <c r="H43" s="411"/>
      <c r="I43" s="412"/>
      <c r="J43" s="407">
        <f>J20</f>
        <v>800000</v>
      </c>
      <c r="K43" s="408"/>
      <c r="L43" s="408"/>
      <c r="M43" s="408"/>
      <c r="N43" s="409"/>
      <c r="O43" s="445">
        <f>O20</f>
        <v>2</v>
      </c>
      <c r="P43" s="445"/>
      <c r="Q43" s="410">
        <f>Q20</f>
        <v>0</v>
      </c>
      <c r="R43" s="411"/>
      <c r="S43" s="411"/>
      <c r="T43" s="411">
        <f>T20</f>
        <v>800000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800000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비앤비모터스(창원)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400000</v>
      </c>
      <c r="H1" s="107">
        <f>SUM(H2:H2)</f>
        <v>1</v>
      </c>
      <c r="I1" s="107">
        <f>SUM(I2:I2)</f>
        <v>0</v>
      </c>
      <c r="J1" s="107">
        <f>SUM(J2:J2)</f>
        <v>400000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5005</v>
      </c>
      <c r="C2" s="47" t="s">
        <v>1445</v>
      </c>
      <c r="D2" s="290" t="s">
        <v>5014</v>
      </c>
      <c r="E2" t="s">
        <v>5015</v>
      </c>
      <c r="F2" s="290" t="s">
        <v>5014</v>
      </c>
      <c r="G2">
        <v>400000</v>
      </c>
      <c r="H2">
        <v>1</v>
      </c>
      <c r="I2" s="226"/>
      <c r="J2" s="226">
        <v>400000</v>
      </c>
    </row>
    <row r="3" spans="1:12" x14ac:dyDescent="0.3">
      <c r="A3" s="47">
        <v>2</v>
      </c>
      <c r="B3" s="47" t="s">
        <v>5005</v>
      </c>
      <c r="C3" s="47" t="s">
        <v>1445</v>
      </c>
      <c r="D3" s="290" t="s">
        <v>5016</v>
      </c>
      <c r="E3" t="s">
        <v>5017</v>
      </c>
      <c r="F3" s="290" t="s">
        <v>5016</v>
      </c>
      <c r="G3">
        <v>400000</v>
      </c>
      <c r="H3">
        <v>1</v>
      </c>
      <c r="I3" s="226"/>
      <c r="J3" s="226">
        <v>400000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909"/>
  <sheetViews>
    <sheetView workbookViewId="0">
      <pane xSplit="1" ySplit="1" topLeftCell="B2878" activePane="bottomRight" state="frozen"/>
      <selection activeCell="N26" sqref="N26"/>
      <selection pane="topRight" activeCell="N26" sqref="N26"/>
      <selection pane="bottomLeft" activeCell="N26" sqref="N26"/>
      <selection pane="bottomRight" activeCell="B2903" sqref="B2903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2910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4346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4347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4346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4347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4347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4347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4347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4347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4347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4347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4347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4347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4347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4347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4347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4347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4347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4347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4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4562</v>
      </c>
    </row>
    <row r="2140" spans="1:14" x14ac:dyDescent="0.3">
      <c r="A2140" s="58">
        <v>2140</v>
      </c>
      <c r="B2140" s="264">
        <v>45964</v>
      </c>
      <c r="C2140" s="292" t="s">
        <v>4770</v>
      </c>
      <c r="D2140" s="295" t="s">
        <v>4073</v>
      </c>
      <c r="E2140" s="292" t="s">
        <v>4773</v>
      </c>
      <c r="F2140" s="269" t="s">
        <v>4774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4562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4562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4562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4562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4562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4562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4562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4562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4562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4562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4562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4562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4562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4562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4562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4241</v>
      </c>
      <c r="E2161" s="292" t="s">
        <v>4242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4562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4291</v>
      </c>
      <c r="E2165" s="292" t="s">
        <v>4292</v>
      </c>
      <c r="F2165" s="269" t="s">
        <v>4293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4562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4562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4562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4562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4562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4562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4562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4562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4562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4562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4562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4562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4562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4562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4562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4562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4562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4562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4562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4562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4562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4562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4562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4562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4562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4562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4562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4562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4562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4243</v>
      </c>
      <c r="G2212" s="265">
        <v>734000</v>
      </c>
      <c r="H2212" s="269">
        <v>1</v>
      </c>
      <c r="K2212" s="265">
        <v>734000</v>
      </c>
      <c r="N2212" t="s">
        <v>4562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4245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4562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4562</v>
      </c>
    </row>
    <row r="2218" spans="1:14" x14ac:dyDescent="0.3">
      <c r="A2218" s="58">
        <v>2218</v>
      </c>
      <c r="B2218" s="264">
        <v>45972</v>
      </c>
      <c r="C2218" s="292" t="s">
        <v>4253</v>
      </c>
      <c r="E2218" s="292" t="s">
        <v>4254</v>
      </c>
      <c r="F2218" s="269" t="s">
        <v>4255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4562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4562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4562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4252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4256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4257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4562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4562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4265</v>
      </c>
      <c r="N2226" t="s">
        <v>4562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4267</v>
      </c>
      <c r="N2227" t="s">
        <v>4562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4562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4562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4562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4562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4273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4274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4275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4276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4277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4562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4562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4562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4562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4562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4562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4562</v>
      </c>
    </row>
    <row r="2245" spans="1:14" x14ac:dyDescent="0.3">
      <c r="A2245" s="58">
        <v>2245</v>
      </c>
      <c r="B2245" s="264">
        <v>45974</v>
      </c>
      <c r="C2245" s="292" t="s">
        <v>4355</v>
      </c>
      <c r="E2245" s="292" t="s">
        <v>4356</v>
      </c>
      <c r="F2245" s="269" t="s">
        <v>4357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4562</v>
      </c>
    </row>
    <row r="2246" spans="1:14" x14ac:dyDescent="0.3">
      <c r="A2246" s="58">
        <v>2246</v>
      </c>
      <c r="B2246" s="264">
        <v>45974</v>
      </c>
      <c r="C2246" s="292" t="s">
        <v>4355</v>
      </c>
      <c r="E2246" s="292" t="s">
        <v>4358</v>
      </c>
      <c r="F2246" s="269" t="s">
        <v>4359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4562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4285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4562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4562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4290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4289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4288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4294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4295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4296</v>
      </c>
      <c r="G2257" s="265">
        <v>150000</v>
      </c>
      <c r="H2257" s="269">
        <v>1</v>
      </c>
      <c r="K2257" s="265">
        <v>150000</v>
      </c>
      <c r="N2257" t="s">
        <v>4562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4299</v>
      </c>
      <c r="N2259" t="s">
        <v>4562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4562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4562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4562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4562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4303</v>
      </c>
      <c r="N2264" t="s">
        <v>4562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4305</v>
      </c>
      <c r="N2265" t="s">
        <v>4562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4562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4562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4562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4562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4311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4312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4313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4314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4562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4562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4562</v>
      </c>
    </row>
    <row r="2279" spans="1:14" x14ac:dyDescent="0.3">
      <c r="A2279" s="58">
        <v>2279</v>
      </c>
      <c r="B2279" s="264">
        <v>45978</v>
      </c>
      <c r="C2279" s="292" t="s">
        <v>4342</v>
      </c>
      <c r="E2279" s="292" t="s">
        <v>4343</v>
      </c>
      <c r="F2279" s="269" t="s">
        <v>4344</v>
      </c>
      <c r="G2279" s="265">
        <v>1000000</v>
      </c>
      <c r="H2279" s="269">
        <v>1</v>
      </c>
      <c r="K2279" s="265">
        <v>1000000</v>
      </c>
      <c r="N2279" t="s">
        <v>4562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4562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4562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4562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4562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4562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4319</v>
      </c>
      <c r="G2285" s="265">
        <v>200000</v>
      </c>
      <c r="H2285" s="269">
        <v>1</v>
      </c>
      <c r="K2285" s="265">
        <v>200000</v>
      </c>
      <c r="N2285" t="s">
        <v>4562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4562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4562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4324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4326</v>
      </c>
      <c r="G2292" s="265">
        <v>1700000</v>
      </c>
      <c r="H2292" s="269">
        <v>1</v>
      </c>
      <c r="K2292" s="265">
        <v>1700000</v>
      </c>
      <c r="N2292" t="s">
        <v>4562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4562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4562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4562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4562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4562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4562</v>
      </c>
    </row>
    <row r="2299" spans="1:14" x14ac:dyDescent="0.3">
      <c r="A2299" s="58">
        <v>2299</v>
      </c>
      <c r="B2299" s="264">
        <v>45979</v>
      </c>
      <c r="C2299" s="292" t="s">
        <v>4333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4562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4345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4562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4562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4562</v>
      </c>
    </row>
    <row r="2308" spans="1:14" x14ac:dyDescent="0.3">
      <c r="A2308" s="58">
        <v>2308</v>
      </c>
      <c r="B2308" s="264">
        <v>45980</v>
      </c>
      <c r="C2308" s="292" t="s">
        <v>4338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4562</v>
      </c>
    </row>
    <row r="2309" spans="1:14" x14ac:dyDescent="0.3">
      <c r="A2309" s="58">
        <v>2309</v>
      </c>
      <c r="B2309" s="264">
        <v>45980</v>
      </c>
      <c r="C2309" s="292" t="s">
        <v>4338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4562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4562</v>
      </c>
    </row>
    <row r="2311" spans="1:14" x14ac:dyDescent="0.3">
      <c r="A2311" s="58">
        <v>2311</v>
      </c>
      <c r="B2311" s="264">
        <v>45980</v>
      </c>
      <c r="C2311" s="292" t="s">
        <v>4338</v>
      </c>
      <c r="E2311" s="292" t="s">
        <v>4353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4429</v>
      </c>
      <c r="E2313" s="292" t="s">
        <v>4430</v>
      </c>
      <c r="F2313" s="269" t="s">
        <v>4431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4562</v>
      </c>
    </row>
    <row r="2314" spans="1:14" x14ac:dyDescent="0.3">
      <c r="A2314" s="58">
        <v>2314</v>
      </c>
      <c r="B2314" s="264">
        <v>45981</v>
      </c>
      <c r="C2314" s="292" t="s">
        <v>4278</v>
      </c>
      <c r="E2314" s="292" t="s">
        <v>4360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4361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4362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4562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4562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4378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4562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4383</v>
      </c>
      <c r="G2324" s="265">
        <v>270000</v>
      </c>
      <c r="H2324" s="269">
        <v>1</v>
      </c>
      <c r="K2324" s="265">
        <v>270000</v>
      </c>
      <c r="N2324" t="s">
        <v>4562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4562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4562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4562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4562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4562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4562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4562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4274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4311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4333</v>
      </c>
      <c r="E2334" s="292" t="s">
        <v>4388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4562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4562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4399</v>
      </c>
      <c r="N2340" t="s">
        <v>4562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4400</v>
      </c>
      <c r="N2341" t="s">
        <v>4562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4402</v>
      </c>
      <c r="N2342" t="s">
        <v>4574</v>
      </c>
    </row>
    <row r="2343" spans="1:14" x14ac:dyDescent="0.3">
      <c r="A2343" s="58">
        <v>2343</v>
      </c>
      <c r="B2343" s="264">
        <v>45985</v>
      </c>
      <c r="C2343" s="292" t="s">
        <v>4429</v>
      </c>
      <c r="E2343" s="292" t="s">
        <v>4432</v>
      </c>
      <c r="F2343" s="269" t="s">
        <v>4433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4434</v>
      </c>
      <c r="N2343" t="s">
        <v>4562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4562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4406</v>
      </c>
      <c r="N2345" t="s">
        <v>4562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4408</v>
      </c>
      <c r="N2346" t="s">
        <v>4574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4410</v>
      </c>
      <c r="N2347" t="s">
        <v>4562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4562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4562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4562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4252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4275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4413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4415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4562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4257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4289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4574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4574</v>
      </c>
    </row>
    <row r="2361" spans="1:14" x14ac:dyDescent="0.3">
      <c r="A2361" s="58">
        <v>2361</v>
      </c>
      <c r="B2361" s="264">
        <v>45986</v>
      </c>
      <c r="C2361" s="292" t="s">
        <v>4422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4574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4574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4428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4422</v>
      </c>
      <c r="E2365" s="292" t="s">
        <v>4427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4574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4574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4574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4574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4574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4574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4441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4442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4446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4574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4574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4574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4574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4574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4574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4574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4574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4574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4574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4574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4574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4574</v>
      </c>
    </row>
    <row r="2390" spans="1:14" x14ac:dyDescent="0.3">
      <c r="A2390" s="58">
        <v>2390</v>
      </c>
      <c r="B2390" s="264">
        <v>45988</v>
      </c>
      <c r="C2390" s="292" t="s">
        <v>4446</v>
      </c>
      <c r="E2390" s="292" t="s">
        <v>4457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4458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4574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4574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4574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4574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4574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4574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4574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4461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4574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4574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4574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4465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4415</v>
      </c>
      <c r="E2408" s="292" t="s">
        <v>4466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4468</v>
      </c>
      <c r="N2409" t="s">
        <v>4562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4469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4791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4791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4791</v>
      </c>
    </row>
    <row r="2416" spans="1:14" x14ac:dyDescent="0.3">
      <c r="A2416" s="58">
        <v>2416</v>
      </c>
      <c r="B2416" s="264">
        <v>45992</v>
      </c>
      <c r="C2416" s="292" t="s">
        <v>4470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4791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4470</v>
      </c>
      <c r="E2421" s="292" t="s">
        <v>4476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4478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4791</v>
      </c>
    </row>
    <row r="2426" spans="1:14" x14ac:dyDescent="0.3">
      <c r="A2426" s="58">
        <v>2426</v>
      </c>
      <c r="B2426" s="264">
        <v>45993</v>
      </c>
      <c r="C2426" s="292" t="s">
        <v>4496</v>
      </c>
      <c r="E2426" s="292" t="s">
        <v>4497</v>
      </c>
      <c r="F2426" s="269" t="s">
        <v>4498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4791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4791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4791</v>
      </c>
    </row>
    <row r="2429" spans="1:14" x14ac:dyDescent="0.3">
      <c r="A2429" s="58">
        <v>2429</v>
      </c>
      <c r="B2429" s="264">
        <v>45993</v>
      </c>
      <c r="C2429" s="292" t="s">
        <v>4478</v>
      </c>
      <c r="E2429" s="292" t="s">
        <v>4484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4791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4791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4791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4791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4791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4791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4791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4791</v>
      </c>
    </row>
    <row r="2438" spans="1:14" x14ac:dyDescent="0.3">
      <c r="A2438" s="58">
        <v>2438</v>
      </c>
      <c r="B2438" s="264">
        <v>45994</v>
      </c>
      <c r="C2438" s="292" t="s">
        <v>4770</v>
      </c>
      <c r="D2438" s="295" t="s">
        <v>4073</v>
      </c>
      <c r="E2438" s="292" t="s">
        <v>4771</v>
      </c>
      <c r="F2438" s="269" t="s">
        <v>4772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4791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4791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4791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4495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4791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4791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4791</v>
      </c>
    </row>
    <row r="2448" spans="1:14" x14ac:dyDescent="0.3">
      <c r="A2448" s="58">
        <v>2448</v>
      </c>
      <c r="B2448" s="264">
        <v>45995</v>
      </c>
      <c r="C2448" s="292" t="s">
        <v>4499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4791</v>
      </c>
    </row>
    <row r="2449" spans="1:14" x14ac:dyDescent="0.3">
      <c r="A2449" s="58">
        <v>2449</v>
      </c>
      <c r="B2449" s="264">
        <v>45995</v>
      </c>
      <c r="C2449" s="292" t="s">
        <v>4499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4505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4508</v>
      </c>
      <c r="G2452" s="265">
        <v>600000</v>
      </c>
      <c r="H2452" s="269">
        <v>1</v>
      </c>
      <c r="K2452" s="265">
        <v>600000</v>
      </c>
      <c r="N2452" t="s">
        <v>4791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4791</v>
      </c>
    </row>
    <row r="2454" spans="1:14" x14ac:dyDescent="0.3">
      <c r="A2454" s="58">
        <v>2454</v>
      </c>
      <c r="B2454" s="264">
        <v>45996</v>
      </c>
      <c r="C2454" s="292" t="s">
        <v>4560</v>
      </c>
      <c r="E2454" s="292" t="s">
        <v>4561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4791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4442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4791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4516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4791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4791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4791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4791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4523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4524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4791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4791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4791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4791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4791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4791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4791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4791</v>
      </c>
    </row>
    <row r="2477" spans="1:14" x14ac:dyDescent="0.3">
      <c r="A2477" s="58">
        <v>2477</v>
      </c>
      <c r="B2477" s="264">
        <v>46000</v>
      </c>
      <c r="C2477" s="292" t="s">
        <v>4556</v>
      </c>
      <c r="E2477" s="292" t="s">
        <v>4557</v>
      </c>
      <c r="F2477" s="269" t="s">
        <v>4558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4791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4791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4791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4534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4275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4256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4536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4523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4538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4791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4791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4791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4791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4791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4791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4791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4791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4548</v>
      </c>
      <c r="F2499" s="269" t="s">
        <v>4547</v>
      </c>
      <c r="G2499" s="265">
        <v>850000</v>
      </c>
      <c r="H2499" s="269">
        <v>1</v>
      </c>
      <c r="K2499" s="265">
        <v>850000</v>
      </c>
      <c r="N2499" t="s">
        <v>4791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4791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4551</v>
      </c>
      <c r="N2501" t="s">
        <v>4791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4553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4288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4554</v>
      </c>
      <c r="N2504" t="s">
        <v>4791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4559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4791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4565</v>
      </c>
      <c r="F2509" s="269" t="s">
        <v>4564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4791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4568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4791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4791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4791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4791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4791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4572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4573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4290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4333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4791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4791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4791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4629</v>
      </c>
      <c r="G2521" s="265">
        <v>850000</v>
      </c>
      <c r="H2521" s="269">
        <v>1</v>
      </c>
      <c r="K2521" s="265">
        <v>850000</v>
      </c>
      <c r="N2521" t="s">
        <v>4791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4636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4333</v>
      </c>
      <c r="E2523" s="292" t="s">
        <v>4388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4637</v>
      </c>
      <c r="G2524" s="265">
        <v>250000</v>
      </c>
      <c r="H2524" s="269">
        <v>1</v>
      </c>
      <c r="K2524" s="265">
        <v>250000</v>
      </c>
      <c r="N2524" t="s">
        <v>4791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4791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4791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4791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4791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4791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4791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4791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4791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4791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4791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4791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4791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4791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4791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4791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4791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4649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4791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4791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4791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4656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4791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4657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4791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4791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4791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4791</v>
      </c>
    </row>
    <row r="2553" spans="1:14" x14ac:dyDescent="0.3">
      <c r="A2553" s="58">
        <v>2553</v>
      </c>
      <c r="B2553" s="264">
        <v>46008</v>
      </c>
      <c r="C2553" s="292" t="s">
        <v>4678</v>
      </c>
      <c r="D2553" s="295" t="s">
        <v>4073</v>
      </c>
      <c r="E2553" s="292" t="s">
        <v>4679</v>
      </c>
      <c r="F2553" s="269" t="s">
        <v>4680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4791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4791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4791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4791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4791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4791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4665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4666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4667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4791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4791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4791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4791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4791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4791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4791</v>
      </c>
    </row>
    <row r="2569" spans="1:14" x14ac:dyDescent="0.3">
      <c r="A2569" s="58">
        <v>2569</v>
      </c>
      <c r="B2569" s="264">
        <v>46009</v>
      </c>
      <c r="C2569" s="292" t="s">
        <v>4667</v>
      </c>
      <c r="E2569" s="292" t="s">
        <v>4676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4683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4791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4791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4791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4791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4791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4693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4695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4791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4791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4791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4699</v>
      </c>
      <c r="F2588" s="269" t="s">
        <v>4698</v>
      </c>
      <c r="G2588" s="265">
        <v>22000</v>
      </c>
      <c r="H2588" s="269">
        <v>1</v>
      </c>
      <c r="K2588" s="265">
        <v>22000</v>
      </c>
      <c r="N2588" t="s">
        <v>4791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5025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4791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4791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4791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4701</v>
      </c>
      <c r="G2592" s="265">
        <v>10000</v>
      </c>
      <c r="H2592" s="269">
        <v>2</v>
      </c>
      <c r="K2592" s="265">
        <v>20000</v>
      </c>
      <c r="N2592" t="s">
        <v>4791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4791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4791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4791</v>
      </c>
    </row>
    <row r="2596" spans="1:14" x14ac:dyDescent="0.3">
      <c r="A2596" s="58">
        <v>2596</v>
      </c>
      <c r="B2596" s="264">
        <v>46013</v>
      </c>
      <c r="C2596" s="292" t="s">
        <v>4667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4791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4791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4707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4289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4791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4791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4791</v>
      </c>
    </row>
    <row r="2606" spans="1:14" x14ac:dyDescent="0.3">
      <c r="A2606" s="58">
        <v>2606</v>
      </c>
      <c r="B2606" s="264">
        <v>46014</v>
      </c>
      <c r="C2606" s="292" t="s">
        <v>4390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4791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4713</v>
      </c>
      <c r="F2607" s="269" t="s">
        <v>4712</v>
      </c>
      <c r="G2607" s="265">
        <v>600000</v>
      </c>
      <c r="H2607" s="269">
        <v>1</v>
      </c>
      <c r="K2607" s="265">
        <v>600000</v>
      </c>
      <c r="N2607" t="s">
        <v>4791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4791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4791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4791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4791</v>
      </c>
    </row>
    <row r="2612" spans="1:14" x14ac:dyDescent="0.3">
      <c r="A2612" s="58">
        <v>2612</v>
      </c>
      <c r="B2612" s="264">
        <v>46014</v>
      </c>
      <c r="C2612" s="292" t="s">
        <v>4390</v>
      </c>
      <c r="E2612" s="292" t="s">
        <v>4722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4667</v>
      </c>
      <c r="E2613" s="292" t="s">
        <v>4723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4724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4725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4726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4791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4791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4791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4791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4295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4731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4636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4732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4733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4523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4791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4791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4791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4737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4791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4791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4740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4741</v>
      </c>
      <c r="N2634" t="s">
        <v>4791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4791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4743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4744</v>
      </c>
      <c r="N2636" t="s">
        <v>4791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4745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4791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4791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4791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4748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4749</v>
      </c>
      <c r="N2640" t="s">
        <v>4791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4751</v>
      </c>
      <c r="N2641" t="s">
        <v>4791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4791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5024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4791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4791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4274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4791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4758</v>
      </c>
      <c r="N2650" t="s">
        <v>4791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4760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4441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4761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4762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4763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4764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4765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4767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4769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4442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4469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4775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4247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4778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4805</v>
      </c>
      <c r="E2676" s="292" t="s">
        <v>4806</v>
      </c>
      <c r="F2676" s="269" t="s">
        <v>4807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4775</v>
      </c>
      <c r="E2681" s="292" t="s">
        <v>4788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4778</v>
      </c>
      <c r="E2682" s="292" t="s">
        <v>4789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4800</v>
      </c>
      <c r="E2685" s="292" t="s">
        <v>4801</v>
      </c>
      <c r="F2685" s="269" t="s">
        <v>4802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4796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4803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4804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4313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4808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4815</v>
      </c>
      <c r="F2704" s="269" t="s">
        <v>4814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4252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4534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4818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4667</v>
      </c>
      <c r="E2710" s="292" t="s">
        <v>4160</v>
      </c>
      <c r="F2710" s="269" t="s">
        <v>4820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4667</v>
      </c>
      <c r="E2711" s="292" t="s">
        <v>4821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4882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4825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4667</v>
      </c>
      <c r="E2718" s="292" t="s">
        <v>4827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4832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4844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4844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4836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4839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4362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4842</v>
      </c>
      <c r="E2735" s="292" t="s">
        <v>4845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4847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4850</v>
      </c>
      <c r="F2738" s="269" t="s">
        <v>4849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4882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4922</v>
      </c>
      <c r="D2742" s="295" t="s">
        <v>4073</v>
      </c>
      <c r="E2742" s="292" t="s">
        <v>4923</v>
      </c>
      <c r="F2742" s="269" t="s">
        <v>4924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4818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4862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4882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4656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4657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4857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4743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4877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4900</v>
      </c>
      <c r="E2770" s="292" t="s">
        <v>4901</v>
      </c>
      <c r="F2770" s="269" t="s">
        <v>4902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4880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4857</v>
      </c>
      <c r="E2776" s="292" t="s">
        <v>4884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4885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4295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3870</v>
      </c>
      <c r="E2781" s="292" t="s">
        <v>4889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4891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5024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4905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4789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4925</v>
      </c>
      <c r="D2797" s="295" t="s">
        <v>4073</v>
      </c>
      <c r="E2797" s="292" t="s">
        <v>4926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3870</v>
      </c>
      <c r="E2802" s="292" t="s">
        <v>4914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4390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4916</v>
      </c>
    </row>
    <row r="2804" spans="1:13" x14ac:dyDescent="0.3">
      <c r="A2804" s="58">
        <v>2804</v>
      </c>
      <c r="B2804" s="264">
        <v>46039</v>
      </c>
      <c r="C2804" s="292" t="s">
        <v>4390</v>
      </c>
      <c r="E2804" s="292" t="s">
        <v>4722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4495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4725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4252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3947</v>
      </c>
      <c r="E2820" s="292" t="s">
        <v>4937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4938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4940</v>
      </c>
      <c r="F2822" s="269" t="s">
        <v>4948</v>
      </c>
      <c r="G2822" s="265">
        <v>1200000</v>
      </c>
      <c r="H2822" s="269">
        <v>1</v>
      </c>
      <c r="K2822" s="265">
        <v>1200000</v>
      </c>
      <c r="M2822" s="292" t="s">
        <v>4941</v>
      </c>
    </row>
    <row r="2823" spans="1:13" x14ac:dyDescent="0.3">
      <c r="A2823" s="58">
        <v>2823</v>
      </c>
      <c r="B2823" s="264">
        <v>46043</v>
      </c>
      <c r="C2823" s="292" t="s">
        <v>4470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4944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  <row r="2828" spans="1:13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</row>
    <row r="2829" spans="1:13" x14ac:dyDescent="0.3">
      <c r="A2829" s="58">
        <v>2829</v>
      </c>
      <c r="B2829" s="264">
        <v>46044</v>
      </c>
      <c r="C2829" s="292" t="s">
        <v>1532</v>
      </c>
      <c r="E2829" s="292" t="s">
        <v>5024</v>
      </c>
      <c r="F2829" s="269" t="s">
        <v>1202</v>
      </c>
      <c r="G2829" s="265">
        <v>600000</v>
      </c>
      <c r="H2829" s="269">
        <v>1</v>
      </c>
      <c r="K2829" s="265">
        <v>600000</v>
      </c>
    </row>
    <row r="2830" spans="1:13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</row>
    <row r="2831" spans="1:13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</row>
    <row r="2832" spans="1:13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</row>
    <row r="2833" spans="1:13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</row>
    <row r="2834" spans="1:13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</row>
    <row r="2835" spans="1:13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</row>
    <row r="2836" spans="1:13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</row>
    <row r="2837" spans="1:13" x14ac:dyDescent="0.3">
      <c r="A2837" s="58">
        <v>2837</v>
      </c>
      <c r="B2837" s="264">
        <v>46045</v>
      </c>
      <c r="C2837" s="292" t="s">
        <v>4952</v>
      </c>
      <c r="E2837" s="292" t="s">
        <v>5024</v>
      </c>
      <c r="F2837" s="269" t="s">
        <v>1202</v>
      </c>
      <c r="G2837" s="265">
        <v>600000</v>
      </c>
      <c r="H2837" s="269">
        <v>1</v>
      </c>
      <c r="K2837" s="265">
        <v>600000</v>
      </c>
    </row>
    <row r="2838" spans="1:13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4825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4959</v>
      </c>
    </row>
    <row r="2839" spans="1:13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4961</v>
      </c>
    </row>
    <row r="2840" spans="1:13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</row>
    <row r="2841" spans="1:13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</row>
    <row r="2842" spans="1:13" x14ac:dyDescent="0.3">
      <c r="A2842" s="58">
        <v>2842</v>
      </c>
      <c r="B2842" s="264">
        <v>46045</v>
      </c>
      <c r="C2842" s="292" t="s">
        <v>4963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</row>
    <row r="2843" spans="1:13" x14ac:dyDescent="0.3">
      <c r="A2843" s="58">
        <v>2843</v>
      </c>
      <c r="B2843" s="264">
        <v>46045</v>
      </c>
      <c r="C2843" s="292" t="s">
        <v>4963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</row>
    <row r="2844" spans="1:13" x14ac:dyDescent="0.3">
      <c r="A2844" s="58">
        <v>2844</v>
      </c>
      <c r="B2844" s="264">
        <v>46045</v>
      </c>
      <c r="C2844" s="292" t="s">
        <v>4952</v>
      </c>
      <c r="E2844" s="292" t="s">
        <v>4965</v>
      </c>
      <c r="L2844" s="265">
        <v>-600000</v>
      </c>
    </row>
    <row r="2845" spans="1:13" x14ac:dyDescent="0.3">
      <c r="A2845" s="58">
        <v>2845</v>
      </c>
      <c r="B2845" s="264">
        <v>46045</v>
      </c>
      <c r="C2845" s="292" t="s">
        <v>1858</v>
      </c>
      <c r="E2845" s="292" t="s">
        <v>4839</v>
      </c>
      <c r="L2845" s="265">
        <v>-1100000</v>
      </c>
    </row>
    <row r="2846" spans="1:13" x14ac:dyDescent="0.3">
      <c r="A2846" s="58">
        <v>2846</v>
      </c>
      <c r="B2846" s="264">
        <v>46045</v>
      </c>
      <c r="C2846" s="292" t="s">
        <v>1382</v>
      </c>
      <c r="E2846" s="292" t="s">
        <v>4289</v>
      </c>
      <c r="L2846" s="265">
        <v>-1100000</v>
      </c>
    </row>
    <row r="2847" spans="1:13" x14ac:dyDescent="0.3">
      <c r="A2847" s="58">
        <v>2847</v>
      </c>
      <c r="B2847" s="264">
        <v>46045</v>
      </c>
      <c r="C2847" s="292" t="s">
        <v>1449</v>
      </c>
      <c r="E2847" s="292" t="s">
        <v>4966</v>
      </c>
      <c r="L2847" s="265">
        <v>-2720000</v>
      </c>
    </row>
    <row r="2848" spans="1:13" x14ac:dyDescent="0.3">
      <c r="A2848" s="58">
        <v>2848</v>
      </c>
      <c r="B2848" s="264">
        <v>46045</v>
      </c>
      <c r="C2848" s="292" t="s">
        <v>4011</v>
      </c>
      <c r="E2848" s="292" t="s">
        <v>4967</v>
      </c>
      <c r="L2848" s="265">
        <v>-400000</v>
      </c>
    </row>
    <row r="2849" spans="1:12" x14ac:dyDescent="0.3">
      <c r="A2849" s="58">
        <v>2849</v>
      </c>
      <c r="B2849" s="264">
        <v>46045</v>
      </c>
      <c r="C2849" s="292" t="s">
        <v>2777</v>
      </c>
      <c r="E2849" s="292" t="s">
        <v>4968</v>
      </c>
      <c r="L2849" s="265">
        <v>-650000</v>
      </c>
    </row>
    <row r="2850" spans="1:12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2" x14ac:dyDescent="0.3">
      <c r="A2851" s="58">
        <v>2851</v>
      </c>
      <c r="B2851" s="264">
        <v>46045</v>
      </c>
      <c r="C2851" s="292" t="s">
        <v>1016</v>
      </c>
      <c r="E2851" s="292" t="s">
        <v>4969</v>
      </c>
      <c r="L2851" s="265">
        <v>-500000</v>
      </c>
    </row>
    <row r="2852" spans="1:12" x14ac:dyDescent="0.3">
      <c r="A2852" s="58">
        <v>2852</v>
      </c>
      <c r="B2852" s="264">
        <v>46045</v>
      </c>
      <c r="C2852" s="292" t="s">
        <v>4470</v>
      </c>
      <c r="E2852" s="292" t="s">
        <v>2047</v>
      </c>
      <c r="L2852" s="265">
        <v>-2750000</v>
      </c>
    </row>
    <row r="2853" spans="1:12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</row>
    <row r="2854" spans="1:12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</row>
    <row r="2855" spans="1:12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2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2" x14ac:dyDescent="0.3">
      <c r="A2857" s="58">
        <v>2857</v>
      </c>
      <c r="B2857" s="264">
        <v>46046</v>
      </c>
      <c r="C2857" s="292" t="s">
        <v>1460</v>
      </c>
      <c r="E2857" s="292" t="s">
        <v>4465</v>
      </c>
      <c r="L2857" s="265">
        <v>-150000</v>
      </c>
    </row>
    <row r="2858" spans="1:12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</row>
    <row r="2859" spans="1:12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</row>
    <row r="2860" spans="1:12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</row>
    <row r="2861" spans="1:12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</row>
    <row r="2862" spans="1:12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</row>
    <row r="2863" spans="1:12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</row>
    <row r="2864" spans="1:12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</row>
    <row r="2865" spans="1:12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</row>
    <row r="2866" spans="1:12" x14ac:dyDescent="0.3">
      <c r="A2866" s="58">
        <v>2866</v>
      </c>
      <c r="B2866" s="264">
        <v>46048</v>
      </c>
      <c r="C2866" s="292" t="s">
        <v>1390</v>
      </c>
      <c r="E2866" s="292" t="s">
        <v>4978</v>
      </c>
      <c r="F2866" s="269">
        <v>6058011022</v>
      </c>
      <c r="G2866" s="265">
        <v>1700000</v>
      </c>
      <c r="H2866" s="269">
        <v>1</v>
      </c>
      <c r="K2866" s="265">
        <v>1700000</v>
      </c>
    </row>
    <row r="2867" spans="1:12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</row>
    <row r="2868" spans="1:12" x14ac:dyDescent="0.3">
      <c r="A2868" s="58">
        <v>2868</v>
      </c>
      <c r="B2868" s="264">
        <v>46048</v>
      </c>
      <c r="C2868" s="292" t="s">
        <v>985</v>
      </c>
      <c r="E2868" s="292" t="s">
        <v>4982</v>
      </c>
      <c r="L2868" s="265">
        <v>-715000</v>
      </c>
    </row>
    <row r="2869" spans="1:12" x14ac:dyDescent="0.3">
      <c r="A2869" s="58">
        <v>2869</v>
      </c>
      <c r="B2869" s="264">
        <v>46049</v>
      </c>
      <c r="C2869" s="292" t="s">
        <v>1545</v>
      </c>
      <c r="E2869" s="292" t="s">
        <v>4524</v>
      </c>
      <c r="L2869" s="265">
        <v>-1870000</v>
      </c>
    </row>
    <row r="2870" spans="1:12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2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2" x14ac:dyDescent="0.3">
      <c r="A2872" s="58">
        <v>2872</v>
      </c>
      <c r="B2872" s="264">
        <v>46049</v>
      </c>
      <c r="C2872" s="292" t="s">
        <v>1852</v>
      </c>
      <c r="E2872" s="292" t="s">
        <v>4983</v>
      </c>
      <c r="L2872" s="265">
        <v>-1200000</v>
      </c>
    </row>
    <row r="2873" spans="1:12" x14ac:dyDescent="0.3">
      <c r="A2873" s="58">
        <v>2873</v>
      </c>
      <c r="B2873" s="264">
        <v>46049</v>
      </c>
      <c r="C2873" s="292" t="s">
        <v>4984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</row>
    <row r="2874" spans="1:12" x14ac:dyDescent="0.3">
      <c r="A2874" s="58">
        <v>2874</v>
      </c>
      <c r="B2874" s="264">
        <v>46049</v>
      </c>
      <c r="C2874" s="292" t="s">
        <v>4984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</row>
    <row r="2875" spans="1:12" x14ac:dyDescent="0.3">
      <c r="A2875" s="58">
        <v>2875</v>
      </c>
      <c r="B2875" s="264">
        <v>46049</v>
      </c>
      <c r="C2875" s="292" t="s">
        <v>4984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</row>
    <row r="2876" spans="1:12" x14ac:dyDescent="0.3">
      <c r="A2876" s="58">
        <v>2876</v>
      </c>
      <c r="B2876" s="264">
        <v>46049</v>
      </c>
      <c r="C2876" s="292" t="s">
        <v>4390</v>
      </c>
      <c r="E2876" s="292" t="s">
        <v>4815</v>
      </c>
      <c r="F2876" s="269" t="s">
        <v>4814</v>
      </c>
      <c r="G2876" s="265">
        <v>1400000</v>
      </c>
      <c r="H2876" s="269">
        <v>1</v>
      </c>
      <c r="J2876" s="266">
        <v>140000</v>
      </c>
      <c r="K2876" s="265">
        <v>1540000</v>
      </c>
    </row>
    <row r="2877" spans="1:12" x14ac:dyDescent="0.3">
      <c r="A2877" s="58">
        <v>2877</v>
      </c>
      <c r="B2877" s="264">
        <v>46049</v>
      </c>
      <c r="C2877" s="292" t="s">
        <v>4390</v>
      </c>
      <c r="E2877" s="292" t="s">
        <v>4988</v>
      </c>
      <c r="G2877" s="265">
        <v>300000</v>
      </c>
      <c r="H2877" s="269">
        <v>1</v>
      </c>
      <c r="J2877" s="266">
        <v>30000</v>
      </c>
      <c r="K2877" s="265">
        <v>330000</v>
      </c>
    </row>
    <row r="2878" spans="1:12" x14ac:dyDescent="0.3">
      <c r="A2878" s="58">
        <v>2878</v>
      </c>
      <c r="B2878" s="264">
        <v>46049</v>
      </c>
      <c r="C2878" s="292" t="s">
        <v>4390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</row>
    <row r="2879" spans="1:12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</row>
    <row r="2880" spans="1:12" x14ac:dyDescent="0.3">
      <c r="A2880" s="58">
        <v>2880</v>
      </c>
      <c r="B2880" s="264">
        <v>46049</v>
      </c>
      <c r="C2880" s="292" t="s">
        <v>1297</v>
      </c>
      <c r="E2880" s="292" t="s">
        <v>5024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</row>
    <row r="2881" spans="1:12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</row>
    <row r="2882" spans="1:12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</row>
    <row r="2883" spans="1:12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</row>
    <row r="2884" spans="1:12" x14ac:dyDescent="0.3">
      <c r="A2884" s="58">
        <v>2884</v>
      </c>
      <c r="B2884" s="264">
        <v>46049</v>
      </c>
      <c r="C2884" s="292" t="s">
        <v>4984</v>
      </c>
      <c r="E2884" s="292" t="s">
        <v>4994</v>
      </c>
      <c r="L2884" s="265">
        <v>-2035000</v>
      </c>
    </row>
    <row r="2885" spans="1:12" x14ac:dyDescent="0.3">
      <c r="A2885" s="58">
        <v>2885</v>
      </c>
      <c r="B2885" s="264">
        <v>46049</v>
      </c>
      <c r="C2885" s="292" t="s">
        <v>4390</v>
      </c>
      <c r="E2885" s="292" t="s">
        <v>4995</v>
      </c>
      <c r="L2885" s="265">
        <v>-1760000</v>
      </c>
    </row>
    <row r="2886" spans="1:12" x14ac:dyDescent="0.3">
      <c r="A2886" s="58">
        <v>2886</v>
      </c>
      <c r="B2886" s="264">
        <v>46049</v>
      </c>
      <c r="C2886" s="292" t="s">
        <v>4963</v>
      </c>
      <c r="E2886" s="292" t="s">
        <v>4997</v>
      </c>
      <c r="L2886" s="265">
        <v>-350000</v>
      </c>
    </row>
    <row r="2887" spans="1:12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2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</row>
    <row r="2889" spans="1:12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</row>
    <row r="2890" spans="1:12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</row>
    <row r="2891" spans="1:12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</row>
    <row r="2892" spans="1:12" x14ac:dyDescent="0.3">
      <c r="A2892" s="58">
        <v>2892</v>
      </c>
      <c r="B2892" s="264">
        <v>46050</v>
      </c>
      <c r="C2892" s="292" t="s">
        <v>1571</v>
      </c>
      <c r="E2892" s="292" t="s">
        <v>4889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2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2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</row>
    <row r="2895" spans="1:12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</row>
    <row r="2896" spans="1:12" x14ac:dyDescent="0.3">
      <c r="A2896" s="58">
        <v>2896</v>
      </c>
      <c r="B2896" s="264">
        <v>46052</v>
      </c>
      <c r="C2896" s="292" t="s">
        <v>1971</v>
      </c>
      <c r="E2896" s="292" t="s">
        <v>4818</v>
      </c>
      <c r="L2896" s="265">
        <v>-1600000</v>
      </c>
    </row>
    <row r="2897" spans="1:13" x14ac:dyDescent="0.3">
      <c r="A2897" s="58">
        <v>2897</v>
      </c>
      <c r="B2897" s="264">
        <v>46052</v>
      </c>
      <c r="C2897" s="292" t="s">
        <v>3884</v>
      </c>
      <c r="E2897" s="292" t="s">
        <v>5004</v>
      </c>
      <c r="L2897" s="265">
        <v>-440000</v>
      </c>
    </row>
    <row r="2898" spans="1:13" x14ac:dyDescent="0.3">
      <c r="A2898" s="58">
        <v>2898</v>
      </c>
      <c r="B2898" s="264">
        <v>46052</v>
      </c>
      <c r="C2898" s="292" t="s">
        <v>1229</v>
      </c>
      <c r="E2898" s="292" t="s">
        <v>4256</v>
      </c>
      <c r="L2898" s="265">
        <v>-1430000</v>
      </c>
    </row>
    <row r="2899" spans="1:13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3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5007</v>
      </c>
    </row>
    <row r="2901" spans="1:13" x14ac:dyDescent="0.3">
      <c r="A2901" s="58">
        <v>2901</v>
      </c>
      <c r="B2901" s="264">
        <v>46052</v>
      </c>
      <c r="C2901" s="292" t="s">
        <v>1713</v>
      </c>
      <c r="E2901" s="292" t="s">
        <v>5027</v>
      </c>
      <c r="G2901" s="265">
        <v>1500000</v>
      </c>
      <c r="H2901" s="269">
        <v>1</v>
      </c>
      <c r="K2901" s="265">
        <v>1500000</v>
      </c>
    </row>
    <row r="2902" spans="1:13" x14ac:dyDescent="0.3">
      <c r="A2902" s="58">
        <v>2902</v>
      </c>
      <c r="B2902" s="264">
        <v>46052</v>
      </c>
      <c r="C2902" s="292" t="s">
        <v>2398</v>
      </c>
      <c r="E2902" s="292" t="s">
        <v>4815</v>
      </c>
      <c r="F2902" s="269" t="s">
        <v>4814</v>
      </c>
      <c r="G2902" s="265">
        <v>1400000</v>
      </c>
      <c r="H2902" s="269">
        <v>1</v>
      </c>
      <c r="J2902" s="266">
        <v>140000</v>
      </c>
      <c r="K2902" s="265">
        <v>1540000</v>
      </c>
    </row>
    <row r="2903" spans="1:13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</row>
    <row r="2904" spans="1:13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</row>
    <row r="2905" spans="1:13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</row>
    <row r="2906" spans="1:13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</row>
    <row r="2907" spans="1:13" x14ac:dyDescent="0.3">
      <c r="A2907" s="58">
        <v>2907</v>
      </c>
      <c r="B2907" s="264">
        <v>46052</v>
      </c>
      <c r="C2907" s="292" t="s">
        <v>2692</v>
      </c>
      <c r="E2907" s="292" t="s">
        <v>5012</v>
      </c>
      <c r="G2907" s="265">
        <v>12000</v>
      </c>
      <c r="H2907" s="269">
        <v>1</v>
      </c>
      <c r="K2907" s="265">
        <v>12000</v>
      </c>
    </row>
    <row r="2908" spans="1:13" x14ac:dyDescent="0.3">
      <c r="A2908" s="58">
        <v>2908</v>
      </c>
      <c r="B2908" s="264">
        <v>46052</v>
      </c>
      <c r="C2908" s="292" t="s">
        <v>1445</v>
      </c>
      <c r="E2908" s="292" t="s">
        <v>5015</v>
      </c>
      <c r="F2908" s="269" t="s">
        <v>5014</v>
      </c>
      <c r="G2908" s="265">
        <v>400000</v>
      </c>
      <c r="H2908" s="269">
        <v>1</v>
      </c>
      <c r="K2908" s="265">
        <v>400000</v>
      </c>
    </row>
    <row r="2909" spans="1:13" x14ac:dyDescent="0.3">
      <c r="A2909" s="58">
        <v>2909</v>
      </c>
      <c r="B2909" s="264">
        <v>46052</v>
      </c>
      <c r="C2909" s="292" t="s">
        <v>1445</v>
      </c>
      <c r="E2909" s="292" t="s">
        <v>5017</v>
      </c>
      <c r="F2909" s="269" t="s">
        <v>5016</v>
      </c>
      <c r="G2909" s="265">
        <v>400000</v>
      </c>
      <c r="H2909" s="269">
        <v>1</v>
      </c>
      <c r="K2909" s="265">
        <v>400000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4366</v>
      </c>
    </row>
    <row r="4" spans="1:1" x14ac:dyDescent="0.3">
      <c r="A4" s="306" t="s">
        <v>4368</v>
      </c>
    </row>
    <row r="5" spans="1:1" x14ac:dyDescent="0.3">
      <c r="A5" s="306" t="s">
        <v>4369</v>
      </c>
    </row>
    <row r="6" spans="1:1" x14ac:dyDescent="0.3">
      <c r="A6" s="306" t="s">
        <v>4370</v>
      </c>
    </row>
    <row r="7" spans="1:1" x14ac:dyDescent="0.3">
      <c r="A7" s="306" t="s">
        <v>4371</v>
      </c>
    </row>
    <row r="8" spans="1:1" x14ac:dyDescent="0.3">
      <c r="A8" s="306" t="s">
        <v>4372</v>
      </c>
    </row>
    <row r="9" spans="1:1" x14ac:dyDescent="0.3">
      <c r="A9" s="306" t="s">
        <v>4373</v>
      </c>
    </row>
    <row r="10" spans="1:1" x14ac:dyDescent="0.3">
      <c r="A10" s="306" t="s">
        <v>4374</v>
      </c>
    </row>
    <row r="11" spans="1:1" x14ac:dyDescent="0.3">
      <c r="A11" s="306" t="s">
        <v>4375</v>
      </c>
    </row>
    <row r="12" spans="1:1" x14ac:dyDescent="0.3">
      <c r="A12" s="306" t="s">
        <v>4376</v>
      </c>
    </row>
    <row r="13" spans="1:1" x14ac:dyDescent="0.3">
      <c r="A13" s="306" t="s">
        <v>4377</v>
      </c>
    </row>
    <row r="14" spans="1:1" x14ac:dyDescent="0.3">
      <c r="A14" s="306" t="s">
        <v>4367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abSelected="1" workbookViewId="0">
      <selection activeCell="C6" sqref="C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46052</v>
      </c>
      <c r="B3" s="235" t="s">
        <v>1123</v>
      </c>
      <c r="C3" s="286">
        <f>SUMIF($B:$B,A3,I:I)</f>
        <v>7072000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1904500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110349000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3764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4442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3798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3723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4775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4778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3932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3884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4775</v>
      </c>
      <c r="D26" s="112" t="s">
        <v>4788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4778</v>
      </c>
      <c r="D27" s="112" t="s">
        <v>4789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3830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4792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4796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4803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4804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3848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4313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4808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3983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4004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4815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4252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4534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4818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4667</v>
      </c>
      <c r="D55" s="113" t="s">
        <v>4160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4667</v>
      </c>
      <c r="D56" s="113" t="s">
        <v>4821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4667</v>
      </c>
      <c r="D63" s="113" t="s">
        <v>4827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3848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4832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4842</v>
      </c>
      <c r="D68" s="113" t="s">
        <v>3565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4842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3932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4836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4839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3927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4362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4842</v>
      </c>
      <c r="D80" s="113" t="s">
        <v>4845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4847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4850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4841</v>
      </c>
      <c r="G87" s="85">
        <v>1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4215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4818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4656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4657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4857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4877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4878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3565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4880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3950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4857</v>
      </c>
      <c r="D121" s="113" t="s">
        <v>4884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4885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4295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4004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3870</v>
      </c>
      <c r="D126" s="113" t="s">
        <v>4889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3870</v>
      </c>
      <c r="D127" s="113" t="s">
        <v>3874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4891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3877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2177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4905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4789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G142" s="85">
        <v>1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10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10" ht="18" customHeight="1" x14ac:dyDescent="0.3">
      <c r="A146" s="82">
        <v>2801</v>
      </c>
      <c r="B146" s="93">
        <v>46038</v>
      </c>
      <c r="C146" s="83" t="s">
        <v>3870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147" spans="1:10" ht="18" customHeight="1" x14ac:dyDescent="0.3">
      <c r="A147" s="82">
        <v>2802</v>
      </c>
      <c r="B147" s="93">
        <v>46038</v>
      </c>
      <c r="C147" s="83" t="s">
        <v>3870</v>
      </c>
      <c r="D147" s="113" t="s">
        <v>4914</v>
      </c>
      <c r="J147" s="80">
        <v>-1100000</v>
      </c>
    </row>
    <row r="148" spans="1:10" ht="18" customHeight="1" x14ac:dyDescent="0.3">
      <c r="A148" s="82">
        <v>2803</v>
      </c>
      <c r="B148" s="93">
        <v>46039</v>
      </c>
      <c r="C148" s="83" t="s">
        <v>4390</v>
      </c>
      <c r="D148" s="113" t="s">
        <v>2406</v>
      </c>
      <c r="F148" s="120">
        <v>1000000</v>
      </c>
      <c r="G148" s="85">
        <v>1</v>
      </c>
      <c r="H148" s="126">
        <v>100000</v>
      </c>
      <c r="I148" s="80">
        <v>1100000</v>
      </c>
    </row>
    <row r="149" spans="1:10" ht="18" customHeight="1" x14ac:dyDescent="0.3">
      <c r="A149" s="82">
        <v>2804</v>
      </c>
      <c r="B149" s="93">
        <v>46039</v>
      </c>
      <c r="C149" s="83" t="s">
        <v>4390</v>
      </c>
      <c r="D149" s="113" t="s">
        <v>4722</v>
      </c>
      <c r="J149" s="80">
        <v>-1100000</v>
      </c>
    </row>
    <row r="150" spans="1:10" ht="18" customHeight="1" x14ac:dyDescent="0.3">
      <c r="A150" s="82">
        <v>2805</v>
      </c>
      <c r="B150" s="93">
        <v>46039</v>
      </c>
      <c r="C150" s="83" t="s">
        <v>3189</v>
      </c>
      <c r="D150" s="113" t="s">
        <v>2188</v>
      </c>
      <c r="F150" s="120">
        <v>50000</v>
      </c>
      <c r="G150" s="85">
        <v>5</v>
      </c>
      <c r="I150" s="80">
        <v>250000</v>
      </c>
    </row>
    <row r="151" spans="1:10" ht="18" customHeight="1" x14ac:dyDescent="0.3">
      <c r="A151" s="82">
        <v>2806</v>
      </c>
      <c r="B151" s="93">
        <v>46041</v>
      </c>
      <c r="C151" s="83" t="s">
        <v>2611</v>
      </c>
      <c r="D151" s="113" t="s">
        <v>2372</v>
      </c>
      <c r="F151" s="120">
        <v>1700000</v>
      </c>
      <c r="G151" s="85">
        <v>1</v>
      </c>
      <c r="H151" s="126">
        <v>170000</v>
      </c>
      <c r="I151" s="80">
        <v>1870000</v>
      </c>
    </row>
    <row r="152" spans="1:10" ht="18" customHeight="1" x14ac:dyDescent="0.3">
      <c r="A152" s="82">
        <v>2807</v>
      </c>
      <c r="B152" s="93">
        <v>46041</v>
      </c>
      <c r="C152" s="83" t="s">
        <v>1144</v>
      </c>
      <c r="D152" s="113" t="s">
        <v>1198</v>
      </c>
      <c r="F152" s="120">
        <v>1200000</v>
      </c>
      <c r="G152" s="85">
        <v>1</v>
      </c>
      <c r="I152" s="80">
        <v>1200000</v>
      </c>
    </row>
    <row r="153" spans="1:10" ht="18" customHeight="1" x14ac:dyDescent="0.3">
      <c r="A153" s="82">
        <v>2808</v>
      </c>
      <c r="B153" s="93">
        <v>46041</v>
      </c>
      <c r="C153" s="83" t="s">
        <v>1464</v>
      </c>
      <c r="D153" s="113" t="s">
        <v>4495</v>
      </c>
      <c r="J153" s="80">
        <v>-1100000</v>
      </c>
    </row>
    <row r="154" spans="1:10" ht="18" customHeight="1" x14ac:dyDescent="0.3">
      <c r="A154" s="82">
        <v>2809</v>
      </c>
      <c r="B154" s="93">
        <v>46038</v>
      </c>
      <c r="C154" s="83" t="s">
        <v>3137</v>
      </c>
      <c r="D154" s="113" t="s">
        <v>4725</v>
      </c>
      <c r="J154" s="80">
        <v>-400000</v>
      </c>
    </row>
    <row r="155" spans="1:10" ht="18" customHeight="1" x14ac:dyDescent="0.3">
      <c r="A155" s="82">
        <v>2810</v>
      </c>
      <c r="B155" s="93">
        <v>46042</v>
      </c>
      <c r="C155" s="83" t="s">
        <v>2730</v>
      </c>
      <c r="D155" s="113" t="s">
        <v>3711</v>
      </c>
      <c r="J155" s="80">
        <v>-2150000</v>
      </c>
    </row>
    <row r="156" spans="1:10" ht="18" customHeight="1" x14ac:dyDescent="0.3">
      <c r="A156" s="82">
        <v>2811</v>
      </c>
      <c r="B156" s="93">
        <v>46042</v>
      </c>
      <c r="C156" s="83" t="s">
        <v>1390</v>
      </c>
      <c r="D156" s="113" t="s">
        <v>2828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2812</v>
      </c>
      <c r="B157" s="93">
        <v>46042</v>
      </c>
      <c r="C157" s="83" t="s">
        <v>1433</v>
      </c>
      <c r="D157" s="113" t="s">
        <v>1696</v>
      </c>
      <c r="F157" s="120">
        <v>50000</v>
      </c>
      <c r="G157" s="85">
        <v>10</v>
      </c>
      <c r="I157" s="80">
        <v>500000</v>
      </c>
    </row>
    <row r="158" spans="1:10" ht="18" customHeight="1" x14ac:dyDescent="0.3">
      <c r="A158" s="82">
        <v>2813</v>
      </c>
      <c r="B158" s="93">
        <v>46042</v>
      </c>
      <c r="C158" s="83" t="s">
        <v>1390</v>
      </c>
      <c r="D158" s="113" t="s">
        <v>1198</v>
      </c>
      <c r="F158" s="120">
        <v>1200000</v>
      </c>
      <c r="G158" s="85">
        <v>1</v>
      </c>
      <c r="I158" s="80">
        <v>1200000</v>
      </c>
    </row>
    <row r="159" spans="1:10" ht="18" customHeight="1" x14ac:dyDescent="0.3">
      <c r="A159" s="82">
        <v>2814</v>
      </c>
      <c r="B159" s="93">
        <v>46042</v>
      </c>
      <c r="C159" s="83" t="s">
        <v>1390</v>
      </c>
      <c r="D159" s="113" t="s">
        <v>1487</v>
      </c>
      <c r="F159" s="120">
        <v>350000</v>
      </c>
      <c r="G159" s="85">
        <v>1</v>
      </c>
      <c r="I159" s="80">
        <v>350000</v>
      </c>
    </row>
    <row r="160" spans="1:10" ht="18" customHeight="1" x14ac:dyDescent="0.3">
      <c r="A160" s="82">
        <v>2815</v>
      </c>
      <c r="B160" s="93">
        <v>46042</v>
      </c>
      <c r="C160" s="83" t="s">
        <v>1382</v>
      </c>
      <c r="D160" s="113" t="s">
        <v>2802</v>
      </c>
      <c r="F160" s="120">
        <v>1100000</v>
      </c>
      <c r="G160" s="85">
        <v>1</v>
      </c>
      <c r="I160" s="80">
        <v>1100000</v>
      </c>
    </row>
    <row r="161" spans="1:10" ht="18" customHeight="1" x14ac:dyDescent="0.3">
      <c r="A161" s="82">
        <v>2816</v>
      </c>
      <c r="B161" s="93">
        <v>46042</v>
      </c>
      <c r="C161" s="83" t="s">
        <v>976</v>
      </c>
      <c r="D161" s="113" t="s">
        <v>2604</v>
      </c>
      <c r="F161" s="120">
        <v>1700000</v>
      </c>
      <c r="G161" s="85">
        <v>1</v>
      </c>
      <c r="H161" s="126">
        <v>170000</v>
      </c>
      <c r="I161" s="80">
        <v>1870000</v>
      </c>
    </row>
    <row r="162" spans="1:10" ht="18" customHeight="1" x14ac:dyDescent="0.3">
      <c r="A162" s="82">
        <v>2817</v>
      </c>
      <c r="B162" s="93">
        <v>46042</v>
      </c>
      <c r="C162" s="83" t="s">
        <v>2777</v>
      </c>
      <c r="D162" s="113" t="s">
        <v>1734</v>
      </c>
      <c r="F162" s="120">
        <v>650000</v>
      </c>
      <c r="G162" s="85">
        <v>1</v>
      </c>
      <c r="I162" s="80">
        <v>650000</v>
      </c>
    </row>
    <row r="163" spans="1:10" ht="18" customHeight="1" x14ac:dyDescent="0.3">
      <c r="A163" s="82">
        <v>2818</v>
      </c>
      <c r="B163" s="93">
        <v>46042</v>
      </c>
      <c r="C163" s="83" t="s">
        <v>976</v>
      </c>
      <c r="D163" s="113" t="s">
        <v>4252</v>
      </c>
      <c r="J163" s="80">
        <v>-1870000</v>
      </c>
    </row>
    <row r="164" spans="1:10" ht="18" customHeight="1" x14ac:dyDescent="0.3">
      <c r="A164" s="82">
        <v>2819</v>
      </c>
      <c r="B164" s="93">
        <v>46042</v>
      </c>
      <c r="C164" s="83" t="s">
        <v>3947</v>
      </c>
      <c r="D164" s="113" t="s">
        <v>1708</v>
      </c>
      <c r="F164" s="120">
        <v>150000</v>
      </c>
      <c r="G164" s="85">
        <v>1</v>
      </c>
      <c r="I164" s="80">
        <v>150000</v>
      </c>
    </row>
    <row r="165" spans="1:10" ht="18" customHeight="1" x14ac:dyDescent="0.3">
      <c r="A165" s="82">
        <v>2820</v>
      </c>
      <c r="B165" s="93">
        <v>46042</v>
      </c>
      <c r="C165" s="83" t="s">
        <v>3947</v>
      </c>
      <c r="D165" s="113" t="s">
        <v>4937</v>
      </c>
      <c r="J165" s="80">
        <v>-150000</v>
      </c>
    </row>
    <row r="166" spans="1:10" ht="18" customHeight="1" x14ac:dyDescent="0.3">
      <c r="A166" s="82">
        <v>2821</v>
      </c>
      <c r="B166" s="93">
        <v>46042</v>
      </c>
      <c r="C166" s="83" t="s">
        <v>1713</v>
      </c>
      <c r="D166" s="113" t="s">
        <v>4938</v>
      </c>
      <c r="F166" s="120">
        <v>850000</v>
      </c>
      <c r="G166" s="85">
        <v>1</v>
      </c>
      <c r="I166" s="80">
        <v>850000</v>
      </c>
    </row>
    <row r="167" spans="1:10" ht="18" customHeight="1" x14ac:dyDescent="0.3">
      <c r="A167" s="82">
        <v>2822</v>
      </c>
      <c r="B167" s="93">
        <v>46043</v>
      </c>
      <c r="C167" s="83" t="s">
        <v>1852</v>
      </c>
      <c r="D167" s="113" t="s">
        <v>4940</v>
      </c>
      <c r="F167" s="120">
        <v>1200000</v>
      </c>
      <c r="G167" s="85">
        <v>1</v>
      </c>
      <c r="I167" s="80">
        <v>1200000</v>
      </c>
    </row>
    <row r="168" spans="1:10" ht="18" customHeight="1" x14ac:dyDescent="0.3">
      <c r="A168" s="82">
        <v>2823</v>
      </c>
      <c r="B168" s="93">
        <v>46043</v>
      </c>
      <c r="C168" s="83" t="s">
        <v>4470</v>
      </c>
      <c r="D168" s="113" t="s">
        <v>3565</v>
      </c>
      <c r="F168" s="120">
        <v>2500000</v>
      </c>
      <c r="G168" s="85">
        <v>1</v>
      </c>
      <c r="H168" s="126">
        <v>250000</v>
      </c>
      <c r="I168" s="80">
        <v>2750000</v>
      </c>
    </row>
    <row r="169" spans="1:10" ht="18" customHeight="1" x14ac:dyDescent="0.3">
      <c r="A169" s="82">
        <v>2824</v>
      </c>
      <c r="B169" s="93">
        <v>46043</v>
      </c>
      <c r="C169" s="83" t="s">
        <v>1364</v>
      </c>
      <c r="D169" s="113" t="s">
        <v>1734</v>
      </c>
      <c r="F169" s="120">
        <v>450000</v>
      </c>
      <c r="G169" s="85">
        <v>1</v>
      </c>
      <c r="I169" s="80">
        <v>450000</v>
      </c>
    </row>
    <row r="170" spans="1:10" ht="18" customHeight="1" x14ac:dyDescent="0.3">
      <c r="A170" s="82">
        <v>2825</v>
      </c>
      <c r="B170" s="93">
        <v>46043</v>
      </c>
      <c r="C170" s="83" t="s">
        <v>4011</v>
      </c>
      <c r="D170" s="113" t="s">
        <v>3818</v>
      </c>
      <c r="F170" s="120">
        <v>400000</v>
      </c>
      <c r="G170" s="85">
        <v>1</v>
      </c>
      <c r="I170" s="80">
        <v>400000</v>
      </c>
    </row>
    <row r="171" spans="1:10" ht="18" customHeight="1" x14ac:dyDescent="0.3">
      <c r="A171" s="82">
        <v>2826</v>
      </c>
      <c r="B171" s="93">
        <v>46043</v>
      </c>
      <c r="C171" s="83" t="s">
        <v>1738</v>
      </c>
      <c r="D171" s="113" t="s">
        <v>1552</v>
      </c>
      <c r="F171" s="120">
        <v>900000</v>
      </c>
      <c r="G171" s="85">
        <v>1</v>
      </c>
      <c r="I171" s="80">
        <v>900000</v>
      </c>
    </row>
    <row r="172" spans="1:10" ht="18" customHeight="1" x14ac:dyDescent="0.3">
      <c r="A172" s="82">
        <v>2827</v>
      </c>
      <c r="B172" s="93">
        <v>46043</v>
      </c>
      <c r="C172" s="83" t="s">
        <v>1738</v>
      </c>
      <c r="D172" s="113" t="s">
        <v>1510</v>
      </c>
      <c r="F172" s="120">
        <v>20000</v>
      </c>
      <c r="G172" s="85">
        <v>1</v>
      </c>
      <c r="I172" s="80">
        <v>20000</v>
      </c>
    </row>
    <row r="173" spans="1:10" ht="18" customHeight="1" x14ac:dyDescent="0.3">
      <c r="A173" s="82">
        <v>2828</v>
      </c>
      <c r="B173" s="93">
        <v>46044</v>
      </c>
      <c r="C173" s="83" t="s">
        <v>1858</v>
      </c>
      <c r="D173" s="113" t="s">
        <v>1734</v>
      </c>
      <c r="F173" s="120">
        <v>1100000</v>
      </c>
      <c r="G173" s="85">
        <v>1</v>
      </c>
      <c r="I173" s="80">
        <v>1100000</v>
      </c>
    </row>
    <row r="174" spans="1:10" ht="18" customHeight="1" x14ac:dyDescent="0.3">
      <c r="A174" s="82">
        <v>2829</v>
      </c>
      <c r="B174" s="93">
        <v>46044</v>
      </c>
      <c r="C174" s="83" t="s">
        <v>1532</v>
      </c>
      <c r="D174" s="113" t="s">
        <v>2177</v>
      </c>
      <c r="F174" s="120">
        <v>600000</v>
      </c>
      <c r="G174" s="85">
        <v>1</v>
      </c>
      <c r="I174" s="80">
        <v>600000</v>
      </c>
    </row>
    <row r="175" spans="1:10" ht="18" customHeight="1" x14ac:dyDescent="0.3">
      <c r="A175" s="82">
        <v>2830</v>
      </c>
      <c r="B175" s="93">
        <v>46044</v>
      </c>
      <c r="C175" s="83" t="s">
        <v>1532</v>
      </c>
      <c r="D175" s="113" t="s">
        <v>2180</v>
      </c>
      <c r="F175" s="120">
        <v>75000</v>
      </c>
      <c r="G175" s="85">
        <v>1</v>
      </c>
      <c r="I175" s="80">
        <v>75000</v>
      </c>
    </row>
    <row r="176" spans="1:10" ht="18" customHeight="1" x14ac:dyDescent="0.3">
      <c r="A176" s="82">
        <v>2831</v>
      </c>
      <c r="B176" s="93">
        <v>46044</v>
      </c>
      <c r="C176" s="83" t="s">
        <v>1532</v>
      </c>
      <c r="D176" s="113" t="s">
        <v>2181</v>
      </c>
      <c r="F176" s="120">
        <v>40000</v>
      </c>
      <c r="G176" s="85">
        <v>1</v>
      </c>
      <c r="I176" s="80">
        <v>40000</v>
      </c>
    </row>
    <row r="177" spans="1:10" ht="18" customHeight="1" x14ac:dyDescent="0.3">
      <c r="A177" s="82">
        <v>2832</v>
      </c>
      <c r="B177" s="93">
        <v>46044</v>
      </c>
      <c r="C177" s="83" t="s">
        <v>1532</v>
      </c>
      <c r="D177" s="113" t="s">
        <v>2178</v>
      </c>
      <c r="F177" s="120">
        <v>130000</v>
      </c>
      <c r="G177" s="85">
        <v>1</v>
      </c>
      <c r="I177" s="80">
        <v>130000</v>
      </c>
    </row>
    <row r="178" spans="1:10" ht="18" customHeight="1" x14ac:dyDescent="0.3">
      <c r="A178" s="82">
        <v>2833</v>
      </c>
      <c r="B178" s="93">
        <v>46044</v>
      </c>
      <c r="C178" s="83" t="s">
        <v>1532</v>
      </c>
      <c r="D178" s="113" t="s">
        <v>2182</v>
      </c>
      <c r="F178" s="120">
        <v>20000</v>
      </c>
      <c r="G178" s="85">
        <v>1</v>
      </c>
      <c r="I178" s="80">
        <v>20000</v>
      </c>
    </row>
    <row r="179" spans="1:10" ht="18" customHeight="1" x14ac:dyDescent="0.3">
      <c r="A179" s="82">
        <v>2834</v>
      </c>
      <c r="B179" s="93">
        <v>46044</v>
      </c>
      <c r="C179" s="83" t="s">
        <v>1013</v>
      </c>
      <c r="D179" s="113" t="s">
        <v>1487</v>
      </c>
      <c r="F179" s="120">
        <v>350000</v>
      </c>
      <c r="G179" s="85">
        <v>1</v>
      </c>
      <c r="H179" s="126">
        <v>35000</v>
      </c>
      <c r="I179" s="80">
        <v>385000</v>
      </c>
    </row>
    <row r="180" spans="1:10" ht="18" customHeight="1" x14ac:dyDescent="0.3">
      <c r="A180" s="82">
        <v>2835</v>
      </c>
      <c r="B180" s="93">
        <v>46044</v>
      </c>
      <c r="C180" s="83" t="s">
        <v>1013</v>
      </c>
      <c r="D180" s="113" t="s">
        <v>1198</v>
      </c>
      <c r="F180" s="120">
        <v>1200000</v>
      </c>
      <c r="G180" s="85">
        <v>1</v>
      </c>
      <c r="H180" s="126">
        <v>120000</v>
      </c>
      <c r="I180" s="80">
        <v>1320000</v>
      </c>
    </row>
    <row r="181" spans="1:10" ht="18" customHeight="1" x14ac:dyDescent="0.3">
      <c r="A181" s="82">
        <v>2836</v>
      </c>
      <c r="B181" s="93">
        <v>46044</v>
      </c>
      <c r="C181" s="83" t="s">
        <v>1013</v>
      </c>
      <c r="D181" s="113" t="s">
        <v>1696</v>
      </c>
      <c r="F181" s="120">
        <v>50000</v>
      </c>
      <c r="G181" s="85">
        <v>1</v>
      </c>
      <c r="H181" s="126">
        <v>5000</v>
      </c>
      <c r="I181" s="80">
        <v>55000</v>
      </c>
    </row>
    <row r="182" spans="1:10" ht="18" customHeight="1" x14ac:dyDescent="0.3">
      <c r="A182" s="82">
        <v>2837</v>
      </c>
      <c r="B182" s="93">
        <v>46045</v>
      </c>
      <c r="C182" s="83" t="s">
        <v>4952</v>
      </c>
      <c r="D182" s="113" t="s">
        <v>2177</v>
      </c>
      <c r="F182" s="120">
        <v>600000</v>
      </c>
      <c r="G182" s="85">
        <v>1</v>
      </c>
      <c r="I182" s="80">
        <v>600000</v>
      </c>
    </row>
    <row r="183" spans="1:10" ht="18" customHeight="1" x14ac:dyDescent="0.3">
      <c r="A183" s="82">
        <v>2838</v>
      </c>
      <c r="B183" s="93">
        <v>46045</v>
      </c>
      <c r="C183" s="83" t="s">
        <v>1297</v>
      </c>
      <c r="D183" s="113" t="s">
        <v>2142</v>
      </c>
      <c r="F183" s="120">
        <v>1650000</v>
      </c>
      <c r="G183" s="85">
        <v>1</v>
      </c>
      <c r="H183" s="126">
        <v>165000</v>
      </c>
      <c r="I183" s="80">
        <v>1815000</v>
      </c>
    </row>
    <row r="184" spans="1:10" ht="18" customHeight="1" x14ac:dyDescent="0.3">
      <c r="A184" s="82">
        <v>2839</v>
      </c>
      <c r="B184" s="93">
        <v>46045</v>
      </c>
      <c r="C184" s="83" t="s">
        <v>985</v>
      </c>
      <c r="D184" s="113" t="s">
        <v>1734</v>
      </c>
      <c r="F184" s="120">
        <v>650000</v>
      </c>
      <c r="G184" s="85">
        <v>1</v>
      </c>
      <c r="H184" s="126">
        <v>65000</v>
      </c>
      <c r="I184" s="80">
        <v>715000</v>
      </c>
    </row>
    <row r="185" spans="1:10" ht="18" customHeight="1" x14ac:dyDescent="0.3">
      <c r="A185" s="82">
        <v>2840</v>
      </c>
      <c r="B185" s="93">
        <v>46045</v>
      </c>
      <c r="C185" s="83" t="s">
        <v>1016</v>
      </c>
      <c r="D185" s="113" t="s">
        <v>1198</v>
      </c>
      <c r="F185" s="120">
        <v>1200000</v>
      </c>
      <c r="G185" s="85">
        <v>1</v>
      </c>
      <c r="I185" s="80">
        <v>1200000</v>
      </c>
    </row>
    <row r="186" spans="1:10" ht="18" customHeight="1" x14ac:dyDescent="0.3">
      <c r="A186" s="82">
        <v>2841</v>
      </c>
      <c r="B186" s="93">
        <v>46045</v>
      </c>
      <c r="C186" s="83" t="s">
        <v>1016</v>
      </c>
      <c r="D186" s="113" t="s">
        <v>1487</v>
      </c>
      <c r="F186" s="120">
        <v>350000</v>
      </c>
      <c r="G186" s="85">
        <v>1</v>
      </c>
      <c r="I186" s="80">
        <v>350000</v>
      </c>
    </row>
    <row r="187" spans="1:10" ht="18" customHeight="1" x14ac:dyDescent="0.3">
      <c r="A187" s="82">
        <v>2842</v>
      </c>
      <c r="B187" s="93">
        <v>46045</v>
      </c>
      <c r="C187" s="83" t="s">
        <v>4963</v>
      </c>
      <c r="D187" s="113" t="s">
        <v>2171</v>
      </c>
      <c r="F187" s="120">
        <v>50000</v>
      </c>
      <c r="G187" s="85">
        <v>1</v>
      </c>
      <c r="I187" s="80">
        <v>50000</v>
      </c>
    </row>
    <row r="188" spans="1:10" ht="18" customHeight="1" x14ac:dyDescent="0.3">
      <c r="A188" s="82">
        <v>2843</v>
      </c>
      <c r="B188" s="93">
        <v>46045</v>
      </c>
      <c r="C188" s="83" t="s">
        <v>4963</v>
      </c>
      <c r="D188" s="113" t="s">
        <v>4004</v>
      </c>
      <c r="F188" s="120">
        <v>300000</v>
      </c>
      <c r="G188" s="85">
        <v>1</v>
      </c>
      <c r="I188" s="80">
        <v>300000</v>
      </c>
    </row>
    <row r="189" spans="1:10" ht="18" customHeight="1" x14ac:dyDescent="0.3">
      <c r="A189" s="82">
        <v>2844</v>
      </c>
      <c r="B189" s="93">
        <v>46045</v>
      </c>
      <c r="C189" s="83" t="s">
        <v>4952</v>
      </c>
      <c r="D189" s="113" t="s">
        <v>4965</v>
      </c>
      <c r="J189" s="80">
        <v>-600000</v>
      </c>
    </row>
    <row r="190" spans="1:10" ht="18" customHeight="1" x14ac:dyDescent="0.3">
      <c r="A190" s="82">
        <v>2845</v>
      </c>
      <c r="B190" s="93">
        <v>46045</v>
      </c>
      <c r="C190" s="83" t="s">
        <v>1858</v>
      </c>
      <c r="D190" s="113" t="s">
        <v>4839</v>
      </c>
      <c r="J190" s="80">
        <v>-1100000</v>
      </c>
    </row>
    <row r="191" spans="1:10" ht="18" customHeight="1" x14ac:dyDescent="0.3">
      <c r="A191" s="82">
        <v>2846</v>
      </c>
      <c r="B191" s="93">
        <v>46045</v>
      </c>
      <c r="C191" s="83" t="s">
        <v>1382</v>
      </c>
      <c r="D191" s="113" t="s">
        <v>4289</v>
      </c>
      <c r="J191" s="80">
        <v>-1100000</v>
      </c>
    </row>
    <row r="192" spans="1:10" ht="18" customHeight="1" x14ac:dyDescent="0.3">
      <c r="A192" s="82">
        <v>2847</v>
      </c>
      <c r="B192" s="93">
        <v>46045</v>
      </c>
      <c r="C192" s="83" t="s">
        <v>1449</v>
      </c>
      <c r="D192" s="113" t="s">
        <v>4966</v>
      </c>
      <c r="J192" s="80">
        <v>-2720000</v>
      </c>
    </row>
    <row r="193" spans="1:10" ht="18" customHeight="1" x14ac:dyDescent="0.3">
      <c r="A193" s="82">
        <v>2848</v>
      </c>
      <c r="B193" s="93">
        <v>46045</v>
      </c>
      <c r="C193" s="83" t="s">
        <v>4011</v>
      </c>
      <c r="D193" s="113" t="s">
        <v>4967</v>
      </c>
      <c r="J193" s="80">
        <v>-400000</v>
      </c>
    </row>
    <row r="194" spans="1:10" ht="18" customHeight="1" x14ac:dyDescent="0.3">
      <c r="A194" s="82">
        <v>2849</v>
      </c>
      <c r="B194" s="93">
        <v>46045</v>
      </c>
      <c r="C194" s="83" t="s">
        <v>2777</v>
      </c>
      <c r="D194" s="113" t="s">
        <v>4968</v>
      </c>
      <c r="J194" s="80">
        <v>-650000</v>
      </c>
    </row>
    <row r="195" spans="1:10" ht="18" customHeight="1" x14ac:dyDescent="0.3">
      <c r="A195" s="82">
        <v>2850</v>
      </c>
      <c r="B195" s="93">
        <v>46045</v>
      </c>
      <c r="C195" s="83" t="s">
        <v>3189</v>
      </c>
      <c r="D195" s="113" t="s">
        <v>4158</v>
      </c>
      <c r="J195" s="80">
        <v>-250000</v>
      </c>
    </row>
    <row r="196" spans="1:10" ht="18" customHeight="1" x14ac:dyDescent="0.3">
      <c r="A196" s="82">
        <v>2851</v>
      </c>
      <c r="B196" s="93">
        <v>46045</v>
      </c>
      <c r="C196" s="83" t="s">
        <v>1016</v>
      </c>
      <c r="D196" s="113" t="s">
        <v>4969</v>
      </c>
      <c r="J196" s="80">
        <v>-500000</v>
      </c>
    </row>
    <row r="197" spans="1:10" ht="18" customHeight="1" x14ac:dyDescent="0.3">
      <c r="A197" s="82">
        <v>2852</v>
      </c>
      <c r="B197" s="93">
        <v>46045</v>
      </c>
      <c r="C197" s="83" t="s">
        <v>4470</v>
      </c>
      <c r="D197" s="113" t="s">
        <v>2047</v>
      </c>
      <c r="J197" s="80">
        <v>-2750000</v>
      </c>
    </row>
    <row r="198" spans="1:10" ht="18" customHeight="1" x14ac:dyDescent="0.3">
      <c r="A198" s="82">
        <v>2853</v>
      </c>
      <c r="B198" s="93">
        <v>46045</v>
      </c>
      <c r="C198" s="83" t="s">
        <v>2474</v>
      </c>
      <c r="D198" s="113" t="s">
        <v>1708</v>
      </c>
      <c r="F198" s="120">
        <v>150000</v>
      </c>
      <c r="G198" s="85">
        <v>1</v>
      </c>
      <c r="I198" s="80">
        <v>150000</v>
      </c>
    </row>
    <row r="199" spans="1:10" ht="18" customHeight="1" x14ac:dyDescent="0.3">
      <c r="A199" s="82">
        <v>2854</v>
      </c>
      <c r="B199" s="93">
        <v>46045</v>
      </c>
      <c r="C199" s="83" t="s">
        <v>2474</v>
      </c>
      <c r="D199" s="113" t="s">
        <v>1708</v>
      </c>
      <c r="F199" s="120">
        <v>150000</v>
      </c>
      <c r="G199" s="85">
        <v>1</v>
      </c>
      <c r="I199" s="80">
        <v>150000</v>
      </c>
    </row>
    <row r="200" spans="1:10" ht="18" customHeight="1" x14ac:dyDescent="0.3">
      <c r="A200" s="82">
        <v>2855</v>
      </c>
      <c r="B200" s="93">
        <v>46046</v>
      </c>
      <c r="C200" s="83" t="s">
        <v>2474</v>
      </c>
      <c r="D200" s="113" t="s">
        <v>3850</v>
      </c>
      <c r="I200" s="126"/>
      <c r="J200" s="80">
        <v>-300000</v>
      </c>
    </row>
    <row r="201" spans="1:10" ht="18" customHeight="1" x14ac:dyDescent="0.3">
      <c r="A201" s="82">
        <v>2856</v>
      </c>
      <c r="B201" s="93">
        <v>46046</v>
      </c>
      <c r="C201" s="83" t="s">
        <v>1297</v>
      </c>
      <c r="D201" s="113" t="s">
        <v>4140</v>
      </c>
      <c r="I201" s="126"/>
      <c r="J201" s="80">
        <v>-1815000</v>
      </c>
    </row>
    <row r="202" spans="1:10" ht="18" customHeight="1" x14ac:dyDescent="0.3">
      <c r="A202" s="82">
        <v>2857</v>
      </c>
      <c r="B202" s="93">
        <v>46046</v>
      </c>
      <c r="C202" s="83" t="s">
        <v>1460</v>
      </c>
      <c r="D202" s="113" t="s">
        <v>4465</v>
      </c>
      <c r="J202" s="80">
        <v>-150000</v>
      </c>
    </row>
    <row r="203" spans="1:10" ht="18" customHeight="1" x14ac:dyDescent="0.3">
      <c r="A203" s="82">
        <v>2858</v>
      </c>
      <c r="B203" s="93">
        <v>46046</v>
      </c>
      <c r="C203" s="83" t="s">
        <v>1476</v>
      </c>
      <c r="D203" s="113" t="s">
        <v>1526</v>
      </c>
      <c r="F203" s="120">
        <v>450000</v>
      </c>
      <c r="G203" s="85">
        <v>1</v>
      </c>
      <c r="I203" s="80">
        <v>450000</v>
      </c>
    </row>
    <row r="204" spans="1:10" ht="18" customHeight="1" x14ac:dyDescent="0.3">
      <c r="A204" s="82">
        <v>2859</v>
      </c>
      <c r="B204" s="93">
        <v>46048</v>
      </c>
      <c r="C204" s="83" t="s">
        <v>1390</v>
      </c>
      <c r="D204" s="113" t="s">
        <v>1198</v>
      </c>
      <c r="F204" s="120">
        <v>1200000</v>
      </c>
      <c r="G204" s="85">
        <v>1</v>
      </c>
      <c r="I204" s="80">
        <v>1200000</v>
      </c>
    </row>
    <row r="205" spans="1:10" ht="18" customHeight="1" x14ac:dyDescent="0.3">
      <c r="A205" s="82">
        <v>2860</v>
      </c>
      <c r="B205" s="93">
        <v>46048</v>
      </c>
      <c r="C205" s="83" t="s">
        <v>1390</v>
      </c>
      <c r="D205" s="113" t="s">
        <v>1487</v>
      </c>
      <c r="F205" s="120">
        <v>350000</v>
      </c>
      <c r="G205" s="85">
        <v>1</v>
      </c>
      <c r="I205" s="80">
        <v>350000</v>
      </c>
    </row>
    <row r="206" spans="1:10" ht="18" customHeight="1" x14ac:dyDescent="0.3">
      <c r="A206" s="82">
        <v>2861</v>
      </c>
      <c r="B206" s="93">
        <v>46048</v>
      </c>
      <c r="C206" s="83" t="s">
        <v>1390</v>
      </c>
      <c r="D206" s="113" t="s">
        <v>2828</v>
      </c>
      <c r="F206" s="120">
        <v>130000</v>
      </c>
      <c r="G206" s="85">
        <v>1</v>
      </c>
      <c r="I206" s="80">
        <v>130000</v>
      </c>
    </row>
    <row r="207" spans="1:10" ht="18" customHeight="1" x14ac:dyDescent="0.3">
      <c r="A207" s="82">
        <v>2862</v>
      </c>
      <c r="B207" s="93">
        <v>46048</v>
      </c>
      <c r="C207" s="83" t="s">
        <v>1390</v>
      </c>
      <c r="D207" s="113" t="s">
        <v>1198</v>
      </c>
      <c r="F207" s="120">
        <v>1200000</v>
      </c>
      <c r="G207" s="85">
        <v>1</v>
      </c>
      <c r="I207" s="80">
        <v>1200000</v>
      </c>
    </row>
    <row r="208" spans="1:10" ht="18" customHeight="1" x14ac:dyDescent="0.3">
      <c r="A208" s="82">
        <v>2863</v>
      </c>
      <c r="B208" s="93">
        <v>46048</v>
      </c>
      <c r="C208" s="83" t="s">
        <v>1390</v>
      </c>
      <c r="D208" s="113" t="s">
        <v>1696</v>
      </c>
      <c r="F208" s="120">
        <v>50000</v>
      </c>
      <c r="G208" s="85">
        <v>1</v>
      </c>
      <c r="I208" s="80">
        <v>50000</v>
      </c>
    </row>
    <row r="209" spans="1:10" ht="18" customHeight="1" x14ac:dyDescent="0.3">
      <c r="A209" s="82">
        <v>2864</v>
      </c>
      <c r="B209" s="93">
        <v>46048</v>
      </c>
      <c r="C209" s="83" t="s">
        <v>1885</v>
      </c>
      <c r="D209" s="113" t="s">
        <v>1198</v>
      </c>
      <c r="F209" s="120">
        <v>1200000</v>
      </c>
      <c r="G209" s="85">
        <v>1</v>
      </c>
      <c r="I209" s="80">
        <v>1200000</v>
      </c>
    </row>
    <row r="210" spans="1:10" ht="18" customHeight="1" x14ac:dyDescent="0.3">
      <c r="A210" s="82">
        <v>2865</v>
      </c>
      <c r="B210" s="93">
        <v>46048</v>
      </c>
      <c r="C210" s="83" t="s">
        <v>1885</v>
      </c>
      <c r="D210" s="113" t="s">
        <v>1487</v>
      </c>
      <c r="F210" s="120">
        <v>350000</v>
      </c>
      <c r="G210" s="85">
        <v>1</v>
      </c>
      <c r="I210" s="80">
        <v>350000</v>
      </c>
    </row>
    <row r="211" spans="1:10" ht="18" customHeight="1" x14ac:dyDescent="0.3">
      <c r="A211" s="82">
        <v>2866</v>
      </c>
      <c r="B211" s="93">
        <v>46048</v>
      </c>
      <c r="C211" s="83" t="s">
        <v>1390</v>
      </c>
      <c r="D211" s="113" t="s">
        <v>4978</v>
      </c>
      <c r="F211" s="120">
        <v>1700000</v>
      </c>
      <c r="G211" s="85">
        <v>1</v>
      </c>
      <c r="I211" s="80">
        <v>1700000</v>
      </c>
    </row>
    <row r="212" spans="1:10" ht="18" customHeight="1" x14ac:dyDescent="0.3">
      <c r="A212" s="82">
        <v>2867</v>
      </c>
      <c r="B212" s="93">
        <v>46048</v>
      </c>
      <c r="C212" s="83" t="s">
        <v>1229</v>
      </c>
      <c r="D212" s="113" t="s">
        <v>1198</v>
      </c>
      <c r="F212" s="120">
        <v>1300000</v>
      </c>
      <c r="G212" s="85">
        <v>1</v>
      </c>
      <c r="H212" s="126">
        <v>130000</v>
      </c>
      <c r="I212" s="80">
        <v>1430000</v>
      </c>
    </row>
    <row r="213" spans="1:10" ht="18" customHeight="1" x14ac:dyDescent="0.3">
      <c r="A213" s="82">
        <v>2868</v>
      </c>
      <c r="B213" s="93">
        <v>46048</v>
      </c>
      <c r="C213" s="83" t="s">
        <v>985</v>
      </c>
      <c r="D213" s="113" t="s">
        <v>4982</v>
      </c>
      <c r="J213" s="80">
        <v>-715000</v>
      </c>
    </row>
    <row r="214" spans="1:10" ht="18" customHeight="1" x14ac:dyDescent="0.3">
      <c r="A214" s="82">
        <v>2869</v>
      </c>
      <c r="B214" s="93">
        <v>46049</v>
      </c>
      <c r="C214" s="83" t="s">
        <v>1545</v>
      </c>
      <c r="D214" s="113" t="s">
        <v>4524</v>
      </c>
      <c r="J214" s="80">
        <v>-1870000</v>
      </c>
    </row>
    <row r="215" spans="1:10" ht="18" customHeight="1" x14ac:dyDescent="0.3">
      <c r="A215" s="82">
        <v>2870</v>
      </c>
      <c r="B215" s="93">
        <v>46049</v>
      </c>
      <c r="C215" s="83" t="s">
        <v>1051</v>
      </c>
      <c r="D215" s="113" t="s">
        <v>3830</v>
      </c>
      <c r="J215" s="80">
        <v>-580000</v>
      </c>
    </row>
    <row r="216" spans="1:10" ht="18" customHeight="1" x14ac:dyDescent="0.3">
      <c r="A216" s="82">
        <v>2871</v>
      </c>
      <c r="B216" s="93">
        <v>46049</v>
      </c>
      <c r="C216" s="83" t="s">
        <v>2611</v>
      </c>
      <c r="D216" s="113" t="s">
        <v>3822</v>
      </c>
      <c r="J216" s="80">
        <v>-1870000</v>
      </c>
    </row>
    <row r="217" spans="1:10" ht="18" customHeight="1" x14ac:dyDescent="0.3">
      <c r="A217" s="82">
        <v>2872</v>
      </c>
      <c r="B217" s="93">
        <v>46049</v>
      </c>
      <c r="C217" s="83" t="s">
        <v>1852</v>
      </c>
      <c r="D217" s="113" t="s">
        <v>4983</v>
      </c>
      <c r="J217" s="80">
        <v>-1200000</v>
      </c>
    </row>
    <row r="218" spans="1:10" ht="18" customHeight="1" x14ac:dyDescent="0.3">
      <c r="A218" s="82">
        <v>2873</v>
      </c>
      <c r="B218" s="93">
        <v>46049</v>
      </c>
      <c r="C218" s="83" t="s">
        <v>4984</v>
      </c>
      <c r="D218" s="113" t="s">
        <v>2170</v>
      </c>
      <c r="F218" s="120">
        <v>1500000</v>
      </c>
      <c r="G218" s="85">
        <v>1</v>
      </c>
      <c r="H218" s="126">
        <v>150000</v>
      </c>
      <c r="I218" s="80">
        <v>1650000</v>
      </c>
    </row>
    <row r="219" spans="1:10" ht="18" customHeight="1" x14ac:dyDescent="0.3">
      <c r="A219" s="82">
        <v>2874</v>
      </c>
      <c r="B219" s="93">
        <v>46049</v>
      </c>
      <c r="C219" s="83" t="s">
        <v>4984</v>
      </c>
      <c r="D219" s="113" t="s">
        <v>2171</v>
      </c>
      <c r="F219" s="120">
        <v>100000</v>
      </c>
      <c r="G219" s="85">
        <v>1</v>
      </c>
      <c r="H219" s="126">
        <v>10000</v>
      </c>
      <c r="I219" s="80">
        <v>110000</v>
      </c>
    </row>
    <row r="220" spans="1:10" ht="18" customHeight="1" x14ac:dyDescent="0.3">
      <c r="A220" s="82">
        <v>2875</v>
      </c>
      <c r="B220" s="93">
        <v>46049</v>
      </c>
      <c r="C220" s="83" t="s">
        <v>4984</v>
      </c>
      <c r="D220" s="113" t="s">
        <v>4004</v>
      </c>
      <c r="F220" s="120">
        <v>250000</v>
      </c>
      <c r="G220" s="85">
        <v>1</v>
      </c>
      <c r="H220" s="126">
        <v>25000</v>
      </c>
      <c r="I220" s="80">
        <v>275000</v>
      </c>
    </row>
    <row r="221" spans="1:10" ht="18" customHeight="1" x14ac:dyDescent="0.3">
      <c r="A221" s="82">
        <v>2876</v>
      </c>
      <c r="B221" s="93">
        <v>46049</v>
      </c>
      <c r="C221" s="83" t="s">
        <v>4390</v>
      </c>
      <c r="D221" s="113" t="s">
        <v>4815</v>
      </c>
      <c r="F221" s="120">
        <v>1400000</v>
      </c>
      <c r="G221" s="85">
        <v>1</v>
      </c>
      <c r="H221" s="126">
        <v>140000</v>
      </c>
      <c r="I221" s="80">
        <v>1540000</v>
      </c>
    </row>
    <row r="222" spans="1:10" ht="18" customHeight="1" x14ac:dyDescent="0.3">
      <c r="A222" s="82">
        <v>2877</v>
      </c>
      <c r="B222" s="93">
        <v>46049</v>
      </c>
      <c r="C222" s="83" t="s">
        <v>4390</v>
      </c>
      <c r="D222" s="113" t="s">
        <v>4988</v>
      </c>
      <c r="F222" s="120">
        <v>300000</v>
      </c>
      <c r="G222" s="85">
        <v>1</v>
      </c>
      <c r="H222" s="126">
        <v>30000</v>
      </c>
      <c r="I222" s="80">
        <v>330000</v>
      </c>
    </row>
    <row r="223" spans="1:10" ht="18" customHeight="1" x14ac:dyDescent="0.3">
      <c r="A223" s="82">
        <v>2878</v>
      </c>
      <c r="B223" s="93">
        <v>46049</v>
      </c>
      <c r="C223" s="83" t="s">
        <v>4390</v>
      </c>
      <c r="D223" s="113" t="s">
        <v>2306</v>
      </c>
      <c r="F223" s="120">
        <v>-100000</v>
      </c>
      <c r="G223" s="85">
        <v>1</v>
      </c>
      <c r="H223" s="126">
        <v>-10000</v>
      </c>
      <c r="I223" s="80">
        <v>-110000</v>
      </c>
    </row>
    <row r="224" spans="1:10" ht="18" customHeight="1" x14ac:dyDescent="0.3">
      <c r="A224" s="82">
        <v>2879</v>
      </c>
      <c r="B224" s="93">
        <v>46049</v>
      </c>
      <c r="C224" s="83" t="s">
        <v>2135</v>
      </c>
      <c r="D224" s="113" t="s">
        <v>1540</v>
      </c>
      <c r="F224" s="120">
        <v>50000</v>
      </c>
      <c r="G224" s="85">
        <v>1</v>
      </c>
      <c r="I224" s="80">
        <v>50000</v>
      </c>
    </row>
    <row r="225" spans="1:10" ht="18" customHeight="1" x14ac:dyDescent="0.3">
      <c r="A225" s="82">
        <v>2880</v>
      </c>
      <c r="B225" s="93">
        <v>46049</v>
      </c>
      <c r="C225" s="83" t="s">
        <v>1297</v>
      </c>
      <c r="D225" s="113" t="s">
        <v>2177</v>
      </c>
      <c r="F225" s="120">
        <v>600000</v>
      </c>
      <c r="G225" s="85">
        <v>1</v>
      </c>
      <c r="H225" s="126">
        <v>60000</v>
      </c>
      <c r="I225" s="80">
        <v>660000</v>
      </c>
    </row>
    <row r="226" spans="1:10" ht="18" customHeight="1" x14ac:dyDescent="0.3">
      <c r="A226" s="82">
        <v>2881</v>
      </c>
      <c r="B226" s="93">
        <v>46049</v>
      </c>
      <c r="C226" s="83" t="s">
        <v>1297</v>
      </c>
      <c r="D226" s="113" t="s">
        <v>2180</v>
      </c>
      <c r="F226" s="120">
        <v>70000</v>
      </c>
      <c r="G226" s="85">
        <v>1</v>
      </c>
      <c r="H226" s="126">
        <v>7000</v>
      </c>
      <c r="I226" s="80">
        <v>77000</v>
      </c>
    </row>
    <row r="227" spans="1:10" ht="18" customHeight="1" x14ac:dyDescent="0.3">
      <c r="A227" s="82">
        <v>2882</v>
      </c>
      <c r="B227" s="93">
        <v>46049</v>
      </c>
      <c r="C227" s="83" t="s">
        <v>1532</v>
      </c>
      <c r="D227" s="113" t="s">
        <v>2181</v>
      </c>
      <c r="F227" s="120">
        <v>70000</v>
      </c>
      <c r="G227" s="85">
        <v>1</v>
      </c>
      <c r="I227" s="80">
        <v>70000</v>
      </c>
    </row>
    <row r="228" spans="1:10" ht="18" customHeight="1" x14ac:dyDescent="0.3">
      <c r="A228" s="82">
        <v>2883</v>
      </c>
      <c r="B228" s="93">
        <v>46049</v>
      </c>
      <c r="C228" s="83" t="s">
        <v>2730</v>
      </c>
      <c r="D228" s="113" t="s">
        <v>2018</v>
      </c>
      <c r="F228" s="120">
        <v>1500000</v>
      </c>
      <c r="G228" s="85">
        <v>1</v>
      </c>
      <c r="I228" s="80">
        <v>1500000</v>
      </c>
    </row>
    <row r="229" spans="1:10" ht="18" customHeight="1" x14ac:dyDescent="0.3">
      <c r="A229" s="82">
        <v>2884</v>
      </c>
      <c r="B229" s="93">
        <v>46049</v>
      </c>
      <c r="C229" s="83" t="s">
        <v>4984</v>
      </c>
      <c r="D229" s="113" t="s">
        <v>4994</v>
      </c>
      <c r="J229" s="80">
        <v>-2035000</v>
      </c>
    </row>
    <row r="230" spans="1:10" ht="18" customHeight="1" x14ac:dyDescent="0.3">
      <c r="A230" s="82">
        <v>2885</v>
      </c>
      <c r="B230" s="93">
        <v>46049</v>
      </c>
      <c r="C230" s="83" t="s">
        <v>4390</v>
      </c>
      <c r="D230" s="113" t="s">
        <v>4995</v>
      </c>
      <c r="J230" s="80">
        <v>-1760000</v>
      </c>
    </row>
    <row r="231" spans="1:10" ht="18" customHeight="1" x14ac:dyDescent="0.3">
      <c r="A231" s="82">
        <v>2886</v>
      </c>
      <c r="B231" s="93">
        <v>46049</v>
      </c>
      <c r="C231" s="83" t="s">
        <v>4963</v>
      </c>
      <c r="D231" s="113" t="s">
        <v>4997</v>
      </c>
      <c r="J231" s="80">
        <v>-350000</v>
      </c>
    </row>
    <row r="232" spans="1:10" ht="18" customHeight="1" x14ac:dyDescent="0.3">
      <c r="A232" s="82">
        <v>2887</v>
      </c>
      <c r="B232" s="93">
        <v>46050</v>
      </c>
      <c r="C232" s="83" t="s">
        <v>1297</v>
      </c>
      <c r="D232" s="113" t="s">
        <v>4140</v>
      </c>
      <c r="J232" s="80">
        <v>-737000</v>
      </c>
    </row>
    <row r="233" spans="1:10" ht="18" customHeight="1" x14ac:dyDescent="0.3">
      <c r="A233" s="82">
        <v>2888</v>
      </c>
      <c r="B233" s="93">
        <v>46051</v>
      </c>
      <c r="C233" s="83" t="s">
        <v>1971</v>
      </c>
      <c r="D233" s="113" t="s">
        <v>1735</v>
      </c>
      <c r="F233" s="120">
        <v>1600000</v>
      </c>
      <c r="G233" s="85">
        <v>1</v>
      </c>
      <c r="I233" s="80">
        <v>1600000</v>
      </c>
    </row>
    <row r="234" spans="1:10" ht="18" customHeight="1" x14ac:dyDescent="0.3">
      <c r="A234" s="82">
        <v>2889</v>
      </c>
      <c r="B234" s="93">
        <v>46051</v>
      </c>
      <c r="C234" s="83" t="s">
        <v>2546</v>
      </c>
      <c r="D234" s="113" t="s">
        <v>1526</v>
      </c>
      <c r="F234" s="120">
        <v>450000</v>
      </c>
      <c r="G234" s="85">
        <v>1</v>
      </c>
      <c r="I234" s="80">
        <v>450000</v>
      </c>
    </row>
    <row r="235" spans="1:10" ht="18" customHeight="1" x14ac:dyDescent="0.3">
      <c r="A235" s="82">
        <v>2890</v>
      </c>
      <c r="B235" s="93">
        <v>46051</v>
      </c>
      <c r="C235" s="83" t="s">
        <v>1390</v>
      </c>
      <c r="D235" s="113" t="s">
        <v>2828</v>
      </c>
      <c r="F235" s="120">
        <v>130000</v>
      </c>
      <c r="G235" s="85">
        <v>1</v>
      </c>
      <c r="I235" s="80">
        <v>130000</v>
      </c>
    </row>
    <row r="236" spans="1:10" ht="18" customHeight="1" x14ac:dyDescent="0.3">
      <c r="A236" s="82">
        <v>2891</v>
      </c>
      <c r="B236" s="93">
        <v>46051</v>
      </c>
      <c r="C236" s="83" t="s">
        <v>1587</v>
      </c>
      <c r="D236" s="113" t="s">
        <v>1750</v>
      </c>
      <c r="F236" s="120">
        <v>300000</v>
      </c>
      <c r="G236" s="85">
        <v>1</v>
      </c>
      <c r="I236" s="80">
        <v>300000</v>
      </c>
    </row>
    <row r="237" spans="1:10" ht="18" customHeight="1" x14ac:dyDescent="0.3">
      <c r="A237" s="82">
        <v>2892</v>
      </c>
      <c r="B237" s="93">
        <v>46050</v>
      </c>
      <c r="C237" s="83" t="s">
        <v>1571</v>
      </c>
      <c r="D237" s="113" t="s">
        <v>4889</v>
      </c>
      <c r="F237" s="120">
        <v>3500000</v>
      </c>
      <c r="G237" s="85">
        <v>1</v>
      </c>
      <c r="H237" s="126">
        <v>350000</v>
      </c>
      <c r="I237" s="80">
        <v>3850000</v>
      </c>
    </row>
    <row r="238" spans="1:10" ht="18" customHeight="1" x14ac:dyDescent="0.3">
      <c r="A238" s="82">
        <v>2893</v>
      </c>
      <c r="B238" s="93">
        <v>46050</v>
      </c>
      <c r="C238" s="83" t="s">
        <v>1571</v>
      </c>
      <c r="D238" s="113" t="s">
        <v>1755</v>
      </c>
      <c r="F238" s="120">
        <v>100000</v>
      </c>
      <c r="G238" s="85">
        <v>1</v>
      </c>
      <c r="H238" s="126">
        <v>10000</v>
      </c>
      <c r="I238" s="80">
        <v>110000</v>
      </c>
    </row>
    <row r="239" spans="1:10" ht="18" customHeight="1" x14ac:dyDescent="0.3">
      <c r="A239" s="82">
        <v>2894</v>
      </c>
      <c r="B239" s="93">
        <v>46050</v>
      </c>
      <c r="C239" s="83" t="s">
        <v>3901</v>
      </c>
      <c r="D239" s="113" t="s">
        <v>1198</v>
      </c>
      <c r="F239" s="120">
        <v>1200000</v>
      </c>
      <c r="G239" s="85">
        <v>1</v>
      </c>
      <c r="I239" s="80">
        <v>1200000</v>
      </c>
    </row>
    <row r="240" spans="1:10" ht="18" customHeight="1" x14ac:dyDescent="0.3">
      <c r="A240" s="82">
        <v>2895</v>
      </c>
      <c r="B240" s="93">
        <v>46050</v>
      </c>
      <c r="C240" s="83" t="s">
        <v>3901</v>
      </c>
      <c r="D240" s="113" t="s">
        <v>1487</v>
      </c>
      <c r="F240" s="120">
        <v>350000</v>
      </c>
      <c r="G240" s="85">
        <v>1</v>
      </c>
      <c r="I240" s="80">
        <v>350000</v>
      </c>
    </row>
    <row r="241" spans="1:10" ht="18" customHeight="1" x14ac:dyDescent="0.3">
      <c r="A241" s="82">
        <v>2896</v>
      </c>
      <c r="B241" s="93">
        <v>46052</v>
      </c>
      <c r="C241" s="83" t="s">
        <v>1971</v>
      </c>
      <c r="D241" s="113" t="s">
        <v>4818</v>
      </c>
      <c r="J241" s="80">
        <v>-1600000</v>
      </c>
    </row>
    <row r="242" spans="1:10" ht="18" customHeight="1" x14ac:dyDescent="0.3">
      <c r="A242" s="82">
        <v>2897</v>
      </c>
      <c r="B242" s="93">
        <v>46052</v>
      </c>
      <c r="C242" s="83" t="s">
        <v>3884</v>
      </c>
      <c r="D242" s="113" t="s">
        <v>5004</v>
      </c>
      <c r="J242" s="80">
        <v>-440000</v>
      </c>
    </row>
    <row r="243" spans="1:10" ht="18" customHeight="1" x14ac:dyDescent="0.3">
      <c r="A243" s="82">
        <v>2898</v>
      </c>
      <c r="B243" s="93">
        <v>46052</v>
      </c>
      <c r="C243" s="83" t="s">
        <v>1229</v>
      </c>
      <c r="D243" s="113" t="s">
        <v>4256</v>
      </c>
      <c r="J243" s="80">
        <v>-1430000</v>
      </c>
    </row>
    <row r="244" spans="1:10" ht="18" customHeight="1" x14ac:dyDescent="0.3">
      <c r="A244" s="82">
        <v>2899</v>
      </c>
      <c r="B244" s="93">
        <v>46052</v>
      </c>
      <c r="C244" s="83" t="s">
        <v>2730</v>
      </c>
      <c r="D244" s="113" t="s">
        <v>3711</v>
      </c>
      <c r="J244" s="80">
        <v>-1500000</v>
      </c>
    </row>
    <row r="245" spans="1:10" ht="18" customHeight="1" x14ac:dyDescent="0.3">
      <c r="A245" s="82">
        <v>2900</v>
      </c>
      <c r="B245" s="93">
        <v>46052</v>
      </c>
      <c r="C245" s="83" t="s">
        <v>1470</v>
      </c>
      <c r="D245" s="113" t="s">
        <v>2406</v>
      </c>
      <c r="F245" s="120">
        <v>1100000</v>
      </c>
      <c r="G245" s="85">
        <v>1</v>
      </c>
      <c r="I245" s="80">
        <v>1100000</v>
      </c>
    </row>
    <row r="246" spans="1:10" ht="18" customHeight="1" x14ac:dyDescent="0.3">
      <c r="A246" s="82">
        <v>2901</v>
      </c>
      <c r="B246" s="93">
        <v>46052</v>
      </c>
      <c r="C246" s="83" t="s">
        <v>1713</v>
      </c>
      <c r="D246" s="113" t="s">
        <v>5026</v>
      </c>
      <c r="F246" s="120">
        <v>1500000</v>
      </c>
      <c r="G246" s="85">
        <v>1</v>
      </c>
      <c r="I246" s="80">
        <v>1500000</v>
      </c>
    </row>
    <row r="247" spans="1:10" ht="18" customHeight="1" x14ac:dyDescent="0.3">
      <c r="A247" s="82">
        <v>2902</v>
      </c>
      <c r="B247" s="93">
        <v>46052</v>
      </c>
      <c r="C247" s="83" t="s">
        <v>2398</v>
      </c>
      <c r="D247" s="113" t="s">
        <v>4815</v>
      </c>
      <c r="F247" s="120">
        <v>1400000</v>
      </c>
      <c r="G247" s="85">
        <v>1</v>
      </c>
      <c r="H247" s="126">
        <v>140000</v>
      </c>
      <c r="I247" s="80">
        <v>1540000</v>
      </c>
    </row>
    <row r="248" spans="1:10" ht="18" customHeight="1" x14ac:dyDescent="0.3">
      <c r="A248" s="82">
        <v>2903</v>
      </c>
      <c r="B248" s="93">
        <v>46052</v>
      </c>
      <c r="C248" s="83" t="s">
        <v>2904</v>
      </c>
      <c r="D248" s="113" t="s">
        <v>1727</v>
      </c>
      <c r="F248" s="120">
        <v>500000</v>
      </c>
      <c r="G248" s="85">
        <v>1</v>
      </c>
      <c r="I248" s="80">
        <v>500000</v>
      </c>
    </row>
    <row r="249" spans="1:10" ht="18" customHeight="1" x14ac:dyDescent="0.3">
      <c r="A249" s="82">
        <v>2904</v>
      </c>
      <c r="B249" s="93">
        <v>46052</v>
      </c>
      <c r="C249" s="83" t="s">
        <v>2730</v>
      </c>
      <c r="D249" s="113" t="s">
        <v>2176</v>
      </c>
      <c r="F249" s="120">
        <v>1000000</v>
      </c>
      <c r="G249" s="85">
        <v>1</v>
      </c>
      <c r="I249" s="80">
        <v>1000000</v>
      </c>
    </row>
    <row r="250" spans="1:10" ht="18" customHeight="1" x14ac:dyDescent="0.3">
      <c r="A250" s="82">
        <v>2905</v>
      </c>
      <c r="B250" s="93">
        <v>46052</v>
      </c>
      <c r="C250" s="83" t="s">
        <v>2692</v>
      </c>
      <c r="D250" s="113" t="s">
        <v>2184</v>
      </c>
      <c r="F250" s="120">
        <v>600000</v>
      </c>
      <c r="G250" s="85">
        <v>1</v>
      </c>
      <c r="I250" s="80">
        <v>600000</v>
      </c>
    </row>
    <row r="251" spans="1:10" ht="18" customHeight="1" x14ac:dyDescent="0.3">
      <c r="A251" s="82">
        <v>2906</v>
      </c>
      <c r="B251" s="93">
        <v>46052</v>
      </c>
      <c r="C251" s="83" t="s">
        <v>2692</v>
      </c>
      <c r="D251" s="113" t="s">
        <v>1510</v>
      </c>
      <c r="F251" s="120">
        <v>20000</v>
      </c>
      <c r="G251" s="85">
        <v>1</v>
      </c>
      <c r="I251" s="80">
        <v>20000</v>
      </c>
    </row>
    <row r="252" spans="1:10" ht="18" customHeight="1" x14ac:dyDescent="0.3">
      <c r="A252" s="82">
        <v>2907</v>
      </c>
      <c r="B252" s="93">
        <v>46052</v>
      </c>
      <c r="C252" s="83" t="s">
        <v>2692</v>
      </c>
      <c r="D252" s="113" t="s">
        <v>5012</v>
      </c>
      <c r="F252" s="120">
        <v>12000</v>
      </c>
      <c r="G252" s="85">
        <v>1</v>
      </c>
      <c r="I252" s="80">
        <v>12000</v>
      </c>
    </row>
    <row r="253" spans="1:10" ht="18" customHeight="1" x14ac:dyDescent="0.3">
      <c r="A253" s="82">
        <v>2908</v>
      </c>
      <c r="B253" s="93">
        <v>46052</v>
      </c>
      <c r="C253" s="83" t="s">
        <v>1445</v>
      </c>
      <c r="D253" s="113" t="s">
        <v>5015</v>
      </c>
      <c r="F253" s="120">
        <v>400000</v>
      </c>
      <c r="G253" s="85">
        <v>1</v>
      </c>
      <c r="I253" s="80">
        <v>400000</v>
      </c>
    </row>
    <row r="254" spans="1:10" ht="18" customHeight="1" x14ac:dyDescent="0.3">
      <c r="A254" s="82">
        <v>2909</v>
      </c>
      <c r="B254" s="93">
        <v>46052</v>
      </c>
      <c r="C254" s="83" t="s">
        <v>1445</v>
      </c>
      <c r="D254" s="113" t="s">
        <v>5017</v>
      </c>
      <c r="F254" s="120">
        <v>400000</v>
      </c>
      <c r="G254" s="85">
        <v>1</v>
      </c>
      <c r="I254" s="80">
        <v>400000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3652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8215000</v>
      </c>
      <c r="D2" s="58">
        <f t="shared" ref="D2:D65" si="0">RANK(C2,C:C,0)</f>
        <v>1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56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22</v>
      </c>
    </row>
    <row r="5" spans="1:6" x14ac:dyDescent="0.3">
      <c r="B5" s="58" t="s">
        <v>1327</v>
      </c>
      <c r="C5" s="301">
        <f>SUMIF(BTS_매출관리!C:C,B5,BTS_매출관리!I:I)</f>
        <v>2350000</v>
      </c>
      <c r="D5" s="58">
        <f t="shared" si="0"/>
        <v>14</v>
      </c>
    </row>
    <row r="6" spans="1:6" x14ac:dyDescent="0.3">
      <c r="B6" s="58" t="s">
        <v>1344</v>
      </c>
      <c r="C6" s="301">
        <f>SUMIF(BTS_매출관리!C:C,B6,BTS_매출관리!I:I)</f>
        <v>2559000</v>
      </c>
      <c r="D6" s="58">
        <f t="shared" si="0"/>
        <v>13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48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38</v>
      </c>
    </row>
    <row r="9" spans="1:6" x14ac:dyDescent="0.3">
      <c r="B9" s="58" t="s">
        <v>2205</v>
      </c>
      <c r="C9" s="301">
        <f>SUMIF(BTS_매출관리!C:C,B9,BTS_매출관리!I:I)</f>
        <v>2035000</v>
      </c>
      <c r="D9" s="58">
        <f t="shared" si="0"/>
        <v>17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56</v>
      </c>
    </row>
    <row r="11" spans="1:6" x14ac:dyDescent="0.3">
      <c r="B11" s="58" t="s">
        <v>1324</v>
      </c>
      <c r="C11" s="301">
        <f>SUMIF(BTS_매출관리!C:C,B11,BTS_매출관리!I:I)</f>
        <v>1345000</v>
      </c>
      <c r="D11" s="58">
        <f t="shared" si="0"/>
        <v>27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56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56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1540000</v>
      </c>
      <c r="D14" s="58">
        <f t="shared" si="0"/>
        <v>24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8</v>
      </c>
    </row>
    <row r="16" spans="1:6" x14ac:dyDescent="0.3">
      <c r="B16" s="269" t="s">
        <v>1306</v>
      </c>
      <c r="C16" s="268">
        <f>SUMIF(BTS_매출관리!C:C,B16,BTS_매출관리!I:I)</f>
        <v>2700000</v>
      </c>
      <c r="D16" s="269">
        <f t="shared" si="0"/>
        <v>12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56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56</v>
      </c>
    </row>
    <row r="19" spans="2:18" x14ac:dyDescent="0.3">
      <c r="B19" s="58" t="s">
        <v>1145</v>
      </c>
      <c r="C19" s="301">
        <f>SUMIF(BTS_매출관리!C:C,B19,BTS_매출관리!I:I)</f>
        <v>1370000</v>
      </c>
      <c r="D19" s="58">
        <f t="shared" si="0"/>
        <v>26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56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53</v>
      </c>
      <c r="F21" t="s">
        <v>3678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56</v>
      </c>
      <c r="F22" t="s">
        <v>3653</v>
      </c>
      <c r="G22" t="s">
        <v>3781</v>
      </c>
      <c r="I22" t="s">
        <v>3656</v>
      </c>
      <c r="J22" s="303" t="s">
        <v>3696</v>
      </c>
      <c r="O22" t="s">
        <v>3679</v>
      </c>
      <c r="P22">
        <v>2</v>
      </c>
      <c r="Q22" t="s">
        <v>3782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56</v>
      </c>
      <c r="F23" t="s">
        <v>3654</v>
      </c>
      <c r="G23" t="s">
        <v>3781</v>
      </c>
      <c r="I23" t="s">
        <v>3658</v>
      </c>
      <c r="J23" s="303" t="s">
        <v>3696</v>
      </c>
      <c r="O23" t="s">
        <v>3680</v>
      </c>
      <c r="P23">
        <v>3</v>
      </c>
      <c r="Q23" t="s">
        <v>3782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56</v>
      </c>
      <c r="F24" t="s">
        <v>3655</v>
      </c>
      <c r="G24" t="s">
        <v>3781</v>
      </c>
      <c r="I24" t="s">
        <v>3660</v>
      </c>
      <c r="J24" s="303" t="s">
        <v>3696</v>
      </c>
      <c r="O24" t="s">
        <v>3681</v>
      </c>
      <c r="P24">
        <v>2</v>
      </c>
      <c r="Q24" t="s">
        <v>3782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18</v>
      </c>
      <c r="F25" t="s">
        <v>3657</v>
      </c>
      <c r="G25" t="s">
        <v>3696</v>
      </c>
      <c r="I25" t="s">
        <v>3663</v>
      </c>
      <c r="J25" s="303" t="s">
        <v>3781</v>
      </c>
      <c r="O25" t="s">
        <v>3682</v>
      </c>
      <c r="P25">
        <v>1</v>
      </c>
      <c r="R25" t="s">
        <v>3781</v>
      </c>
    </row>
    <row r="26" spans="2:18" x14ac:dyDescent="0.3">
      <c r="B26" s="269" t="s">
        <v>1186</v>
      </c>
      <c r="C26" s="268">
        <f>SUMIF(BTS_매출관리!C:C,B26,BTS_매출관리!I:I)</f>
        <v>2300000</v>
      </c>
      <c r="D26" s="269">
        <f t="shared" si="0"/>
        <v>15</v>
      </c>
      <c r="F26" t="s">
        <v>3659</v>
      </c>
      <c r="G26" t="s">
        <v>3781</v>
      </c>
      <c r="I26" t="s">
        <v>3676</v>
      </c>
      <c r="J26" s="303" t="s">
        <v>3715</v>
      </c>
      <c r="O26" t="s">
        <v>3683</v>
      </c>
      <c r="P26">
        <v>2</v>
      </c>
      <c r="Q26" t="s">
        <v>3697</v>
      </c>
    </row>
    <row r="27" spans="2:18" x14ac:dyDescent="0.3">
      <c r="B27" s="269" t="s">
        <v>1333</v>
      </c>
      <c r="C27" s="268">
        <f>SUMIF(BTS_매출관리!C:C,B27,BTS_매출관리!I:I)</f>
        <v>50000</v>
      </c>
      <c r="D27" s="269">
        <f t="shared" si="0"/>
        <v>55</v>
      </c>
      <c r="F27" t="s">
        <v>3768</v>
      </c>
      <c r="G27" t="s">
        <v>3789</v>
      </c>
      <c r="I27" t="s">
        <v>2848</v>
      </c>
      <c r="J27" s="303" t="s">
        <v>3715</v>
      </c>
      <c r="O27" t="s">
        <v>3684</v>
      </c>
      <c r="P27">
        <v>1</v>
      </c>
      <c r="Q27" t="s">
        <v>3696</v>
      </c>
    </row>
    <row r="28" spans="2:18" x14ac:dyDescent="0.3">
      <c r="B28" s="58" t="s">
        <v>2349</v>
      </c>
      <c r="C28" s="301">
        <f>SUMIF(BTS_매출관리!C:C,B28,BTS_매출관리!I:I)</f>
        <v>715000</v>
      </c>
      <c r="D28" s="58">
        <f t="shared" si="0"/>
        <v>39</v>
      </c>
      <c r="F28" t="s">
        <v>3662</v>
      </c>
      <c r="G28" t="s">
        <v>3787</v>
      </c>
      <c r="I28" t="s">
        <v>2248</v>
      </c>
      <c r="J28" s="303" t="s">
        <v>3715</v>
      </c>
      <c r="O28" t="s">
        <v>3685</v>
      </c>
      <c r="P28">
        <v>2</v>
      </c>
      <c r="R28" t="s">
        <v>3788</v>
      </c>
    </row>
    <row r="29" spans="2:18" x14ac:dyDescent="0.3">
      <c r="B29" s="269" t="s">
        <v>1365</v>
      </c>
      <c r="C29" s="268">
        <f>SUMIF(BTS_매출관리!C:C,B29,BTS_매출관리!I:I)</f>
        <v>450000</v>
      </c>
      <c r="D29" s="269">
        <f t="shared" si="0"/>
        <v>46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56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51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2:18" x14ac:dyDescent="0.3">
      <c r="B32" s="58" t="s">
        <v>2549</v>
      </c>
      <c r="C32" s="301">
        <f>SUMIF(BTS_매출관리!C:C,B32,BTS_매출관리!I:I)</f>
        <v>450000</v>
      </c>
      <c r="D32" s="58">
        <f t="shared" si="0"/>
        <v>46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2:17" x14ac:dyDescent="0.3">
      <c r="B33" s="269" t="s">
        <v>3615</v>
      </c>
      <c r="C33" s="268">
        <f>SUMIF(BTS_매출관리!C:C,B33,BTS_매출관리!I:I)</f>
        <v>0</v>
      </c>
      <c r="D33" s="269">
        <f t="shared" si="0"/>
        <v>56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56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2:17" x14ac:dyDescent="0.3">
      <c r="B35" s="58" t="s">
        <v>1280</v>
      </c>
      <c r="C35" s="301">
        <f>SUMIF(BTS_매출관리!C:C,B35,BTS_매출관리!I:I)</f>
        <v>6510000</v>
      </c>
      <c r="D35" s="58">
        <f t="shared" si="0"/>
        <v>2</v>
      </c>
      <c r="F35" t="s">
        <v>3670</v>
      </c>
      <c r="G35" t="s">
        <v>3787</v>
      </c>
      <c r="O35" t="s">
        <v>3691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56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56</v>
      </c>
      <c r="F37" t="s">
        <v>3672</v>
      </c>
      <c r="G37" t="s">
        <v>3781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56</v>
      </c>
      <c r="F38" t="s">
        <v>3673</v>
      </c>
      <c r="G38" t="s">
        <v>3787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56</v>
      </c>
      <c r="F39" t="s">
        <v>3674</v>
      </c>
      <c r="G39" t="s">
        <v>3787</v>
      </c>
    </row>
    <row r="40" spans="2:17" x14ac:dyDescent="0.3">
      <c r="B40" s="58" t="s">
        <v>1287</v>
      </c>
      <c r="C40" s="301">
        <f>SUMIF(BTS_매출관리!C:C,B40,BTS_매출관리!I:I)</f>
        <v>2750000</v>
      </c>
      <c r="D40" s="58">
        <f t="shared" si="0"/>
        <v>10</v>
      </c>
      <c r="F40" t="s">
        <v>3675</v>
      </c>
      <c r="G40" t="s">
        <v>3787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56</v>
      </c>
      <c r="F41" t="s">
        <v>3677</v>
      </c>
      <c r="G41" t="s">
        <v>3781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53</v>
      </c>
      <c r="F42" t="s">
        <v>1319</v>
      </c>
      <c r="G42" t="s">
        <v>3787</v>
      </c>
    </row>
    <row r="43" spans="2:17" x14ac:dyDescent="0.3">
      <c r="B43" s="269" t="s">
        <v>1225</v>
      </c>
      <c r="C43" s="268">
        <f>SUMIF(BTS_매출관리!C:C,B43,BTS_매출관리!I:I)</f>
        <v>1850000</v>
      </c>
      <c r="D43" s="269">
        <f t="shared" si="0"/>
        <v>20</v>
      </c>
      <c r="F43" t="s">
        <v>3769</v>
      </c>
      <c r="G43" t="s">
        <v>3781</v>
      </c>
    </row>
    <row r="44" spans="2:17" x14ac:dyDescent="0.3">
      <c r="B44" s="58" t="s">
        <v>1278</v>
      </c>
      <c r="C44" s="301">
        <f>SUMIF(BTS_매출관리!C:C,B44,BTS_매출관리!I:I)</f>
        <v>4967500</v>
      </c>
      <c r="D44" s="58">
        <f t="shared" si="0"/>
        <v>3</v>
      </c>
      <c r="F44" t="s">
        <v>3770</v>
      </c>
      <c r="G44" t="s">
        <v>3781</v>
      </c>
    </row>
    <row r="45" spans="2:17" x14ac:dyDescent="0.3">
      <c r="B45" s="269" t="s">
        <v>1311</v>
      </c>
      <c r="C45" s="268">
        <f>SUMIF(BTS_매출관리!C:C,B45,BTS_매출관리!I:I)</f>
        <v>150000</v>
      </c>
      <c r="D45" s="269">
        <f t="shared" si="0"/>
        <v>51</v>
      </c>
      <c r="F45" t="s">
        <v>3771</v>
      </c>
      <c r="G45" t="s">
        <v>3781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56</v>
      </c>
      <c r="F46" t="s">
        <v>3783</v>
      </c>
      <c r="G46" t="s">
        <v>3781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56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56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56</v>
      </c>
      <c r="F49" t="s">
        <v>1312</v>
      </c>
      <c r="G49" t="s">
        <v>3787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56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56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30</v>
      </c>
    </row>
    <row r="53" spans="2:7" x14ac:dyDescent="0.3">
      <c r="B53" t="s">
        <v>2475</v>
      </c>
      <c r="C53" s="300">
        <f>SUMIF(BTS_매출관리!C:C,B53,BTS_매출관리!I:I)</f>
        <v>300000</v>
      </c>
      <c r="D53">
        <f t="shared" si="0"/>
        <v>50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9</v>
      </c>
    </row>
    <row r="55" spans="2:7" x14ac:dyDescent="0.3">
      <c r="B55" t="s">
        <v>2692</v>
      </c>
      <c r="C55" s="52">
        <f>SUMIF(BTS_매출관리!C:C,B55,BTS_매출관리!I:I)</f>
        <v>632000</v>
      </c>
      <c r="D55">
        <f t="shared" si="0"/>
        <v>41</v>
      </c>
    </row>
    <row r="56" spans="2:7" x14ac:dyDescent="0.3">
      <c r="B56" s="47" t="s">
        <v>1016</v>
      </c>
      <c r="C56" s="302">
        <f>SUMIF(BTS_매출관리!C:C,B56,BTS_매출관리!I:I)</f>
        <v>2170000</v>
      </c>
      <c r="D56" s="47">
        <f t="shared" si="0"/>
        <v>16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21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56</v>
      </c>
    </row>
    <row r="59" spans="2:7" x14ac:dyDescent="0.3">
      <c r="B59" s="47" t="s">
        <v>1308</v>
      </c>
      <c r="C59" s="302">
        <f>SUMIF(BTS_매출관리!C:C,B59,BTS_매출관리!I:I)</f>
        <v>1100000</v>
      </c>
      <c r="D59" s="47">
        <f t="shared" si="0"/>
        <v>30</v>
      </c>
    </row>
    <row r="60" spans="2:7" x14ac:dyDescent="0.3">
      <c r="B60" s="47" t="s">
        <v>1298</v>
      </c>
      <c r="C60" s="302">
        <f>SUMIF(BTS_매출관리!C:C,B60,BTS_매출관리!I:I)</f>
        <v>2920500</v>
      </c>
      <c r="D60" s="47">
        <f t="shared" si="0"/>
        <v>7</v>
      </c>
    </row>
    <row r="61" spans="2:7" x14ac:dyDescent="0.3">
      <c r="B61" s="47" t="s">
        <v>1337</v>
      </c>
      <c r="C61" s="302">
        <f>SUMIF(BTS_매출관리!C:C,B61,BTS_매출관리!I:I)</f>
        <v>3750000</v>
      </c>
      <c r="D61" s="47">
        <f t="shared" si="0"/>
        <v>5</v>
      </c>
    </row>
    <row r="62" spans="2:7" x14ac:dyDescent="0.3">
      <c r="B62" s="47" t="s">
        <v>1262</v>
      </c>
      <c r="C62" s="302">
        <f>SUMIF(BTS_매출관리!C:C,B62,BTS_매출관리!I:I)</f>
        <v>1200000</v>
      </c>
      <c r="D62" s="47">
        <f t="shared" si="0"/>
        <v>28</v>
      </c>
    </row>
    <row r="63" spans="2:7" x14ac:dyDescent="0.3">
      <c r="B63" s="47" t="s">
        <v>2904</v>
      </c>
      <c r="C63" s="302">
        <f>SUMIF(BTS_매출관리!C:C,B63,BTS_매출관리!I:I)</f>
        <v>500000</v>
      </c>
      <c r="D63" s="47">
        <f t="shared" si="0"/>
        <v>44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56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56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56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56</v>
      </c>
    </row>
    <row r="68" spans="2:4" x14ac:dyDescent="0.3">
      <c r="B68" t="s">
        <v>981</v>
      </c>
      <c r="C68" s="300">
        <f>SUMIF(BTS_매출관리!C:C,B68,BTS_매출관리!I:I)</f>
        <v>1870000</v>
      </c>
      <c r="D68" s="47">
        <f t="shared" si="1"/>
        <v>18</v>
      </c>
    </row>
    <row r="69" spans="2:4" x14ac:dyDescent="0.3">
      <c r="B69" s="47" t="s">
        <v>1294</v>
      </c>
      <c r="C69" s="302">
        <f>SUMIF(BTS_매출관리!C:C,B69,BTS_매출관리!I:I)</f>
        <v>1100000</v>
      </c>
      <c r="D69" s="47">
        <f t="shared" si="1"/>
        <v>30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56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56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23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11</v>
      </c>
    </row>
    <row r="74" spans="2:4" x14ac:dyDescent="0.3">
      <c r="B74" s="47" t="s">
        <v>1350</v>
      </c>
      <c r="C74" s="302">
        <f>SUMIF(BTS_매출관리!C:C,B74,BTS_매출관리!I:I)</f>
        <v>800000</v>
      </c>
      <c r="D74" s="47">
        <f t="shared" si="1"/>
        <v>36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56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56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56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56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56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56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56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56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33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56</v>
      </c>
    </row>
    <row r="85" spans="2:4" x14ac:dyDescent="0.3">
      <c r="B85" t="s">
        <v>3528</v>
      </c>
      <c r="C85" s="52">
        <f>SUMIF(BTS_매출관리!C:C,B85,BTS_매출관리!I:I)</f>
        <v>0</v>
      </c>
      <c r="D85">
        <f t="shared" si="1"/>
        <v>56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56</v>
      </c>
    </row>
    <row r="87" spans="2:4" x14ac:dyDescent="0.3">
      <c r="B87" t="s">
        <v>1895</v>
      </c>
      <c r="C87" s="300">
        <f>SUMIF(BTS_매출관리!C:C,B87,BTS_매출관리!I:I)</f>
        <v>3270000</v>
      </c>
      <c r="D87">
        <f t="shared" si="1"/>
        <v>6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56</v>
      </c>
    </row>
    <row r="89" spans="2:4" x14ac:dyDescent="0.3">
      <c r="B89" t="s">
        <v>1274</v>
      </c>
      <c r="C89" s="300">
        <f>SUMIF(BTS_매출관리!C:C,B89,BTS_매출관리!I:I)</f>
        <v>900000</v>
      </c>
      <c r="D89">
        <f t="shared" si="1"/>
        <v>35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56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56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56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56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56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56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56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56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56</v>
      </c>
    </row>
    <row r="99" spans="2:4" x14ac:dyDescent="0.3">
      <c r="B99" t="s">
        <v>1266</v>
      </c>
      <c r="C99" s="300">
        <f>SUMIF(BTS_매출관리!C:C,B99,BTS_매출관리!I:I)</f>
        <v>500000</v>
      </c>
      <c r="D99">
        <f t="shared" si="1"/>
        <v>44</v>
      </c>
    </row>
    <row r="100" spans="2:4" x14ac:dyDescent="0.3">
      <c r="B100" t="s">
        <v>2777</v>
      </c>
      <c r="C100" s="52">
        <f>SUMIF(BTS_매출관리!C:C,B100,BTS_매출관리!I:I)</f>
        <v>650000</v>
      </c>
      <c r="D100">
        <f t="shared" si="1"/>
        <v>40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56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56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56</v>
      </c>
    </row>
    <row r="104" spans="2:4" x14ac:dyDescent="0.3">
      <c r="B104" t="s">
        <v>2730</v>
      </c>
      <c r="C104" s="52">
        <f>SUMIF(BTS_매출관리!C:C,B104,BTS_매출관리!I:I)</f>
        <v>4650000</v>
      </c>
      <c r="D104">
        <f t="shared" si="1"/>
        <v>4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56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56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56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56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56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56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56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42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56</v>
      </c>
    </row>
    <row r="114" spans="2:4" x14ac:dyDescent="0.3">
      <c r="B114" t="s">
        <v>1229</v>
      </c>
      <c r="C114" s="52">
        <f>SUMIF(BTS_매출관리!C:C,B114,BTS_매출관리!I:I)</f>
        <v>1430000</v>
      </c>
      <c r="D114">
        <f t="shared" si="1"/>
        <v>25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56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56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56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56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56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56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56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56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28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34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56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56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56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56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56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56</v>
      </c>
    </row>
    <row r="131" spans="2:4" x14ac:dyDescent="0.3">
      <c r="B131" t="s">
        <v>3556</v>
      </c>
      <c r="C131" s="52">
        <f>SUMIF(BTS_매출관리!C:C,B131,BTS_매출관리!I:I)</f>
        <v>0</v>
      </c>
      <c r="D131">
        <f t="shared" si="2"/>
        <v>56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56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56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56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56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56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56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56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37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56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56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56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56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56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56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42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56</v>
      </c>
    </row>
    <row r="148" spans="2:4" x14ac:dyDescent="0.3">
      <c r="B148" t="s">
        <v>3487</v>
      </c>
      <c r="C148" s="52">
        <f>SUMIF(BTS_매출관리!C:C,B148,BTS_매출관리!I:I)</f>
        <v>0</v>
      </c>
      <c r="D148">
        <f t="shared" si="2"/>
        <v>56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56</v>
      </c>
    </row>
    <row r="150" spans="2:4" x14ac:dyDescent="0.3">
      <c r="B150" t="s">
        <v>3706</v>
      </c>
      <c r="C150" s="52">
        <f>SUMIF(BTS_매출관리!C:C,B150,BTS_매출관리!I:I)</f>
        <v>0</v>
      </c>
      <c r="D150">
        <f t="shared" si="2"/>
        <v>56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56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56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56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56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56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56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56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56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56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56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56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56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56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56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56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56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56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56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56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56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56</v>
      </c>
    </row>
    <row r="172" spans="2:4" x14ac:dyDescent="0.3">
      <c r="B172" t="s">
        <v>1087</v>
      </c>
      <c r="C172" s="52">
        <f>SUMIF(BTS_매출관리!C:C,B172,BTS_매출관리!I:I)</f>
        <v>350000</v>
      </c>
      <c r="D172">
        <f t="shared" si="2"/>
        <v>49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56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56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56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56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56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56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56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56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56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56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56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56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56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56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56</v>
      </c>
    </row>
    <row r="188" spans="2:4" x14ac:dyDescent="0.3">
      <c r="C188" s="52">
        <f>SUMIF(BTS_매출관리!C:C,B188,BTS_매출관리!I:I)</f>
        <v>0</v>
      </c>
      <c r="D188">
        <f t="shared" si="2"/>
        <v>56</v>
      </c>
    </row>
    <row r="189" spans="2:4" x14ac:dyDescent="0.3">
      <c r="C189" s="52">
        <f>SUMIF(BTS_매출관리!C:C,B189,BTS_매출관리!I:I)</f>
        <v>0</v>
      </c>
      <c r="D189">
        <f t="shared" si="2"/>
        <v>56</v>
      </c>
    </row>
    <row r="190" spans="2:4" x14ac:dyDescent="0.3">
      <c r="C190" s="52">
        <f>SUMIF(BTS_매출관리!C:C,B190,BTS_매출관리!I:I)</f>
        <v>0</v>
      </c>
      <c r="D190">
        <f t="shared" si="2"/>
        <v>56</v>
      </c>
    </row>
    <row r="191" spans="2:4" x14ac:dyDescent="0.3">
      <c r="C191" s="52">
        <f>SUMIF(BTS_매출관리!C:C,B191,BTS_매출관리!I:I)</f>
        <v>0</v>
      </c>
      <c r="D191">
        <f t="shared" si="2"/>
        <v>56</v>
      </c>
    </row>
    <row r="192" spans="2:4" x14ac:dyDescent="0.3">
      <c r="C192" s="52">
        <f>SUMIF(BTS_매출관리!C:C,B192,BTS_매출관리!I:I)</f>
        <v>0</v>
      </c>
      <c r="D192">
        <f t="shared" si="2"/>
        <v>56</v>
      </c>
    </row>
    <row r="193" spans="3:4" x14ac:dyDescent="0.3">
      <c r="C193" s="52">
        <f>SUMIF(BTS_매출관리!C:C,B193,BTS_매출관리!I:I)</f>
        <v>0</v>
      </c>
      <c r="D193">
        <f t="shared" si="2"/>
        <v>56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56</v>
      </c>
    </row>
    <row r="195" spans="3:4" x14ac:dyDescent="0.3">
      <c r="C195" s="52">
        <f>SUMIF(BTS_매출관리!C:C,B195,BTS_매출관리!I:I)</f>
        <v>0</v>
      </c>
      <c r="D195">
        <f t="shared" si="3"/>
        <v>56</v>
      </c>
    </row>
    <row r="196" spans="3:4" x14ac:dyDescent="0.3">
      <c r="C196" s="52">
        <f>SUMIF(BTS_매출관리!C:C,B196,BTS_매출관리!I:I)</f>
        <v>0</v>
      </c>
      <c r="D196">
        <f t="shared" si="3"/>
        <v>56</v>
      </c>
    </row>
    <row r="197" spans="3:4" x14ac:dyDescent="0.3">
      <c r="C197" s="52">
        <f>SUMIF(BTS_매출관리!C:C,B197,BTS_매출관리!I:I)</f>
        <v>0</v>
      </c>
      <c r="D197">
        <f t="shared" si="3"/>
        <v>56</v>
      </c>
    </row>
    <row r="198" spans="3:4" x14ac:dyDescent="0.3">
      <c r="C198" s="52">
        <f>SUMIF(BTS_매출관리!C:C,B198,BTS_매출관리!I:I)</f>
        <v>0</v>
      </c>
      <c r="D198">
        <f t="shared" si="3"/>
        <v>56</v>
      </c>
    </row>
    <row r="199" spans="3:4" x14ac:dyDescent="0.3">
      <c r="C199" s="52">
        <f>SUMIF(BTS_매출관리!C:C,B199,BTS_매출관리!I:I)</f>
        <v>0</v>
      </c>
      <c r="D199">
        <f t="shared" si="3"/>
        <v>56</v>
      </c>
    </row>
    <row r="200" spans="3:4" x14ac:dyDescent="0.3">
      <c r="C200" s="52">
        <f>SUMIF(BTS_매출관리!C:C,B200,BTS_매출관리!I:I)</f>
        <v>0</v>
      </c>
      <c r="D200">
        <f t="shared" si="3"/>
        <v>56</v>
      </c>
    </row>
    <row r="201" spans="3:4" x14ac:dyDescent="0.3">
      <c r="C201" s="52">
        <f>SUMIF(BTS_매출관리!C:C,B201,BTS_매출관리!I:I)</f>
        <v>0</v>
      </c>
      <c r="D201">
        <f t="shared" si="3"/>
        <v>56</v>
      </c>
    </row>
    <row r="202" spans="3:4" x14ac:dyDescent="0.3">
      <c r="C202" s="52">
        <f>SUMIF(BTS_매출관리!C:C,B202,BTS_매출관리!I:I)</f>
        <v>0</v>
      </c>
      <c r="D202">
        <f t="shared" si="3"/>
        <v>56</v>
      </c>
    </row>
    <row r="203" spans="3:4" x14ac:dyDescent="0.3">
      <c r="C203" s="52">
        <f>SUMIF(BTS_매출관리!C:C,B203,BTS_매출관리!I:I)</f>
        <v>0</v>
      </c>
      <c r="D203">
        <f t="shared" si="3"/>
        <v>56</v>
      </c>
    </row>
    <row r="204" spans="3:4" x14ac:dyDescent="0.3">
      <c r="C204" s="52">
        <f>SUMIF(BTS_매출관리!C:C,B204,BTS_매출관리!I:I)</f>
        <v>0</v>
      </c>
      <c r="D204">
        <f t="shared" si="3"/>
        <v>56</v>
      </c>
    </row>
    <row r="205" spans="3:4" x14ac:dyDescent="0.3">
      <c r="C205" s="52">
        <f>SUMIF(BTS_매출관리!C:C,B205,BTS_매출관리!I:I)</f>
        <v>0</v>
      </c>
      <c r="D205">
        <f t="shared" si="3"/>
        <v>56</v>
      </c>
    </row>
    <row r="206" spans="3:4" x14ac:dyDescent="0.3">
      <c r="C206" s="52">
        <f>SUMIF(BTS_매출관리!C:C,B206,BTS_매출관리!I:I)</f>
        <v>0</v>
      </c>
      <c r="D206">
        <f t="shared" si="3"/>
        <v>56</v>
      </c>
    </row>
    <row r="207" spans="3:4" x14ac:dyDescent="0.3">
      <c r="C207" s="52">
        <f>SUMIF(BTS_매출관리!C:C,B207,BTS_매출관리!I:I)</f>
        <v>0</v>
      </c>
      <c r="D207">
        <f t="shared" si="3"/>
        <v>56</v>
      </c>
    </row>
    <row r="208" spans="3:4" x14ac:dyDescent="0.3">
      <c r="C208" s="52">
        <f>SUMIF(BTS_매출관리!C:C,B208,BTS_매출관리!I:I)</f>
        <v>0</v>
      </c>
      <c r="D208">
        <f t="shared" si="3"/>
        <v>56</v>
      </c>
    </row>
    <row r="209" spans="3:4" x14ac:dyDescent="0.3">
      <c r="C209" s="52">
        <f>SUMIF(BTS_매출관리!C:C,B209,BTS_매출관리!I:I)</f>
        <v>0</v>
      </c>
      <c r="D209">
        <f t="shared" si="3"/>
        <v>56</v>
      </c>
    </row>
    <row r="210" spans="3:4" x14ac:dyDescent="0.3">
      <c r="C210" s="52">
        <f>SUMIF(BTS_매출관리!C:C,B210,BTS_매출관리!I:I)</f>
        <v>0</v>
      </c>
      <c r="D210">
        <f t="shared" si="3"/>
        <v>56</v>
      </c>
    </row>
    <row r="211" spans="3:4" x14ac:dyDescent="0.3">
      <c r="C211" s="52">
        <f>SUMIF(BTS_매출관리!C:C,B211,BTS_매출관리!I:I)</f>
        <v>0</v>
      </c>
      <c r="D211">
        <f t="shared" si="3"/>
        <v>56</v>
      </c>
    </row>
    <row r="212" spans="3:4" x14ac:dyDescent="0.3">
      <c r="C212" s="52">
        <f>SUMIF(BTS_매출관리!C:C,B212,BTS_매출관리!I:I)</f>
        <v>0</v>
      </c>
      <c r="D212">
        <f t="shared" si="3"/>
        <v>56</v>
      </c>
    </row>
    <row r="213" spans="3:4" x14ac:dyDescent="0.3">
      <c r="C213" s="52">
        <f>SUMIF(BTS_매출관리!C:C,B213,BTS_매출관리!I:I)</f>
        <v>0</v>
      </c>
      <c r="D213">
        <f t="shared" si="3"/>
        <v>56</v>
      </c>
    </row>
    <row r="214" spans="3:4" x14ac:dyDescent="0.3">
      <c r="C214" s="52">
        <f>SUMIF(BTS_매출관리!C:C,B214,BTS_매출관리!I:I)</f>
        <v>0</v>
      </c>
      <c r="D214">
        <f t="shared" si="3"/>
        <v>56</v>
      </c>
    </row>
    <row r="215" spans="3:4" x14ac:dyDescent="0.3">
      <c r="C215" s="52">
        <f>SUMIF(BTS_매출관리!C:C,B215,BTS_매출관리!I:I)</f>
        <v>0</v>
      </c>
      <c r="D215">
        <f t="shared" si="3"/>
        <v>56</v>
      </c>
    </row>
    <row r="216" spans="3:4" x14ac:dyDescent="0.3">
      <c r="C216" s="52">
        <f>SUMIF(BTS_매출관리!C:C,B216,BTS_매출관리!I:I)</f>
        <v>0</v>
      </c>
      <c r="D216">
        <f t="shared" si="3"/>
        <v>56</v>
      </c>
    </row>
    <row r="217" spans="3:4" x14ac:dyDescent="0.3">
      <c r="C217" s="52">
        <f>SUMIF(BTS_매출관리!C:C,B217,BTS_매출관리!I:I)</f>
        <v>0</v>
      </c>
      <c r="D217">
        <f t="shared" si="3"/>
        <v>56</v>
      </c>
    </row>
    <row r="218" spans="3:4" x14ac:dyDescent="0.3">
      <c r="C218" s="52">
        <f>SUMIF(BTS_매출관리!C:C,B218,BTS_매출관리!I:I)</f>
        <v>0</v>
      </c>
      <c r="D218">
        <f t="shared" si="3"/>
        <v>56</v>
      </c>
    </row>
    <row r="219" spans="3:4" x14ac:dyDescent="0.3">
      <c r="C219" s="52">
        <f>SUMIF(BTS_매출관리!C:C,B219,BTS_매출관리!I:I)</f>
        <v>0</v>
      </c>
      <c r="D219">
        <f t="shared" si="3"/>
        <v>56</v>
      </c>
    </row>
    <row r="220" spans="3:4" x14ac:dyDescent="0.3">
      <c r="C220" s="52">
        <f>SUMIF(BTS_매출관리!C:C,B220,BTS_매출관리!I:I)</f>
        <v>0</v>
      </c>
      <c r="D220">
        <f t="shared" si="3"/>
        <v>56</v>
      </c>
    </row>
    <row r="221" spans="3:4" x14ac:dyDescent="0.3">
      <c r="C221" s="52">
        <f>SUMIF(BTS_매출관리!C:C,B221,BTS_매출관리!I:I)</f>
        <v>0</v>
      </c>
      <c r="D221">
        <f t="shared" si="3"/>
        <v>56</v>
      </c>
    </row>
    <row r="222" spans="3:4" x14ac:dyDescent="0.3">
      <c r="C222" s="52">
        <f>SUMIF(BTS_매출관리!C:C,B222,BTS_매출관리!I:I)</f>
        <v>0</v>
      </c>
      <c r="D222">
        <f t="shared" si="3"/>
        <v>56</v>
      </c>
    </row>
    <row r="223" spans="3:4" x14ac:dyDescent="0.3">
      <c r="C223" s="52">
        <f>SUMIF(BTS_매출관리!C:C,B223,BTS_매출관리!I:I)</f>
        <v>0</v>
      </c>
      <c r="D223">
        <f t="shared" si="3"/>
        <v>56</v>
      </c>
    </row>
    <row r="224" spans="3:4" x14ac:dyDescent="0.3">
      <c r="C224" s="52">
        <f>SUMIF(BTS_매출관리!C:C,B224,BTS_매출관리!I:I)</f>
        <v>0</v>
      </c>
      <c r="D224">
        <f t="shared" si="3"/>
        <v>56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1162</v>
      </c>
      <c r="B3" s="37" t="s">
        <v>59</v>
      </c>
      <c r="C3" s="497" t="s">
        <v>1532</v>
      </c>
      <c r="D3" s="498"/>
      <c r="E3" s="498"/>
      <c r="F3" s="498"/>
      <c r="G3" s="498"/>
      <c r="H3" s="498"/>
      <c r="I3" s="498"/>
      <c r="J3" s="499"/>
      <c r="K3" s="343" t="s">
        <v>1163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1091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1128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1162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1163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86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1511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4244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4246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4248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4249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4250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4251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4263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4264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4266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4268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4269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4270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4271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4272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4281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4282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4283</v>
      </c>
    </row>
    <row r="1170" spans="1:4" x14ac:dyDescent="0.3">
      <c r="A1170">
        <v>1194</v>
      </c>
      <c r="B1170" s="13">
        <v>45974</v>
      </c>
      <c r="C1170" t="s">
        <v>4278</v>
      </c>
      <c r="D1170" t="s">
        <v>4284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4286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4287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4297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4298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4300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4301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4302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4304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4306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4307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4308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4309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4310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4315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4316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4317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4318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4320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4321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4322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4323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4325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4327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4328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4329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4330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4331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4332</v>
      </c>
    </row>
    <row r="1199" spans="1:4" x14ac:dyDescent="0.3">
      <c r="A1199">
        <v>1223</v>
      </c>
      <c r="B1199" s="13">
        <v>45979</v>
      </c>
      <c r="C1199" t="s">
        <v>4333</v>
      </c>
      <c r="D1199" t="s">
        <v>4334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4348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4349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4350</v>
      </c>
    </row>
    <row r="1203" spans="1:4" x14ac:dyDescent="0.3">
      <c r="A1203">
        <v>1227</v>
      </c>
      <c r="B1203" s="13">
        <v>45980</v>
      </c>
      <c r="C1203" t="s">
        <v>4338</v>
      </c>
      <c r="D1203" t="s">
        <v>4351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4352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4354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4363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4364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4365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4379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4382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4384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4385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4386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4387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4393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4398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4401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4403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4404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4405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4407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4409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4411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4412</v>
      </c>
    </row>
    <row r="1225" spans="1:4" x14ac:dyDescent="0.3">
      <c r="A1225">
        <v>1249</v>
      </c>
      <c r="B1225" s="13">
        <v>45985</v>
      </c>
      <c r="C1225" t="s">
        <v>4415</v>
      </c>
      <c r="D1225" t="s">
        <v>4417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4421</v>
      </c>
    </row>
    <row r="1227" spans="1:4" x14ac:dyDescent="0.3">
      <c r="A1227">
        <v>1251</v>
      </c>
      <c r="B1227" s="13">
        <v>45986</v>
      </c>
      <c r="C1227" t="s">
        <v>4422</v>
      </c>
      <c r="D1227" t="s">
        <v>4425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4426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4435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4436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4437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4438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4439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4440</v>
      </c>
    </row>
    <row r="1235" spans="1:4" x14ac:dyDescent="0.3">
      <c r="A1235">
        <v>1259</v>
      </c>
      <c r="B1235" s="13">
        <v>45988</v>
      </c>
      <c r="C1235" t="s">
        <v>4446</v>
      </c>
      <c r="D1235" t="s">
        <v>4451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4452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4453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4454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4455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4456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4459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4460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4462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4463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4464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4467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4473</v>
      </c>
    </row>
    <row r="1248" spans="1:4" x14ac:dyDescent="0.3">
      <c r="A1248">
        <v>1272</v>
      </c>
      <c r="B1248" s="13">
        <v>45992</v>
      </c>
      <c r="C1248" t="s">
        <v>4470</v>
      </c>
      <c r="D1248" t="s">
        <v>4474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4475</v>
      </c>
    </row>
    <row r="1250" spans="1:4" x14ac:dyDescent="0.3">
      <c r="A1250">
        <v>1274</v>
      </c>
      <c r="B1250" s="13">
        <v>45993</v>
      </c>
      <c r="C1250" t="s">
        <v>4478</v>
      </c>
      <c r="D1250" t="s">
        <v>4481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4482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4483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4488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4489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4490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4491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4492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4493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4494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4502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4503</v>
      </c>
    </row>
    <row r="1262" spans="1:4" x14ac:dyDescent="0.3">
      <c r="A1262">
        <v>1286</v>
      </c>
      <c r="B1262" s="13">
        <v>45995</v>
      </c>
      <c r="C1262" t="s">
        <v>4499</v>
      </c>
      <c r="D1262" t="s">
        <v>4504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4509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4510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4511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4512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4513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4517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4518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4519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4520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4521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4522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4526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4527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4528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4529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4530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4531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4532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4533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4539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4540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4541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4542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4543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4544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4549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4550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4552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4555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4563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4566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4569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4570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4571</v>
      </c>
    </row>
    <row r="1297" spans="1:4" x14ac:dyDescent="0.3">
      <c r="A1297">
        <v>1321</v>
      </c>
      <c r="B1297" s="13">
        <v>46006</v>
      </c>
      <c r="C1297" t="s">
        <v>4333</v>
      </c>
      <c r="D1297" t="s">
        <v>4626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4627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4628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4630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4638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4639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4640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4641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4642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4643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4644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4645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4646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4647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4648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4653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4654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4658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4659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4660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4661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4662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4663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4664</v>
      </c>
    </row>
    <row r="1321" spans="1:4" x14ac:dyDescent="0.3">
      <c r="A1321">
        <v>1345</v>
      </c>
      <c r="B1321" s="13">
        <v>46009</v>
      </c>
      <c r="C1321" t="s">
        <v>4667</v>
      </c>
      <c r="D1321" t="s">
        <v>4670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4671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4672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4673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4674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4675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4684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4685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4686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4687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4688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4689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4697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4700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4702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4703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4704</v>
      </c>
    </row>
    <row r="1338" spans="1:4" x14ac:dyDescent="0.3">
      <c r="A1338">
        <v>1362</v>
      </c>
      <c r="B1338" s="13">
        <v>46013</v>
      </c>
      <c r="C1338" t="s">
        <v>4667</v>
      </c>
      <c r="D1338" t="s">
        <v>4705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4706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4708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4714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4715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4717</v>
      </c>
    </row>
    <row r="1344" spans="1:4" x14ac:dyDescent="0.3">
      <c r="A1344">
        <v>1368</v>
      </c>
      <c r="B1344" s="13">
        <v>46014</v>
      </c>
      <c r="C1344" t="s">
        <v>4390</v>
      </c>
      <c r="D1344" t="s">
        <v>4718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4719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4720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4721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4727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4728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4729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4730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4734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4735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4736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4738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4739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4742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4746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4747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4750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4752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4753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4755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4756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4757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4759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4766</v>
      </c>
    </row>
    <row r="1368" spans="1:4" x14ac:dyDescent="0.3">
      <c r="A1368">
        <v>1392</v>
      </c>
      <c r="B1368" s="13">
        <v>46024</v>
      </c>
      <c r="C1368" t="s">
        <v>4775</v>
      </c>
      <c r="D1368" t="s">
        <v>4781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4782</v>
      </c>
    </row>
    <row r="1370" spans="1:4" x14ac:dyDescent="0.3">
      <c r="A1370">
        <v>1394</v>
      </c>
      <c r="B1370" s="13">
        <v>46024</v>
      </c>
      <c r="C1370" t="s">
        <v>4778</v>
      </c>
      <c r="D1370" t="s">
        <v>4783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4784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4785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4786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4787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4790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4793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4794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4795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4797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4798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4799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4809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4810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4811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4812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4813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4816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4817</v>
      </c>
    </row>
    <row r="1389" spans="1:4" x14ac:dyDescent="0.3">
      <c r="A1389">
        <v>1413</v>
      </c>
      <c r="B1389" s="13">
        <v>46029</v>
      </c>
      <c r="C1389" t="s">
        <v>4667</v>
      </c>
      <c r="D1389" t="s">
        <v>4822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4823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4824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4826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4833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4834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4835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4837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4838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4846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4848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4851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4852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4853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4854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4855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4856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4863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4864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4865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4866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4867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4868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4869</v>
      </c>
    </row>
    <row r="1413" spans="1:4" x14ac:dyDescent="0.3">
      <c r="A1413">
        <v>1437</v>
      </c>
      <c r="B1413" s="13">
        <v>46034</v>
      </c>
      <c r="C1413" t="s">
        <v>4857</v>
      </c>
      <c r="D1413" t="s">
        <v>4870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4871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4872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4873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4874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4875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4876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4879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4881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4883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4886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4887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4890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4892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4906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4907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4908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4909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4910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4911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4912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4913</v>
      </c>
    </row>
    <row r="1435" spans="1:4" x14ac:dyDescent="0.3">
      <c r="A1435">
        <v>1459</v>
      </c>
      <c r="B1435" s="13">
        <v>46039</v>
      </c>
      <c r="C1435" t="s">
        <v>4390</v>
      </c>
      <c r="D1435" t="s">
        <v>4915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4917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4918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4919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4930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4931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4932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4933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4934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4935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4936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4939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4942</v>
      </c>
    </row>
    <row r="1448" spans="1:4" x14ac:dyDescent="0.3">
      <c r="A1448">
        <v>1472</v>
      </c>
      <c r="B1448" s="13">
        <v>46043</v>
      </c>
      <c r="C1448" t="s">
        <v>4470</v>
      </c>
      <c r="D1448" t="s">
        <v>4943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4945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4946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4947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4949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4950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4951</v>
      </c>
    </row>
    <row r="1455" spans="1:4" x14ac:dyDescent="0.3">
      <c r="A1455">
        <v>1479</v>
      </c>
      <c r="B1455" s="13">
        <v>46045</v>
      </c>
      <c r="C1455" t="s">
        <v>4952</v>
      </c>
      <c r="D1455" t="s">
        <v>4957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4958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4960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4962</v>
      </c>
    </row>
    <row r="1459" spans="1:4" x14ac:dyDescent="0.3">
      <c r="A1459">
        <v>1483</v>
      </c>
      <c r="B1459" s="13">
        <v>46045</v>
      </c>
      <c r="C1459" t="s">
        <v>4963</v>
      </c>
      <c r="D1459" t="s">
        <v>4964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4971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4972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4973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4974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4975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4976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4979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4980</v>
      </c>
    </row>
    <row r="1468" spans="1:4" x14ac:dyDescent="0.3">
      <c r="A1468">
        <v>1492</v>
      </c>
      <c r="B1468" s="13">
        <v>46049</v>
      </c>
      <c r="C1468" t="s">
        <v>4984</v>
      </c>
      <c r="D1468" t="s">
        <v>4987</v>
      </c>
    </row>
    <row r="1469" spans="1:4" x14ac:dyDescent="0.3">
      <c r="A1469">
        <v>1493</v>
      </c>
      <c r="B1469" s="13">
        <v>46049</v>
      </c>
      <c r="C1469" t="s">
        <v>4390</v>
      </c>
      <c r="D1469" t="s">
        <v>4989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4990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4991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4992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4993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4998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4999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5000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5001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5002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5003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5006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5008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5009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5010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5011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5013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5022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4920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220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 t="s">
        <v>4996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500000</v>
      </c>
      <c r="I4" s="52" t="s">
        <v>4996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  <c r="I10" s="52" t="s">
        <v>4996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300000</v>
      </c>
      <c r="I13" s="52" t="s">
        <v>4828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20205500.200000003</v>
      </c>
      <c r="I17" s="52" t="s">
        <v>4996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4754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4996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4897</v>
      </c>
      <c r="H20" s="194">
        <f>SUMIF(주문_리스트!C:C,거래처!B20,주문_리스트!K:K)+SUMIF(주문_리스트!C:C,거래처!B20,주문_리스트!L:L)-10000</f>
        <v>384999.69999999925</v>
      </c>
      <c r="I20" s="52" t="s">
        <v>4996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4921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4535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2750000</v>
      </c>
      <c r="I26" s="52" t="s">
        <v>4996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4694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4692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4981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8215000</v>
      </c>
      <c r="I37" s="52" t="s">
        <v>4996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4981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4696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4996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4981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4996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1100000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4389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4414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4970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  <c r="I73" s="52" t="s">
        <v>4996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450000</v>
      </c>
      <c r="I74" s="52" t="s">
        <v>4996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1345000</v>
      </c>
      <c r="I76" s="52" t="s">
        <v>4996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4828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4337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2350000</v>
      </c>
      <c r="I79" s="52" t="s">
        <v>4996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4996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4691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2035000</v>
      </c>
      <c r="I94" s="52" t="s">
        <v>4996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4677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4996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1540000</v>
      </c>
      <c r="I99" s="52" t="s">
        <v>4240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4768</v>
      </c>
    </row>
    <row r="102" spans="1:9" x14ac:dyDescent="0.3">
      <c r="A102" s="47">
        <v>101</v>
      </c>
      <c r="B102" t="s">
        <v>1346</v>
      </c>
      <c r="C102" t="s">
        <v>4893</v>
      </c>
      <c r="E102" t="s">
        <v>4894</v>
      </c>
      <c r="F102" t="s">
        <v>4895</v>
      </c>
      <c r="G102" t="s">
        <v>4896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4921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4525</v>
      </c>
      <c r="H108" s="194">
        <f>SUMIF(주문_리스트!C:C,거래처!B108,주문_리스트!K:K)+SUMIF(주문_리스트!C:C,거래처!B108,주문_리스트!L:L)</f>
        <v>0</v>
      </c>
      <c r="I108" s="52" t="s">
        <v>4650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4996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4981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800000</v>
      </c>
      <c r="I114" s="52" t="s">
        <v>4768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4696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450000</v>
      </c>
      <c r="I118" s="52" t="s">
        <v>4996</v>
      </c>
    </row>
    <row r="119" spans="1:9" x14ac:dyDescent="0.3">
      <c r="A119" s="47">
        <v>118</v>
      </c>
      <c r="B119" t="s">
        <v>4258</v>
      </c>
      <c r="C119" t="s">
        <v>4259</v>
      </c>
      <c r="E119" t="s">
        <v>4260</v>
      </c>
      <c r="F119" t="s">
        <v>4261</v>
      </c>
      <c r="G119" t="s">
        <v>4262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4996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4335</v>
      </c>
      <c r="G129" t="s">
        <v>4336</v>
      </c>
      <c r="H129" s="194">
        <f>SUMIF(주문_리스트!C:C,거래처!B129,주문_리스트!K:K)+SUMIF(주문_리스트!C:C,거래처!B129,주문_리스트!L:L)</f>
        <v>0</v>
      </c>
      <c r="I129" s="52" t="s">
        <v>4337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4843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4631</v>
      </c>
      <c r="C140" t="s">
        <v>4632</v>
      </c>
      <c r="E140" t="s">
        <v>4633</v>
      </c>
      <c r="F140" t="s">
        <v>4634</v>
      </c>
      <c r="G140" t="s">
        <v>4635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450000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632000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1000000</v>
      </c>
      <c r="I152" s="52" t="s">
        <v>4996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4690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4754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500000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4996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1550000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4545</v>
      </c>
    </row>
    <row r="201" spans="1:9" x14ac:dyDescent="0.3">
      <c r="A201" s="47">
        <v>201</v>
      </c>
      <c r="B201" t="s">
        <v>4278</v>
      </c>
      <c r="C201" t="s">
        <v>4279</v>
      </c>
      <c r="E201" t="s">
        <v>4280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4337</v>
      </c>
    </row>
    <row r="202" spans="1:9" x14ac:dyDescent="0.3">
      <c r="A202" s="47">
        <v>202</v>
      </c>
      <c r="B202" t="s">
        <v>4339</v>
      </c>
      <c r="C202" t="s">
        <v>4340</v>
      </c>
      <c r="E202" t="s">
        <v>4341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4390</v>
      </c>
      <c r="C203" t="s">
        <v>4391</v>
      </c>
      <c r="E203" t="s">
        <v>4392</v>
      </c>
      <c r="F203" t="s">
        <v>963</v>
      </c>
      <c r="G203" t="s">
        <v>4716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4394</v>
      </c>
      <c r="D204" t="s">
        <v>4395</v>
      </c>
      <c r="E204" t="s">
        <v>4396</v>
      </c>
      <c r="F204" t="s">
        <v>963</v>
      </c>
      <c r="G204" t="s">
        <v>4397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4415</v>
      </c>
      <c r="C205" t="s">
        <v>1037</v>
      </c>
      <c r="E205" t="s">
        <v>4416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4418</v>
      </c>
      <c r="C206" t="s">
        <v>4419</v>
      </c>
      <c r="E206" t="s">
        <v>4420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4422</v>
      </c>
      <c r="C207" t="s">
        <v>4423</v>
      </c>
      <c r="E207" t="s">
        <v>4424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4447</v>
      </c>
      <c r="C208" t="s">
        <v>4448</v>
      </c>
      <c r="E208" t="s">
        <v>4449</v>
      </c>
      <c r="F208" t="s">
        <v>4450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4470</v>
      </c>
      <c r="C209" t="s">
        <v>4471</v>
      </c>
      <c r="E209" t="s">
        <v>4472</v>
      </c>
      <c r="F209" t="s">
        <v>963</v>
      </c>
      <c r="G209" t="s">
        <v>4477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4478</v>
      </c>
      <c r="C210" t="s">
        <v>4479</v>
      </c>
      <c r="E210" t="s">
        <v>4480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4499</v>
      </c>
      <c r="C211" t="s">
        <v>4500</v>
      </c>
      <c r="E211" t="s">
        <v>4501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4667</v>
      </c>
      <c r="C212" t="s">
        <v>4668</v>
      </c>
      <c r="E212" t="s">
        <v>4669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4775</v>
      </c>
      <c r="C213" t="s">
        <v>4776</v>
      </c>
      <c r="E213" t="s">
        <v>4777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4778</v>
      </c>
      <c r="C214" t="s">
        <v>4779</v>
      </c>
      <c r="E214" t="s">
        <v>4780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4858</v>
      </c>
      <c r="C215" t="s">
        <v>4859</v>
      </c>
      <c r="E215" t="s">
        <v>4860</v>
      </c>
      <c r="F215" t="s">
        <v>4861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4903</v>
      </c>
      <c r="E216" t="s">
        <v>4904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4953</v>
      </c>
      <c r="C217" t="s">
        <v>4954</v>
      </c>
      <c r="E217" t="s">
        <v>4955</v>
      </c>
      <c r="F217" t="s">
        <v>4956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4984</v>
      </c>
      <c r="C218" t="s">
        <v>4985</v>
      </c>
      <c r="E218" t="s">
        <v>4986</v>
      </c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7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activeCell="C286" sqref="C286:F287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291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-27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-157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4506</v>
      </c>
      <c r="D44" s="288" t="s">
        <v>4507</v>
      </c>
      <c r="E44" s="288" t="s">
        <v>4506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-42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-24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-78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-78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4445</v>
      </c>
      <c r="D85" s="288" t="s">
        <v>2725</v>
      </c>
      <c r="E85" s="288" t="s">
        <v>4445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-60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4819</v>
      </c>
      <c r="D88" s="288" t="s">
        <v>1714</v>
      </c>
      <c r="E88" s="288" t="s">
        <v>4819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4709</v>
      </c>
      <c r="D89" s="288" t="s">
        <v>1715</v>
      </c>
      <c r="E89" s="288" t="s">
        <v>4709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4829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-157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-18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4652</v>
      </c>
      <c r="D141" s="288" t="s">
        <v>4651</v>
      </c>
      <c r="E141" s="288" t="s">
        <v>4652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4928</v>
      </c>
      <c r="D205" s="288" t="s">
        <v>4927</v>
      </c>
      <c r="E205" s="288" t="s">
        <v>4928</v>
      </c>
      <c r="F205" s="52">
        <v>900000</v>
      </c>
      <c r="H205">
        <v>0</v>
      </c>
      <c r="I205" s="52" t="s">
        <v>4929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4486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4485</v>
      </c>
      <c r="D229" s="288" t="s">
        <v>4487</v>
      </c>
      <c r="E229" s="288" t="s">
        <v>4485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4247</v>
      </c>
      <c r="D256" s="288" t="s">
        <v>1200</v>
      </c>
      <c r="E256" s="288" t="s">
        <v>4247</v>
      </c>
      <c r="F256" s="52">
        <v>1200000</v>
      </c>
    </row>
    <row r="257" spans="1:9" x14ac:dyDescent="0.3">
      <c r="A257">
        <v>260</v>
      </c>
      <c r="D257" s="288" t="s">
        <v>4285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4380</v>
      </c>
      <c r="D258" s="288" t="s">
        <v>4381</v>
      </c>
      <c r="E258" s="288" t="s">
        <v>4380</v>
      </c>
    </row>
    <row r="259" spans="1:9" x14ac:dyDescent="0.3">
      <c r="A259">
        <v>262</v>
      </c>
      <c r="B259">
        <v>3</v>
      </c>
      <c r="C259" s="288" t="s">
        <v>4443</v>
      </c>
      <c r="D259" s="288" t="s">
        <v>4444</v>
      </c>
      <c r="E259" s="288" t="s">
        <v>4443</v>
      </c>
    </row>
    <row r="260" spans="1:9" x14ac:dyDescent="0.3">
      <c r="A260">
        <v>263</v>
      </c>
      <c r="B260">
        <v>1</v>
      </c>
      <c r="C260" s="288" t="s">
        <v>4514</v>
      </c>
      <c r="D260" s="288" t="s">
        <v>1198</v>
      </c>
      <c r="E260" s="288" t="s">
        <v>4514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4515</v>
      </c>
      <c r="D261" s="288" t="s">
        <v>4516</v>
      </c>
      <c r="E261" s="288" t="s">
        <v>4515</v>
      </c>
    </row>
    <row r="262" spans="1:9" x14ac:dyDescent="0.3">
      <c r="A262">
        <v>265</v>
      </c>
      <c r="B262">
        <v>2</v>
      </c>
      <c r="D262" s="288" t="s">
        <v>4537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4547</v>
      </c>
      <c r="D263" s="288" t="s">
        <v>4548</v>
      </c>
      <c r="E263" s="288" t="s">
        <v>4547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4564</v>
      </c>
      <c r="D264" s="288" t="s">
        <v>4565</v>
      </c>
      <c r="E264" s="288" t="s">
        <v>4564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4567</v>
      </c>
      <c r="D265" s="288" t="s">
        <v>4568</v>
      </c>
      <c r="E265" s="288" t="s">
        <v>4567</v>
      </c>
      <c r="F265" s="52">
        <v>650000</v>
      </c>
    </row>
    <row r="266" spans="1:9" x14ac:dyDescent="0.3">
      <c r="A266">
        <v>269</v>
      </c>
      <c r="D266" s="288" t="s">
        <v>4629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4655</v>
      </c>
      <c r="D267" s="288" t="s">
        <v>4656</v>
      </c>
      <c r="E267" s="288" t="s">
        <v>4655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4657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4681</v>
      </c>
      <c r="D270" s="288" t="s">
        <v>3882</v>
      </c>
      <c r="E270" s="288" t="s">
        <v>4681</v>
      </c>
      <c r="F270" s="52">
        <v>70000</v>
      </c>
      <c r="G270" s="52">
        <v>40000</v>
      </c>
      <c r="I270" s="52" t="s">
        <v>4682</v>
      </c>
    </row>
    <row r="271" spans="1:9" x14ac:dyDescent="0.3">
      <c r="A271">
        <v>274</v>
      </c>
      <c r="B271">
        <v>3</v>
      </c>
      <c r="C271" s="288" t="s">
        <v>4698</v>
      </c>
      <c r="D271" s="288" t="s">
        <v>4699</v>
      </c>
      <c r="E271" s="288" t="s">
        <v>4698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4710</v>
      </c>
      <c r="D272" s="288" t="s">
        <v>4711</v>
      </c>
      <c r="E272" s="288" t="s">
        <v>4710</v>
      </c>
    </row>
    <row r="273" spans="1:7" x14ac:dyDescent="0.3">
      <c r="A273">
        <v>276</v>
      </c>
      <c r="B273">
        <v>1</v>
      </c>
      <c r="C273" s="288" t="s">
        <v>4712</v>
      </c>
      <c r="D273" s="288" t="s">
        <v>4713</v>
      </c>
      <c r="E273" s="288" t="s">
        <v>4712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4792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4814</v>
      </c>
      <c r="D275" s="288" t="s">
        <v>4815</v>
      </c>
      <c r="E275" s="288" t="s">
        <v>4814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4820</v>
      </c>
      <c r="D276" s="288" t="s">
        <v>4160</v>
      </c>
      <c r="E276" s="288" t="s">
        <v>4820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4830</v>
      </c>
      <c r="D277" s="288" t="s">
        <v>4831</v>
      </c>
      <c r="E277" s="288" t="s">
        <v>4830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4836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4840</v>
      </c>
      <c r="D279" s="288" t="s">
        <v>4841</v>
      </c>
      <c r="E279" s="288" t="s">
        <v>4840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4849</v>
      </c>
      <c r="D280" s="288" t="s">
        <v>4850</v>
      </c>
      <c r="E280" s="288" t="s">
        <v>4849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4888</v>
      </c>
      <c r="D281" s="288" t="s">
        <v>4889</v>
      </c>
      <c r="E281" s="288" t="s">
        <v>4888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4898</v>
      </c>
      <c r="D282" s="288" t="s">
        <v>4899</v>
      </c>
      <c r="E282" s="288" t="s">
        <v>4898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4938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4940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4977</v>
      </c>
      <c r="D285" s="288" t="s">
        <v>4978</v>
      </c>
      <c r="E285" s="288" t="s">
        <v>4977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5014</v>
      </c>
      <c r="D286" s="288" t="s">
        <v>5015</v>
      </c>
      <c r="E286" s="288" t="s">
        <v>5014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5016</v>
      </c>
      <c r="D287" s="288" t="s">
        <v>5017</v>
      </c>
      <c r="E287" s="288" t="s">
        <v>5016</v>
      </c>
      <c r="F287" s="52">
        <v>400000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4546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4603</v>
      </c>
      <c r="C1" s="307" t="s">
        <v>4576</v>
      </c>
      <c r="D1" s="309"/>
    </row>
    <row r="2" spans="1:4" ht="17.25" x14ac:dyDescent="0.3">
      <c r="A2" s="309"/>
      <c r="B2" s="307" t="s">
        <v>4604</v>
      </c>
      <c r="C2" s="307" t="s">
        <v>4575</v>
      </c>
      <c r="D2" s="309"/>
    </row>
    <row r="3" spans="1:4" ht="17.25" x14ac:dyDescent="0.3">
      <c r="A3" s="309"/>
      <c r="B3" s="307" t="s">
        <v>4605</v>
      </c>
      <c r="C3" s="307" t="s">
        <v>4577</v>
      </c>
      <c r="D3" s="309"/>
    </row>
    <row r="4" spans="1:4" ht="17.25" x14ac:dyDescent="0.3">
      <c r="A4" s="309"/>
      <c r="B4" s="307" t="s">
        <v>4606</v>
      </c>
      <c r="C4" s="307" t="s">
        <v>4578</v>
      </c>
      <c r="D4" s="309"/>
    </row>
    <row r="5" spans="1:4" ht="17.25" x14ac:dyDescent="0.3">
      <c r="A5" s="309"/>
      <c r="B5" s="307" t="s">
        <v>4607</v>
      </c>
      <c r="C5" s="307" t="s">
        <v>4579</v>
      </c>
      <c r="D5" s="309"/>
    </row>
    <row r="6" spans="1:4" ht="17.25" x14ac:dyDescent="0.3">
      <c r="A6" s="309"/>
      <c r="B6" s="307" t="s">
        <v>4608</v>
      </c>
      <c r="C6" s="307" t="s">
        <v>4580</v>
      </c>
      <c r="D6" s="309"/>
    </row>
    <row r="7" spans="1:4" ht="17.25" x14ac:dyDescent="0.3">
      <c r="A7" s="309"/>
      <c r="B7" s="307" t="s">
        <v>4609</v>
      </c>
      <c r="C7" s="307" t="s">
        <v>4581</v>
      </c>
      <c r="D7" s="309"/>
    </row>
    <row r="8" spans="1:4" ht="17.25" x14ac:dyDescent="0.3">
      <c r="A8" s="309"/>
      <c r="B8" s="307" t="s">
        <v>4610</v>
      </c>
      <c r="C8" s="307" t="s">
        <v>4582</v>
      </c>
      <c r="D8" s="309"/>
    </row>
    <row r="9" spans="1:4" ht="17.25" x14ac:dyDescent="0.3">
      <c r="A9" s="309"/>
      <c r="B9" s="307" t="s">
        <v>4611</v>
      </c>
      <c r="C9" s="307" t="s">
        <v>4583</v>
      </c>
      <c r="D9" s="309"/>
    </row>
    <row r="10" spans="1:4" ht="17.25" x14ac:dyDescent="0.3">
      <c r="A10" s="309"/>
      <c r="B10" s="307" t="s">
        <v>4606</v>
      </c>
      <c r="C10" s="307" t="s">
        <v>4584</v>
      </c>
      <c r="D10" s="309"/>
    </row>
    <row r="11" spans="1:4" ht="17.25" x14ac:dyDescent="0.3">
      <c r="A11" s="309"/>
      <c r="B11" s="307" t="s">
        <v>4612</v>
      </c>
      <c r="C11" s="307" t="s">
        <v>4585</v>
      </c>
      <c r="D11" s="309"/>
    </row>
    <row r="12" spans="1:4" ht="17.25" x14ac:dyDescent="0.3">
      <c r="A12" s="309"/>
      <c r="B12" s="307" t="s">
        <v>4613</v>
      </c>
      <c r="C12" s="307" t="s">
        <v>4586</v>
      </c>
      <c r="D12" s="309"/>
    </row>
    <row r="13" spans="1:4" ht="17.25" x14ac:dyDescent="0.3">
      <c r="A13" s="309"/>
      <c r="B13" s="307" t="s">
        <v>4614</v>
      </c>
      <c r="C13" s="307" t="s">
        <v>4587</v>
      </c>
      <c r="D13" s="309"/>
    </row>
    <row r="14" spans="1:4" ht="17.25" x14ac:dyDescent="0.3">
      <c r="A14" s="309"/>
      <c r="B14" s="307" t="s">
        <v>4615</v>
      </c>
      <c r="C14" s="307" t="s">
        <v>4588</v>
      </c>
      <c r="D14" s="309"/>
    </row>
    <row r="15" spans="1:4" ht="17.25" x14ac:dyDescent="0.3">
      <c r="A15" s="309"/>
      <c r="B15" s="307" t="s">
        <v>4616</v>
      </c>
      <c r="C15" s="307" t="s">
        <v>4589</v>
      </c>
      <c r="D15" s="309"/>
    </row>
    <row r="16" spans="1:4" ht="17.25" x14ac:dyDescent="0.3">
      <c r="A16" s="309"/>
      <c r="B16" s="307" t="s">
        <v>4617</v>
      </c>
      <c r="C16" s="307" t="s">
        <v>4590</v>
      </c>
      <c r="D16" s="309"/>
    </row>
    <row r="17" spans="1:4" ht="17.25" x14ac:dyDescent="0.3">
      <c r="A17" s="309"/>
      <c r="B17" s="307" t="s">
        <v>4618</v>
      </c>
      <c r="C17" s="307" t="s">
        <v>4591</v>
      </c>
      <c r="D17" s="309"/>
    </row>
    <row r="18" spans="1:4" ht="17.25" x14ac:dyDescent="0.3">
      <c r="A18" s="309"/>
      <c r="B18" s="307" t="s">
        <v>4619</v>
      </c>
      <c r="C18" s="307" t="s">
        <v>4592</v>
      </c>
      <c r="D18" s="309"/>
    </row>
    <row r="19" spans="1:4" ht="17.25" x14ac:dyDescent="0.3">
      <c r="A19" s="309"/>
      <c r="B19" s="307" t="s">
        <v>4620</v>
      </c>
      <c r="C19" s="307" t="s">
        <v>4593</v>
      </c>
      <c r="D19" s="309"/>
    </row>
    <row r="20" spans="1:4" ht="17.25" x14ac:dyDescent="0.3">
      <c r="A20" s="309"/>
      <c r="B20" s="307" t="s">
        <v>4621</v>
      </c>
      <c r="C20" s="307" t="s">
        <v>4594</v>
      </c>
      <c r="D20" s="309"/>
    </row>
    <row r="21" spans="1:4" ht="17.25" x14ac:dyDescent="0.3">
      <c r="A21" s="309"/>
      <c r="B21" s="307" t="s">
        <v>4622</v>
      </c>
      <c r="C21" s="307" t="s">
        <v>4595</v>
      </c>
      <c r="D21" s="309"/>
    </row>
    <row r="22" spans="1:4" ht="17.25" x14ac:dyDescent="0.3">
      <c r="A22" s="309"/>
      <c r="B22" s="307" t="s">
        <v>4623</v>
      </c>
      <c r="C22" s="307" t="s">
        <v>4596</v>
      </c>
      <c r="D22" s="309"/>
    </row>
    <row r="23" spans="1:4" ht="17.25" x14ac:dyDescent="0.3">
      <c r="A23" s="309"/>
      <c r="B23" s="307" t="s">
        <v>4624</v>
      </c>
      <c r="C23" s="307" t="s">
        <v>4597</v>
      </c>
      <c r="D23" s="309"/>
    </row>
    <row r="24" spans="1:4" ht="17.25" x14ac:dyDescent="0.3">
      <c r="A24" s="309"/>
      <c r="B24" s="307" t="s">
        <v>4625</v>
      </c>
      <c r="C24" s="307" t="s">
        <v>4598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4599</v>
      </c>
      <c r="D26" s="309"/>
    </row>
    <row r="27" spans="1:4" ht="17.25" x14ac:dyDescent="0.3">
      <c r="A27" s="309"/>
      <c r="B27" s="307"/>
      <c r="C27" s="307" t="s">
        <v>4600</v>
      </c>
      <c r="D27" s="309"/>
    </row>
    <row r="28" spans="1:4" ht="17.25" x14ac:dyDescent="0.3">
      <c r="A28" s="309"/>
      <c r="B28" s="307"/>
      <c r="C28" s="307" t="s">
        <v>4601</v>
      </c>
      <c r="D28" s="309"/>
    </row>
    <row r="29" spans="1:4" ht="17.25" x14ac:dyDescent="0.3">
      <c r="A29" s="309"/>
      <c r="B29" s="307"/>
      <c r="C29" s="307" t="s">
        <v>4602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2026-01-30T09:51:24Z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