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E630BA30-D30E-49B1-9CA2-D9758CD0266D}" xr6:coauthVersionLast="47" xr6:coauthVersionMax="47" xr10:uidLastSave="{00000000-0000-0000-0000-000000000000}"/>
  <bookViews>
    <workbookView xWindow="255" yWindow="78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AB12" i="1" l="1"/>
  <c r="X13" i="1"/>
  <c r="AB13" i="1" s="1"/>
  <c r="AB38" i="1" s="1"/>
  <c r="X14" i="1"/>
  <c r="X39" i="1" s="1"/>
  <c r="AB17" i="1"/>
  <c r="AB18" i="1"/>
  <c r="AB45" i="1"/>
  <c r="U47" i="1"/>
  <c r="X15" i="1"/>
  <c r="X40" i="1" s="1"/>
  <c r="X17" i="1"/>
  <c r="X42" i="1" s="1"/>
  <c r="X18" i="1"/>
  <c r="X43" i="1" s="1"/>
  <c r="X19" i="1"/>
  <c r="X44" i="1" s="1"/>
  <c r="X12" i="1"/>
  <c r="P42" i="1"/>
  <c r="D42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AB44" i="1" l="1"/>
  <c r="AB40" i="1"/>
  <c r="X38" i="1"/>
  <c r="AB14" i="1"/>
  <c r="AB39" i="1" s="1"/>
  <c r="X37" i="1"/>
  <c r="AB37" i="1"/>
  <c r="T41" i="1"/>
  <c r="X16" i="1"/>
  <c r="Y22" i="1" l="1"/>
  <c r="Y47" i="1" s="1"/>
  <c r="X41" i="1"/>
  <c r="AB16" i="1"/>
  <c r="AB41" i="1" l="1"/>
  <c r="E9" i="1"/>
  <c r="E34" i="1" s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<sst xmlns="http://schemas.openxmlformats.org/spreadsheetml/2006/main" count="67" uniqueCount="57">
  <si>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</si>
  <si>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</si>
  <si>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</si>
  <si>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</si>
  <si>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</si>
  <si>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</si>
  <si>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</si>
  <si>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</si>
  <si>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</si>
  <si>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</si>
  <si>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</si>
  <si>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</si>
  <si>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</si>
  <si>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</si>
  <si>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</si>
  <si>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</si>
  <si>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</si>
  <si>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</si>
  <si>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</si>
  <si>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</si>
  <si>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</si>
  <si>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</si>
  <si>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</si>
  <si>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</si>
  <si>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</si>
  <si>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</si>
  <si>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</si>
  <si>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</si>
  <si>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</si>
  <si>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</si>
  <si>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</si>
  <si>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</si>
  <si>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</si>
  <si>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</si>
  <si>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</si>
  <si>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</si>
  <si>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</si>
  <si>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</si>
  <si>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</si>
  <si>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</si>
  <si>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</si>
  <si>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</si>
  <si>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</si>
  <si>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</si>
  <si>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</si>
  <si>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</si>
  <si>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</si>
  <si>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</si>
  <si>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</si>
  <si>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부산 B&amp;B 모터스</t>
    <phoneticPr fontId="5" type="noConversion"/>
  </si>
  <si>
    <t>부산 사상구 학장동 학감대로 145</t>
    <phoneticPr fontId="5" type="noConversion"/>
  </si>
  <si>
    <t>010-3838-0429</t>
    <phoneticPr fontId="5" type="noConversion"/>
  </si>
  <si>
    <t xml:space="preserve">합계금액
</t>
    <phoneticPr fontId="5" type="noConversion"/>
  </si>
  <si>
    <t>윤종석</t>
    <phoneticPr fontId="5" type="noConversion"/>
  </si>
  <si>
    <t>0AM Valvebody</t>
    <phoneticPr fontId="5" type="noConversion"/>
  </si>
  <si>
    <t>LUK</t>
    <phoneticPr fontId="5" type="noConversion"/>
  </si>
  <si>
    <t>퀵버스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</si>
</sst>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topLeftCell="A4" zoomScale="130" zoomScaleNormal="100" zoomScaleSheetLayoutView="130" workbookViewId="0">
      <selection activeCell="P14" sqref="P14:S14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49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40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50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41</v>
      </c>
      <c r="U5" s="138"/>
      <c r="V5" s="138"/>
      <c r="W5" s="138"/>
      <c r="X5" s="138"/>
      <c r="Y5" s="128" t="s">
        <v>6</v>
      </c>
      <c r="Z5" s="128"/>
      <c r="AA5" s="138" t="s">
        <v>42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51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43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52</v>
      </c>
      <c r="C9" s="137"/>
      <c r="D9" s="137"/>
      <c r="E9" s="143">
        <f>SUM(X12:AE18)</f>
        <v>572000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8</v>
      </c>
      <c r="Q9" s="128"/>
      <c r="R9" s="128"/>
      <c r="S9" s="128"/>
      <c r="T9" s="138" t="s">
        <v>39</v>
      </c>
      <c r="U9" s="138"/>
      <c r="V9" s="138"/>
      <c r="W9" s="138"/>
      <c r="X9" s="138"/>
      <c r="Y9" s="128" t="s">
        <v>9</v>
      </c>
      <c r="Z9" s="128"/>
      <c r="AA9" s="138" t="s">
        <v>44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38</v>
      </c>
      <c r="B11" s="7" t="s">
        <v>10</v>
      </c>
      <c r="C11" s="1" t="s">
        <v>11</v>
      </c>
      <c r="D11" s="110" t="s">
        <v>12</v>
      </c>
      <c r="E11" s="109"/>
      <c r="F11" s="109"/>
      <c r="G11" s="109"/>
      <c r="H11" s="109"/>
      <c r="I11" s="109"/>
      <c r="J11" s="109"/>
      <c r="K11" s="110" t="s">
        <v>13</v>
      </c>
      <c r="L11" s="109"/>
      <c r="M11" s="109"/>
      <c r="N11" s="109"/>
      <c r="O11" s="109"/>
      <c r="P11" s="109" t="s">
        <v>14</v>
      </c>
      <c r="Q11" s="109"/>
      <c r="R11" s="109"/>
      <c r="S11" s="109"/>
      <c r="T11" s="110" t="s">
        <v>15</v>
      </c>
      <c r="U11" s="109"/>
      <c r="V11" s="109"/>
      <c r="W11" s="109"/>
      <c r="X11" s="109" t="s">
        <v>16</v>
      </c>
      <c r="Y11" s="109"/>
      <c r="Z11" s="109"/>
      <c r="AA11" s="109"/>
      <c r="AB11" s="109" t="s">
        <v>17</v>
      </c>
      <c r="AC11" s="109"/>
      <c r="AD11" s="109"/>
      <c r="AE11" s="111"/>
    </row>
    <row r="12" spans="1:31" ht="18" customHeight="1" x14ac:dyDescent="0.15">
      <c r="A12" s="8">
        <v>24</v>
      </c>
      <c r="B12" s="9">
        <v>12</v>
      </c>
      <c r="C12" s="10">
        <v>26</v>
      </c>
      <c r="D12" s="105" t="s">
        <v>54</v>
      </c>
      <c r="E12" s="106"/>
      <c r="F12" s="106"/>
      <c r="G12" s="106"/>
      <c r="H12" s="106"/>
      <c r="I12" s="106"/>
      <c r="J12" s="106"/>
      <c r="K12" s="107" t="s">
        <v>55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500000</v>
      </c>
      <c r="U12" s="69"/>
      <c r="V12" s="69"/>
      <c r="W12" s="69"/>
      <c r="X12" s="69">
        <f>T12*P12</f>
        <v>500000</v>
      </c>
      <c r="Y12" s="69"/>
      <c r="Z12" s="69"/>
      <c r="AA12" s="69"/>
      <c r="AB12" s="69">
        <f>X12*0.1</f>
        <v>50000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8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56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>
        <v>1</v>
      </c>
      <c r="Q14" s="69"/>
      <c r="R14" s="69"/>
      <c r="S14" s="69"/>
      <c r="T14" s="68">
        <v>20000</v>
      </c>
      <c r="U14" s="69"/>
      <c r="V14" s="69"/>
      <c r="W14" s="69"/>
      <c r="X14" s="69">
        <f t="shared" si="0"/>
        <v>20000</v>
      </c>
      <c r="Y14" s="69"/>
      <c r="Z14" s="69"/>
      <c r="AA14" s="69"/>
      <c r="AB14" s="69">
        <f t="shared" si="1"/>
        <v>2000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48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5985000</v>
      </c>
      <c r="U19" s="69"/>
      <c r="V19" s="69"/>
      <c r="W19" s="69"/>
      <c r="X19" s="69">
        <f t="shared" si="0"/>
        <v>5985000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46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18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19</v>
      </c>
      <c r="J22" s="176" t="s">
        <v>20</v>
      </c>
      <c r="K22" s="57"/>
      <c r="L22" s="57"/>
      <c r="M22" s="57"/>
      <c r="N22" s="177"/>
      <c r="O22" s="172" t="s">
        <v>45</v>
      </c>
      <c r="P22" s="173"/>
      <c r="Q22" s="173"/>
      <c r="R22" s="173"/>
      <c r="S22" s="173"/>
      <c r="T22" s="57" t="s">
        <v>19</v>
      </c>
      <c r="U22" s="59" t="s">
        <v>47</v>
      </c>
      <c r="V22" s="60"/>
      <c r="W22" s="60"/>
      <c r="X22" s="60"/>
      <c r="Y22" s="85">
        <f>SUM(X12:AE19)</f>
        <v>6557000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21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22</v>
      </c>
      <c r="B28" s="67" t="s">
        <v>23</v>
      </c>
      <c r="C28" s="67"/>
      <c r="D28" s="67"/>
      <c r="E28" s="63" t="str">
        <f>E3</f>
        <v>부산 B&amp;B 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24</v>
      </c>
      <c r="C30" s="67"/>
      <c r="D30" s="67"/>
      <c r="E30" s="101" t="str">
        <f>E5</f>
        <v>부산 사상구 학장동 학감대로 145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27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25</v>
      </c>
      <c r="C32" s="34"/>
      <c r="D32" s="34"/>
      <c r="E32" s="63" t="str">
        <f>E7</f>
        <v>010-3838-0429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26</v>
      </c>
      <c r="C34" s="67"/>
      <c r="D34" s="67"/>
      <c r="E34" s="103">
        <f>E9</f>
        <v>572000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8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28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38</v>
      </c>
      <c r="B36" s="6" t="s">
        <v>10</v>
      </c>
      <c r="C36" s="4" t="s">
        <v>29</v>
      </c>
      <c r="D36" s="34" t="s">
        <v>30</v>
      </c>
      <c r="E36" s="65"/>
      <c r="F36" s="65"/>
      <c r="G36" s="65"/>
      <c r="H36" s="65"/>
      <c r="I36" s="65"/>
      <c r="J36" s="65"/>
      <c r="K36" s="34" t="s">
        <v>31</v>
      </c>
      <c r="L36" s="65"/>
      <c r="M36" s="65"/>
      <c r="N36" s="65"/>
      <c r="O36" s="65"/>
      <c r="P36" s="65" t="s">
        <v>32</v>
      </c>
      <c r="Q36" s="65"/>
      <c r="R36" s="65"/>
      <c r="S36" s="65"/>
      <c r="T36" s="34" t="s">
        <v>33</v>
      </c>
      <c r="U36" s="65"/>
      <c r="V36" s="65"/>
      <c r="W36" s="65"/>
      <c r="X36" s="65" t="s">
        <v>34</v>
      </c>
      <c r="Y36" s="65"/>
      <c r="Z36" s="65"/>
      <c r="AA36" s="65"/>
      <c r="AB36" s="65" t="s">
        <v>35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12</v>
      </c>
      <c r="C37" s="13">
        <f t="shared" si="2"/>
        <v>26</v>
      </c>
      <c r="D37" s="38" t="str">
        <f t="shared" si="2"/>
        <v>0AM Valvebody</v>
      </c>
      <c r="E37" s="39"/>
      <c r="F37" s="39"/>
      <c r="G37" s="39"/>
      <c r="H37" s="39"/>
      <c r="I37" s="39"/>
      <c r="J37" s="39"/>
      <c r="K37" s="40" t="str">
        <f>K12</f>
        <v>LUK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500000</v>
      </c>
      <c r="U37" s="36"/>
      <c r="V37" s="36"/>
      <c r="W37" s="36"/>
      <c r="X37" s="36">
        <f>X12</f>
        <v>500000</v>
      </c>
      <c r="Y37" s="36"/>
      <c r="Z37" s="36"/>
      <c r="AA37" s="36"/>
      <c r="AB37" s="36">
        <f>AB12</f>
        <v>50000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퀵버스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1</v>
      </c>
      <c r="Q39" s="36"/>
      <c r="R39" s="36"/>
      <c r="S39" s="36"/>
      <c r="T39" s="42">
        <f>T14</f>
        <v>20000</v>
      </c>
      <c r="U39" s="36"/>
      <c r="V39" s="36"/>
      <c r="W39" s="36"/>
      <c r="X39" s="36">
        <f t="shared" si="4"/>
        <v>20000</v>
      </c>
      <c r="Y39" s="36"/>
      <c r="Z39" s="36"/>
      <c r="AA39" s="36"/>
      <c r="AB39" s="36">
        <f>AB14</f>
        <v>2000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5985000</v>
      </c>
      <c r="U44" s="36"/>
      <c r="V44" s="36"/>
      <c r="W44" s="36"/>
      <c r="X44" s="36">
        <f t="shared" si="4"/>
        <v>5985000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윤종석</v>
      </c>
      <c r="G47" s="30"/>
      <c r="H47" s="31"/>
      <c r="I47" s="25" t="s">
        <v>36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37</v>
      </c>
      <c r="U47" s="17" t="str">
        <f>U22</f>
        <v>합 계</v>
      </c>
      <c r="V47" s="17"/>
      <c r="W47" s="17"/>
      <c r="X47" s="17"/>
      <c r="Y47" s="19">
        <f>Y22</f>
        <v>6557000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disablePrompts="1"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C12:AE19 AB12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2024-12-26T02:12:16Z</cp:lastPrinted>
  <dcterms:created xsi:type="dcterms:W3CDTF">2010-01-19T05:17:14Z</dcterms:created>
  <dcterms:modified xsi:type="dcterms:W3CDTF">2024-12-26T02:12:59Z</dcterms:modified>
</cp:coreProperties>
</file>