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1F6EE86F-8494-4E98-A94B-7D4159698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1" i="1"/>
  <c r="Y42" i="1"/>
  <c r="Y43" i="1"/>
  <c r="Y44" i="1"/>
  <c r="V48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<sst xmlns="http://schemas.openxmlformats.org/spreadsheetml/2006/main" count="68" uniqueCount="58">
  <si>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</si>
  <si>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</si>
  <si>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</si>
  <si>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</si>
  <si>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</si>
  <si>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</si>
  <si>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</si>
  <si>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</si>
  <si>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</si>
  <si>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</si>
  <si>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</si>
  <si>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</si>
  <si>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</si>
  <si>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</si>
  <si>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</si>
  <si>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</si>
  <si>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</si>
  <si>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</si>
  <si>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</si>
  <si>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</si>
  <si>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</si>
  <si>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</si>
  <si>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</si>
  <si>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</si>
  <si>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</si>
  <si>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</si>
  <si>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</si>
  <si>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</si>
  <si>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</si>
  <si>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</si>
  <si>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</si>
  <si>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</si>
  <si>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</si>
  <si>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</si>
  <si>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</si>
  <si>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</si>
  <si>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</si>
  <si>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</si>
  <si>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</si>
  <si>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</si>
  <si>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</si>
  <si>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</si>
  <si>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</si>
  <si>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</si>
  <si>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</si>
  <si>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</si>
  <si>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</si>
  <si>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</si>
  <si>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</si>
  <si>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</si>
  <si>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</si>
  <si>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</si>
  <si>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</si>
  <si>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</si>
  <si>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>0B5 배선킷 &amp; 필터</t>
    <phoneticPr fontId="5" type="noConversion"/>
  </si>
  <si>
    <t>0b5 solenoid</t>
    <phoneticPr fontId="5" type="noConversion"/>
  </si>
  <si>
    <t>.</t>
    <phoneticPr fontId="5" type="noConversion"/>
  </si>
  <si>
    <t>0b5 disc &amp; 리데나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</si>
</sst>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50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41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51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42</v>
      </c>
      <c r="V6" s="141"/>
      <c r="W6" s="141"/>
      <c r="X6" s="141"/>
      <c r="Y6" s="141"/>
      <c r="Z6" s="131" t="s">
        <v>6</v>
      </c>
      <c r="AA6" s="131"/>
      <c r="AB6" s="141" t="s">
        <v>43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52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44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8</v>
      </c>
      <c r="D10" s="140"/>
      <c r="E10" s="140"/>
      <c r="F10" s="146">
        <f>SUM(Y13:AB19)</f>
        <v>725000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9</v>
      </c>
      <c r="R10" s="131"/>
      <c r="S10" s="131"/>
      <c r="T10" s="131"/>
      <c r="U10" s="141" t="s">
        <v>40</v>
      </c>
      <c r="V10" s="141"/>
      <c r="W10" s="141"/>
      <c r="X10" s="141"/>
      <c r="Y10" s="141"/>
      <c r="Z10" s="131" t="s">
        <v>10</v>
      </c>
      <c r="AA10" s="131"/>
      <c r="AB10" s="141" t="s">
        <v>45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3" t="s">
        <v>13</v>
      </c>
      <c r="F12" s="112"/>
      <c r="G12" s="112"/>
      <c r="H12" s="112"/>
      <c r="I12" s="112"/>
      <c r="J12" s="112"/>
      <c r="K12" s="112"/>
      <c r="L12" s="113" t="s">
        <v>14</v>
      </c>
      <c r="M12" s="112"/>
      <c r="N12" s="112"/>
      <c r="O12" s="112"/>
      <c r="P12" s="112"/>
      <c r="Q12" s="112" t="s">
        <v>15</v>
      </c>
      <c r="R12" s="112"/>
      <c r="S12" s="112"/>
      <c r="T12" s="112"/>
      <c r="U12" s="113" t="s">
        <v>16</v>
      </c>
      <c r="V12" s="112"/>
      <c r="W12" s="112"/>
      <c r="X12" s="112"/>
      <c r="Y12" s="112" t="s">
        <v>17</v>
      </c>
      <c r="Z12" s="112"/>
      <c r="AA12" s="112"/>
      <c r="AB12" s="112"/>
      <c r="AC12" s="112" t="s">
        <v>18</v>
      </c>
      <c r="AD12" s="112"/>
      <c r="AE12" s="112"/>
      <c r="AF12" s="114"/>
    </row>
    <row r="13" spans="2:32" ht="18" customHeight="1" x14ac:dyDescent="0.15">
      <c r="B13" s="8">
        <v>24</v>
      </c>
      <c r="C13" s="9">
        <v>3</v>
      </c>
      <c r="D13" s="10">
        <v>2</v>
      </c>
      <c r="E13" s="108" t="s">
        <v>54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500000</v>
      </c>
      <c r="V13" s="72"/>
      <c r="W13" s="72"/>
      <c r="X13" s="72"/>
      <c r="Y13" s="72">
        <f>U13*Q13</f>
        <v>500000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 t="s">
        <v>55</v>
      </c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>
        <v>1</v>
      </c>
      <c r="R14" s="72"/>
      <c r="S14" s="72"/>
      <c r="T14" s="72"/>
      <c r="U14" s="71">
        <v>85000</v>
      </c>
      <c r="V14" s="72"/>
      <c r="W14" s="72"/>
      <c r="X14" s="72"/>
      <c r="Y14" s="72">
        <f t="shared" ref="Y14:Y20" si="0">U14*Q14</f>
        <v>85000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 t="s">
        <v>57</v>
      </c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>
        <v>1</v>
      </c>
      <c r="R15" s="72"/>
      <c r="S15" s="72"/>
      <c r="T15" s="72"/>
      <c r="U15" s="71">
        <v>140000</v>
      </c>
      <c r="V15" s="72"/>
      <c r="W15" s="72"/>
      <c r="X15" s="72"/>
      <c r="Y15" s="72">
        <f t="shared" si="0"/>
        <v>140000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 t="s">
        <v>56</v>
      </c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/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 t="str">
        <f t="shared" ref="AC18" si="1">IF(U18="","",Y18*0.1)</f>
        <v/>
      </c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49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5875000</v>
      </c>
      <c r="V20" s="72"/>
      <c r="W20" s="72"/>
      <c r="X20" s="72"/>
      <c r="Y20" s="72">
        <f t="shared" si="0"/>
        <v>5875000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47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19</v>
      </c>
      <c r="C23" s="60"/>
      <c r="D23" s="173"/>
      <c r="E23" s="173"/>
      <c r="F23" s="173"/>
      <c r="G23" s="175" t="s">
        <v>53</v>
      </c>
      <c r="H23" s="176"/>
      <c r="I23" s="176"/>
      <c r="J23" s="60" t="s">
        <v>20</v>
      </c>
      <c r="K23" s="179" t="s">
        <v>21</v>
      </c>
      <c r="L23" s="60"/>
      <c r="M23" s="60"/>
      <c r="N23" s="60"/>
      <c r="O23" s="180"/>
      <c r="P23" s="175" t="s">
        <v>46</v>
      </c>
      <c r="Q23" s="176"/>
      <c r="R23" s="176"/>
      <c r="S23" s="176"/>
      <c r="T23" s="176"/>
      <c r="U23" s="60" t="s">
        <v>20</v>
      </c>
      <c r="V23" s="62" t="s">
        <v>48</v>
      </c>
      <c r="W23" s="63"/>
      <c r="X23" s="63"/>
      <c r="Y23" s="63"/>
      <c r="Z23" s="88">
        <f>Y20+F10</f>
        <v>6600000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22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23</v>
      </c>
      <c r="C29" s="70" t="s">
        <v>24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25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28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26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27</v>
      </c>
      <c r="D35" s="70"/>
      <c r="E35" s="70"/>
      <c r="F35" s="106">
        <f>F10</f>
        <v>725000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9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29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8"/>
      <c r="G37" s="68"/>
      <c r="H37" s="68"/>
      <c r="I37" s="68"/>
      <c r="J37" s="68"/>
      <c r="K37" s="68"/>
      <c r="L37" s="34" t="s">
        <v>32</v>
      </c>
      <c r="M37" s="68"/>
      <c r="N37" s="68"/>
      <c r="O37" s="68"/>
      <c r="P37" s="68"/>
      <c r="Q37" s="68" t="s">
        <v>33</v>
      </c>
      <c r="R37" s="68"/>
      <c r="S37" s="68"/>
      <c r="T37" s="68"/>
      <c r="U37" s="34" t="s">
        <v>34</v>
      </c>
      <c r="V37" s="68"/>
      <c r="W37" s="68"/>
      <c r="X37" s="68"/>
      <c r="Y37" s="68" t="s">
        <v>35</v>
      </c>
      <c r="Z37" s="68"/>
      <c r="AA37" s="68"/>
      <c r="AB37" s="68"/>
      <c r="AC37" s="68" t="s">
        <v>36</v>
      </c>
      <c r="AD37" s="68"/>
      <c r="AE37" s="68"/>
      <c r="AF37" s="69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2</v>
      </c>
      <c r="E38" s="41" t="str">
        <f t="shared" si="2"/>
        <v>0B5 배선킷 &amp; 필터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3">Q13</f>
        <v>1</v>
      </c>
      <c r="R38" s="39"/>
      <c r="S38" s="39"/>
      <c r="T38" s="39"/>
      <c r="U38" s="45">
        <f>U13</f>
        <v>500000</v>
      </c>
      <c r="V38" s="39"/>
      <c r="W38" s="39"/>
      <c r="X38" s="39"/>
      <c r="Y38" s="39">
        <f>Y13</f>
        <v>500000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41" t="str">
        <f t="shared" si="2"/>
        <v>0b5 solenoid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3"/>
        <v>1</v>
      </c>
      <c r="R39" s="39"/>
      <c r="S39" s="39"/>
      <c r="T39" s="39"/>
      <c r="U39" s="45">
        <f>U14</f>
        <v>85000</v>
      </c>
      <c r="V39" s="39"/>
      <c r="W39" s="39"/>
      <c r="X39" s="39"/>
      <c r="Y39" s="36">
        <f t="shared" ref="Y39:Y45" si="4">Y14</f>
        <v>85000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41" t="str">
        <f t="shared" si="2"/>
        <v>0b5 disc &amp; 리데나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3"/>
        <v>1</v>
      </c>
      <c r="R40" s="39"/>
      <c r="S40" s="39"/>
      <c r="T40" s="39"/>
      <c r="U40" s="45">
        <f>U15</f>
        <v>140000</v>
      </c>
      <c r="V40" s="39"/>
      <c r="W40" s="39"/>
      <c r="X40" s="39"/>
      <c r="Y40" s="36">
        <f t="shared" si="4"/>
        <v>140000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41" t="str">
        <f t="shared" si="2"/>
        <v>.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3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4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41">
        <f t="shared" si="2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3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4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3"/>
        <v>0</v>
      </c>
      <c r="R43" s="39"/>
      <c r="S43" s="39"/>
      <c r="T43" s="39"/>
      <c r="U43" s="45"/>
      <c r="V43" s="39"/>
      <c r="W43" s="39"/>
      <c r="X43" s="39"/>
      <c r="Y43" s="36">
        <f t="shared" si="4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41">
        <f t="shared" si="5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3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4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6" t="str">
        <f t="shared" si="5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3"/>
        <v>1</v>
      </c>
      <c r="R45" s="39"/>
      <c r="S45" s="39"/>
      <c r="T45" s="39"/>
      <c r="U45" s="45">
        <f>U20</f>
        <v>5875000</v>
      </c>
      <c r="V45" s="39"/>
      <c r="W45" s="39"/>
      <c r="X45" s="39"/>
      <c r="Y45" s="36">
        <f t="shared" si="4"/>
        <v>5875000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5"/>
        <v>0</v>
      </c>
      <c r="C46" s="50">
        <f t="shared" si="5"/>
        <v>0</v>
      </c>
      <c r="D46" s="52">
        <f t="shared" si="5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3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6600000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2024-03-02T02:30:54Z</cp:lastPrinted>
  <dcterms:created xsi:type="dcterms:W3CDTF">2010-01-19T05:17:14Z</dcterms:created>
  <dcterms:modified xsi:type="dcterms:W3CDTF">2024-03-02T02:40:14Z</dcterms:modified>
</cp:coreProperties>
</file>