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46F6902-B0E5-4399-9067-DA9D719C860D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택배" sheetId="39" r:id="rId5"/>
    <sheet name="거래명세서_NEW" sheetId="11" r:id="rId6"/>
    <sheet name="거래내역서" sheetId="34" r:id="rId7"/>
    <sheet name="Sheet1" sheetId="26" state="veryHidden" r:id="rId8"/>
    <sheet name="거래처" sheetId="4" r:id="rId9"/>
    <sheet name="매출관리" sheetId="33" r:id="rId10"/>
    <sheet name="Sheet2" sheetId="27" state="veryHidden" r:id="rId11"/>
    <sheet name="temp" sheetId="30" state="veryHidden" r:id="rId12"/>
    <sheet name="주문_리스트" sheetId="18" r:id="rId13"/>
    <sheet name="매출" sheetId="32" state="hidden" r:id="rId14"/>
    <sheet name="제품" sheetId="1" r:id="rId15"/>
    <sheet name="재고" sheetId="5" r:id="rId16"/>
    <sheet name="Sheet3" sheetId="28" state="veryHidden" r:id="rId17"/>
    <sheet name="배송" sheetId="14" state="veryHidden" r:id="rId18"/>
    <sheet name="구분" sheetId="13" state="veryHidden" r:id="rId19"/>
    <sheet name="제품구분" sheetId="10" r:id="rId20"/>
    <sheet name="단위" sheetId="9" state="veryHidden" r:id="rId21"/>
    <sheet name="프로모션" sheetId="12" state="veryHidden" r:id="rId22"/>
    <sheet name="경동택배" sheetId="20" state="veryHidden" r:id="rId23"/>
    <sheet name="Sheet4" sheetId="29" state="veryHidden" r:id="rId24"/>
    <sheet name="로그인 기록" sheetId="23" state="veryHidden" r:id="rId25"/>
    <sheet name="재고관리" sheetId="6" r:id="rId26"/>
    <sheet name="Sheet6" sheetId="40" r:id="rId27"/>
    <sheet name="Sheet5" sheetId="48" r:id="rId28"/>
    <sheet name="Sheet7" sheetId="49" r:id="rId29"/>
    <sheet name="Sheet8" sheetId="5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8" hidden="1">거래처!$A$1:$J$226</definedName>
    <definedName name="_xlnm._FilterDatabase" localSheetId="9" hidden="1">매출관리!$A$8:$P$17</definedName>
    <definedName name="_xlnm._FilterDatabase" localSheetId="15" hidden="1">재고!$A$1:$J$6</definedName>
    <definedName name="_xlnm._FilterDatabase" localSheetId="25" hidden="1">재고관리!$H$4:$R$7</definedName>
    <definedName name="_xlnm._FilterDatabase" localSheetId="2" hidden="1">주문!$A$15:$J$25</definedName>
    <definedName name="_xlnm._FilterDatabase" localSheetId="12" hidden="1">주문_리스트!$A$1:$K$225</definedName>
    <definedName name="_xlnm.Print_Area" localSheetId="5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129" i="4" l="1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J129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<sst xmlns="http://schemas.openxmlformats.org/spreadsheetml/2006/main" count="3864" uniqueCount="2166">
  <si>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</si>
  <si>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</si>
  <si>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</si>
  <si>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</si>
  <si>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</si>
  <si>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</si>
  <si>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</si>
  <si>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</si>
  <si>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</si>
  <si>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</si>
  <si>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</si>
  <si>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</si>
  <si>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</si>
  <si>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</si>
  <si>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</si>
  <si>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</si>
  <si>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</si>
  <si>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</si>
  <si>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</si>
  <si>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</si>
  <si>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</si>
  <si>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</si>
  <si>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</si>
  <si>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</si>
  <si>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</si>
  <si>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</si>
  <si>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</si>
  <si>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</si>
  <si>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</si>
  <si>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</si>
  <si>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</si>
  <si>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</si>
  <si>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</si>
  <si>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</si>
  <si>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</si>
  <si>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</si>
  <si>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</si>
  <si>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</si>
  <si>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</si>
  <si>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</si>
  <si>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</si>
  <si>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</si>
  <si>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</si>
  <si>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</si>
  <si>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</si>
  <si>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</si>
  <si>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</si>
  <si>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</si>
  <si>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</si>
  <si>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</si>
  <si>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</si>
  <si>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</si>
  <si>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</si>
  <si>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</si>
  <si>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</si>
  <si>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</si>
  <si>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</si>
  <si>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</si>
  <si>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</si>
  <si>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</si>
  <si>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</si>
  <si>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</si>
  <si>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</si>
  <si>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</si>
  <si>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</si>
  <si>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</si>
  <si>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</si>
  <si>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</si>
  <si>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</si>
  <si>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</si>
  <si>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</si>
  <si>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</si>
  <si>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</si>
  <si>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</si>
  <si>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</si>
  <si>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</si>
  <si>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</si>
  <si>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</si>
  <si>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</si>
  <si>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</si>
  <si>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</si>
  <si>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</si>
  <si>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</si>
  <si>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</si>
  <si>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</si>
  <si>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</si>
  <si>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</si>
  <si>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</si>
  <si>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</si>
  <si>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</si>
  <si>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</si>
  <si>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</si>
  <si>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</si>
  <si>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</si>
  <si>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</si>
  <si>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</si>
  <si>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</si>
  <si>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</si>
  <si>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</si>
  <si>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</si>
  <si>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</si>
  <si>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</si>
  <si>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</si>
  <si>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</si>
  <si>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</si>
  <si>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</si>
  <si>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</si>
  <si>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</si>
  <si>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</si>
  <si>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</si>
  <si>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</si>
  <si>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</si>
  <si>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</si>
  <si>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</si>
  <si>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</si>
  <si>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</si>
  <si>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</si>
  <si>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</si>
  <si>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</si>
  <si>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</si>
  <si>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</si>
  <si>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</si>
  <si>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</si>
  <si>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</si>
  <si>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</si>
  <si>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</si>
  <si>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</si>
  <si>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</si>
  <si>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</si>
  <si>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</si>
  <si>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</si>
  <si>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</si>
  <si>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</si>
  <si>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</si>
  <si>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</si>
  <si>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</si>
  <si>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</si>
  <si>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</si>
  <si>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</si>
  <si>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</si>
  <si>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</si>
  <si>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</si>
  <si>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</si>
  <si>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</si>
  <si>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</si>
  <si>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</si>
  <si>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</si>
  <si>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</si>
  <si>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</si>
  <si>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</si>
  <si>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</si>
  <si>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</si>
  <si>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</si>
  <si>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</si>
  <si>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</si>
  <si>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</si>
  <si>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</si>
  <si>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</si>
  <si>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</si>
  <si>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</si>
  <si>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</si>
  <si>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</si>
  <si>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</si>
  <si>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</si>
  <si>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</si>
  <si>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</si>
  <si>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</si>
  <si>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</si>
  <si>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</si>
  <si>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</si>
  <si>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</si>
  <si>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</si>
  <si>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</si>
  <si>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</si>
  <si>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</si>
  <si>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</si>
  <si>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</si>
  <si>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</si>
  <si>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</si>
  <si>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</si>
  <si>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</si>
  <si>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</si>
  <si>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</si>
  <si>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</si>
  <si>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</si>
  <si>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</si>
  <si>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</si>
  <si>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</si>
  <si>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</si>
  <si>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</si>
  <si>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</si>
  <si>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</si>
  <si>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</si>
  <si>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</si>
  <si>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</si>
  <si>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</si>
  <si>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</si>
  <si>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</si>
  <si>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</si>
  <si>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</si>
  <si>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</si>
  <si>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</si>
  <si>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</si>
  <si>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</si>
  <si>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</si>
  <si>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</si>
  <si>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</si>
  <si>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</si>
  <si>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</si>
  <si>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</si>
  <si>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</si>
  <si>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</si>
  <si>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</si>
  <si>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</si>
  <si>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</si>
  <si>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</si>
  <si>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</si>
  <si>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</si>
  <si>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</si>
  <si>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</si>
  <si>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</si>
  <si>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</si>
  <si>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</si>
  <si>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</si>
  <si>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</si>
  <si>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</si>
  <si>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</si>
  <si>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</si>
  <si>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</si>
  <si>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</si>
  <si>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</si>
  <si>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</si>
  <si>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</si>
  <si>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</si>
  <si>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</si>
  <si>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</si>
  <si>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</si>
  <si>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</si>
  <si>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</si>
  <si>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</si>
  <si>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</si>
  <si>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</si>
  <si>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</si>
  <si>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</si>
  <si>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</si>
  <si>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</si>
  <si>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</si>
  <si>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</si>
  <si>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</si>
  <si>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</si>
  <si>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</si>
  <si>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</si>
  <si>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</si>
  <si>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</si>
  <si>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</si>
  <si>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</si>
  <si>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</si>
  <si>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</si>
  <si>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</si>
  <si>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</si>
  <si>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</si>
  <si>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</si>
  <si>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</si>
  <si>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</si>
  <si>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</si>
  <si>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</si>
  <si>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</si>
  <si>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</si>
  <si>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</si>
  <si>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</si>
  <si>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</si>
  <si>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</si>
  <si>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</si>
  <si>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</si>
  <si>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</si>
  <si>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</si>
  <si>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</si>
  <si>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</si>
  <si>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</si>
  <si>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</si>
  <si>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</si>
  <si>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</si>
  <si>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</si>
  <si>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</si>
  <si>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</si>
  <si>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</si>
  <si>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</si>
  <si>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</si>
  <si>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</si>
  <si>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</si>
  <si>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</si>
  <si>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</si>
  <si>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</si>
  <si>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</si>
  <si>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</si>
  <si>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</si>
  <si>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</si>
  <si>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</si>
  <si>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</si>
  <si>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</si>
  <si>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</si>
  <si>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</si>
  <si>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</si>
  <si>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</si>
  <si>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</si>
  <si>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</si>
  <si>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</si>
  <si>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</si>
  <si>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</si>
  <si>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</si>
  <si>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</si>
  <si>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</si>
  <si>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</si>
  <si>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</si>
  <si>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</si>
  <si>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</si>
  <si>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</si>
  <si>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</si>
  <si>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</si>
  <si>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</si>
  <si>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</si>
  <si>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</si>
  <si>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</si>
  <si>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</si>
  <si>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</si>
  <si>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</si>
  <si>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</si>
  <si>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</si>
  <si>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</si>
  <si>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</si>
  <si>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</si>
  <si>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</si>
  <si>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</si>
  <si>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</si>
  <si>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</si>
  <si>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</si>
  <si>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</si>
  <si>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</si>
  <si>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</si>
  <si>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</si>
  <si>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</si>
  <si>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</si>
  <si>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</si>
  <si>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</si>
  <si>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</si>
  <si>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</si>
  <si>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</si>
  <si>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</si>
  <si>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</si>
  <si>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</si>
  <si>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</si>
  <si>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</si>
  <si>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</si>
  <si>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</si>
  <si>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</si>
  <si>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</si>
  <si>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</si>
  <si>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</si>
  <si>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</si>
  <si>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</si>
  <si>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</si>
  <si>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</si>
  <si>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</si>
  <si>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</si>
  <si>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</si>
  <si>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</si>
  <si>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</si>
  <si>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</si>
  <si>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</si>
  <si>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</si>
  <si>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</si>
  <si>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</si>
  <si>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</si>
  <si>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</si>
  <si>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</si>
  <si>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</si>
  <si>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</si>
  <si>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</si>
  <si>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</si>
  <si>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</si>
  <si>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</si>
  <si>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</si>
  <si>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</si>
  <si>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</si>
  <si>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</si>
  <si>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</si>
  <si>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</si>
  <si>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</si>
  <si>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</si>
  <si>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</si>
  <si>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</si>
  <si>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</si>
  <si>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</si>
  <si>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</si>
  <si>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</si>
  <si>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</si>
  <si>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</si>
  <si>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</si>
  <si>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</si>
  <si>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</si>
  <si>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</si>
  <si>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</si>
  <si>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</si>
  <si>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</si>
  <si>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</si>
  <si>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</si>
  <si>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</si>
  <si>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</si>
  <si>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</si>
  <si>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</si>
  <si>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</si>
  <si>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</si>
  <si>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</si>
  <si>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</si>
  <si>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</si>
  <si>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</si>
  <si>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</si>
  <si>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</si>
  <si>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</si>
  <si>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</si>
  <si>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</si>
  <si>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</si>
  <si>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</si>
  <si>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</si>
  <si>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</si>
  <si>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</si>
  <si>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</si>
  <si>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</si>
  <si>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</si>
  <si>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</si>
  <si>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</si>
  <si>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</si>
  <si>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</si>
  <si>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</si>
  <si>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</si>
  <si>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</si>
  <si>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</si>
  <si>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</si>
  <si>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</si>
  <si>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</si>
  <si>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</si>
  <si>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</si>
  <si>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</si>
  <si>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</si>
  <si>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</si>
  <si>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</si>
  <si>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</si>
  <si>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</si>
  <si>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</si>
  <si>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</si>
  <si>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</si>
  <si>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</si>
  <si>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</si>
  <si>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</si>
  <si>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</si>
  <si>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</si>
  <si>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</si>
  <si>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</si>
  <si>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</si>
  <si>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</si>
  <si>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</si>
  <si>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</si>
  <si>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</si>
  <si>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</si>
  <si>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</si>
  <si>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</si>
  <si>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</si>
  <si>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</si>
  <si>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</si>
  <si>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</si>
  <si>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</si>
  <si>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</si>
  <si>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</si>
  <si>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</si>
  <si>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</si>
  <si>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</si>
  <si>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</si>
  <si>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</si>
  <si>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</si>
  <si>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</si>
  <si>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</si>
  <si>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</si>
  <si>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</si>
  <si>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</si>
  <si>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</si>
  <si>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</si>
  <si>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</si>
  <si>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</si>
  <si>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</si>
  <si>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</si>
  <si>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</si>
  <si>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</si>
  <si>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</si>
  <si>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</si>
  <si>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</si>
  <si>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</si>
  <si>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</si>
  <si>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</si>
  <si>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</si>
  <si>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</si>
  <si>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</si>
  <si>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</si>
  <si>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</si>
  <si>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</si>
  <si>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</si>
  <si>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</si>
  <si>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</si>
  <si>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</si>
  <si>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</si>
  <si>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</si>
  <si>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</si>
  <si>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</si>
  <si>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</si>
  <si>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</si>
  <si>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</si>
  <si>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</si>
  <si>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</si>
  <si>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</si>
  <si>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</si>
  <si>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</si>
  <si>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</si>
  <si>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</si>
  <si>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</si>
  <si>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</si>
  <si>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</si>
  <si>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</si>
  <si>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</si>
  <si>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</si>
  <si>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</si>
  <si>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</si>
  <si>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</si>
  <si>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</si>
  <si>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</si>
  <si>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</si>
  <si>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</si>
  <si>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</si>
  <si>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</si>
  <si>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</si>
  <si>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</si>
  <si>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</si>
  <si>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</si>
  <si>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</si>
  <si>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</si>
  <si>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</si>
  <si>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</si>
  <si>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</si>
  <si>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</si>
  <si>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</si>
  <si>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</si>
  <si>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</si>
  <si>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</si>
  <si>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</si>
  <si>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</si>
  <si>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</si>
  <si>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</si>
  <si>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</si>
  <si>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</si>
  <si>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</si>
  <si>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</si>
  <si>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</si>
  <si>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</si>
  <si>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</si>
  <si>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</si>
  <si>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</si>
  <si>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</si>
  <si>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</si>
  <si>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</si>
  <si>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</si>
  <si>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</si>
  <si>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</si>
  <si>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</si>
  <si>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</si>
  <si>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</si>
  <si>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</si>
  <si>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</si>
  <si>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</si>
  <si>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</si>
  <si>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</si>
  <si>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</si>
  <si>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</si>
  <si>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</si>
  <si>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</si>
  <si>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</si>
  <si>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</si>
  <si>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</si>
  <si>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</si>
  <si>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</si>
  <si>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</si>
  <si>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</si>
  <si>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</si>
  <si>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</si>
  <si>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</si>
  <si>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</si>
  <si>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</si>
  <si>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</si>
  <si>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</si>
  <si>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</si>
  <si>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</si>
  <si>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</si>
  <si>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</si>
  <si>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</si>
  <si>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</si>
  <si>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</si>
  <si>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</si>
  <si>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</si>
  <si>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</si>
  <si>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</si>
  <si>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</si>
  <si>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</si>
  <si>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</si>
  <si>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</si>
  <si>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</si>
  <si>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</si>
  <si>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</si>
  <si>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</si>
  <si>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</si>
  <si>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</si>
  <si>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</si>
  <si>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</si>
  <si>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</si>
  <si>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</si>
  <si>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</si>
  <si>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</si>
  <si>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</si>
  <si>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</si>
  <si>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</si>
  <si>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</si>
  <si>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</si>
  <si>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</si>
  <si>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</si>
  <si>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</si>
  <si>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</si>
  <si>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</si>
  <si>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</si>
  <si>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</si>
  <si>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</si>
  <si>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</si>
  <si>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</si>
  <si>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</si>
  <si>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</si>
  <si>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</si>
  <si>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</si>
  <si>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</si>
  <si>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</si>
  <si>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</si>
  <si>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</si>
  <si>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</si>
  <si>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</si>
  <si>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</si>
  <si>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</si>
  <si>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</si>
  <si>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</si>
  <si>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</si>
  <si>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</si>
  <si>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</si>
  <si>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</si>
  <si>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</si>
  <si>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</si>
  <si>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</si>
  <si>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</si>
  <si>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</si>
  <si>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</si>
  <si>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</si>
  <si>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</si>
  <si>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</si>
  <si>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</si>
  <si>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</si>
  <si>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</si>
  <si>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</si>
  <si>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</si>
  <si>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</si>
  <si>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</si>
  <si>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</si>
  <si>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</si>
  <si>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</si>
  <si>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</si>
  <si>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</si>
  <si>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</si>
  <si>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</si>
  <si>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</si>
  <si>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</si>
  <si>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</si>
  <si>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</si>
  <si>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</si>
  <si>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</si>
  <si>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</si>
  <si>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</si>
  <si>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</si>
  <si>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</si>
  <si>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</si>
  <si>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</si>
  <si>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</si>
  <si>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</si>
  <si>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</si>
  <si>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</si>
  <si>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</si>
  <si>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</si>
  <si>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</si>
  <si>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</si>
  <si>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</si>
  <si>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</si>
  <si>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</si>
  <si>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</si>
  <si>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</si>
  <si>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</si>
  <si>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</si>
  <si>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</si>
  <si>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</si>
  <si>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</si>
  <si>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</si>
  <si>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</si>
  <si>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</si>
  <si>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</si>
  <si>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</si>
  <si>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</si>
  <si>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</si>
  <si>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</si>
  <si>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</si>
  <si>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</si>
  <si>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</si>
  <si>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</si>
  <si>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</si>
  <si>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</si>
  <si>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</si>
  <si>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</si>
  <si>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</si>
  <si>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</si>
  <si>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</si>
  <si>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</si>
  <si>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</si>
  <si>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</si>
  <si>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</si>
  <si>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</si>
  <si>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</si>
  <si>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</si>
  <si>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</si>
  <si>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</si>
  <si>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</si>
  <si>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</si>
  <si>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</si>
  <si>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</si>
  <si>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</si>
  <si>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</si>
  <si>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</si>
  <si>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</si>
  <si>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</si>
  <si>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</si>
  <si>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</si>
  <si>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</si>
  <si>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</si>
  <si>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</si>
  <si>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</si>
  <si>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</si>
  <si>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</si>
  <si>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</si>
  <si>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</si>
  <si>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</si>
  <si>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</si>
  <si>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</si>
  <si>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</si>
  <si>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</si>
  <si>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</si>
  <si>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</si>
  <si>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</si>
  <si>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</si>
  <si>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</si>
  <si>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</si>
  <si>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</si>
  <si>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</si>
  <si>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</si>
  <si>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</si>
  <si>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</si>
  <si>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</si>
  <si>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</si>
  <si>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</si>
  <si>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</si>
  <si>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</si>
  <si>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</si>
  <si>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</si>
  <si>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</si>
  <si>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</si>
  <si>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</si>
  <si>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</si>
  <si>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</si>
  <si>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</si>
  <si>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</si>
  <si>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</si>
  <si>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</si>
  <si>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</si>
  <si>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</si>
  <si>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</si>
  <si>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</si>
  <si>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</si>
  <si>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</si>
  <si>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</si>
  <si>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</si>
  <si>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</si>
  <si>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</si>
  <si>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</si>
  <si>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</si>
  <si>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</si>
  <si>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</si>
  <si>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</si>
  <si>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</si>
  <si>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</si>
  <si>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</si>
  <si>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</si>
  <si>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</si>
  <si>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</si>
  <si>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</si>
  <si>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</si>
  <si>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</si>
  <si>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</si>
  <si>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</si>
  <si>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</si>
  <si>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</si>
  <si>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</si>
  <si>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</si>
  <si>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</si>
  <si>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</si>
  <si>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</si>
  <si>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</si>
  <si>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</si>
  <si>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</si>
  <si>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</si>
  <si>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</si>
  <si>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</si>
  <si>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</si>
  <si>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</si>
  <si>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</si>
  <si>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</si>
  <si>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</si>
  <si>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</si>
  <si>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</si>
  <si>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</si>
  <si>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</si>
  <si>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</si>
  <si>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</si>
  <si>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</si>
  <si>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</si>
  <si>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</si>
  <si>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</si>
  <si>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</si>
  <si>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</si>
  <si>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</si>
  <si>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</si>
  <si>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</si>
  <si>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</si>
  <si>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</si>
  <si>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</si>
  <si>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</si>
  <si>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</si>
  <si>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</si>
  <si>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</si>
  <si>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</si>
  <si>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</si>
  <si>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</si>
  <si>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</si>
  <si>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</si>
  <si>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</si>
  <si>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</si>
  <si>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</si>
  <si>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</si>
  <si>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</si>
  <si>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</si>
  <si>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</si>
  <si>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</si>
  <si>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</si>
  <si>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</si>
  <si>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</si>
  <si>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</si>
  <si>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</si>
  <si>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</si>
  <si>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</si>
  <si>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</si>
  <si>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</si>
  <si>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</si>
  <si>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</si>
  <si>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</si>
  <si>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</si>
  <si>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</si>
  <si>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</si>
  <si>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</si>
  <si>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</si>
  <si>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</si>
  <si>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</si>
  <si>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</si>
  <si>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</si>
  <si>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</si>
  <si>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</si>
  <si>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</si>
  <si>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</si>
  <si>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</si>
  <si>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</si>
  <si>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</si>
  <si>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</si>
  <si>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</si>
  <si>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</si>
  <si>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</si>
  <si>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</si>
  <si>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</si>
  <si>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</si>
  <si>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</si>
  <si>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</si>
  <si>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</si>
  <si>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</si>
  <si>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</si>
  <si>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</si>
  <si>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</si>
  <si>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</si>
  <si>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</si>
  <si>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</si>
  <si>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</si>
  <si>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</si>
  <si>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</si>
  <si>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</si>
  <si>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</si>
  <si>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</si>
  <si>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</si>
  <si>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</si>
  <si>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</si>
  <si>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</si>
  <si>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</si>
  <si>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</si>
  <si>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</si>
  <si>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</si>
  <si>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</si>
  <si>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</si>
  <si>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</si>
  <si>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</si>
  <si>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</si>
  <si>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</si>
  <si>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</si>
  <si>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</si>
  <si>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</si>
  <si>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</si>
  <si>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</si>
  <si>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</si>
  <si>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</si>
  <si>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</si>
  <si>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</si>
  <si>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</si>
  <si>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</si>
  <si>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</si>
  <si>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</si>
  <si>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</si>
  <si>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</si>
  <si>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</si>
  <si>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</si>
  <si>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</si>
  <si>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</si>
  <si>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</si>
  <si>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</si>
  <si>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</si>
  <si>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</si>
  <si>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</si>
  <si>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</si>
  <si>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</si>
  <si>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</si>
  <si>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</si>
  <si>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</si>
  <si>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</si>
  <si>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</si>
  <si>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</si>
  <si>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</si>
  <si>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</si>
  <si>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</si>
  <si>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</si>
  <si>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</si>
  <si>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</si>
  <si>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</si>
  <si>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</si>
  <si>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</si>
  <si>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</si>
  <si>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</si>
  <si>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</si>
  <si>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</si>
  <si>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</si>
  <si>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</si>
  <si>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</si>
  <si>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</si>
  <si>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</si>
  <si>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</si>
  <si>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</si>
  <si>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</si>
  <si>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</si>
  <si>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</si>
  <si>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</si>
  <si>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</si>
  <si>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</si>
  <si>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</si>
  <si>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</si>
  <si>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</si>
  <si>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</si>
  <si>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</si>
  <si>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</si>
  <si>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</si>
  <si>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</si>
  <si>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</si>
  <si>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</si>
  <si>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</si>
  <si>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</si>
  <si>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</si>
  <si>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</si>
  <si>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</si>
  <si>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</si>
  <si>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</si>
  <si>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</si>
  <si>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</si>
  <si>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</si>
  <si>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</si>
  <si>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</si>
  <si>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</si>
  <si>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</si>
  <si>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</si>
  <si>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</si>
  <si>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</si>
  <si>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</si>
  <si>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</si>
  <si>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</si>
  <si>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</si>
  <si>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</si>
  <si>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</si>
  <si>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</si>
  <si>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</si>
  <si>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</si>
  <si>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</si>
  <si>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</si>
  <si>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</si>
  <si>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</si>
  <si>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</si>
  <si>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</si>
  <si>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</si>
  <si>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</si>
  <si>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</si>
  <si>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</si>
  <si>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</si>
  <si>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</si>
  <si>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</si>
  <si>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</si>
  <si>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</si>
  <si>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</si>
  <si>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</si>
  <si>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</si>
  <si>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</si>
  <si>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</si>
  <si>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</si>
  <si>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</si>
  <si>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</si>
  <si>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</si>
  <si>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</si>
  <si>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</si>
  <si>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</si>
  <si>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</si>
  <si>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</si>
  <si>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</si>
  <si>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</si>
  <si>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</si>
  <si>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</si>
  <si>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</si>
  <si>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</si>
  <si>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</si>
  <si>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</si>
  <si>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</si>
  <si>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</si>
  <si>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</si>
  <si>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</si>
  <si>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</si>
  <si>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</si>
  <si>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</si>
  <si>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</si>
  <si>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</si>
  <si>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</si>
  <si>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</si>
  <si>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</si>
  <si>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</si>
  <si>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</si>
  <si>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</si>
  <si>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</si>
  <si>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</si>
  <si>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</si>
  <si>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</si>
  <si>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</si>
  <si>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</si>
  <si>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</si>
  <si>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</si>
  <si>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</si>
  <si>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</si>
  <si>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</si>
  <si>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</si>
  <si>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</si>
  <si>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</si>
  <si>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</si>
  <si>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</si>
  <si>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</si>
  <si>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</si>
  <si>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</si>
  <si>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</si>
  <si>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</si>
  <si>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</si>
  <si>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</si>
  <si>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</si>
  <si>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</si>
  <si>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</si>
  <si>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</si>
  <si>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</si>
  <si>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</si>
  <si>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</si>
  <si>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</si>
  <si>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</si>
  <si>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</si>
  <si>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</si>
  <si>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</si>
  <si>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</si>
  <si>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</si>
  <si>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</si>
  <si>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</si>
  <si>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</si>
  <si>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</si>
  <si>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</si>
  <si>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</si>
  <si>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</si>
  <si>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</si>
  <si>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</si>
  <si>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</si>
  <si>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</si>
  <si>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</si>
  <si>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</si>
  <si>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</si>
  <si>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</si>
  <si>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</si>
  <si>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</si>
  <si>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</si>
  <si>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</si>
  <si>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</si>
  <si>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</si>
  <si>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</si>
  <si>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</si>
  <si>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</si>
  <si>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</si>
  <si>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</si>
  <si>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</si>
  <si>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</si>
  <si>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</si>
  <si>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</si>
  <si>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</si>
  <si>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</si>
  <si>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</si>
  <si>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</si>
  <si>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</si>
  <si>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</si>
  <si>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</si>
  <si>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</si>
  <si>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</si>
  <si>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</si>
  <si>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</si>
  <si>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</si>
  <si>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</si>
  <si>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</si>
  <si>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</si>
  <si>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</si>
  <si>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</si>
  <si>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</si>
  <si>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</si>
  <si>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</si>
  <si>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</si>
  <si>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</si>
  <si>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</si>
  <si>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</si>
  <si>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</si>
  <si>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</si>
  <si>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</si>
  <si>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</si>
  <si>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</si>
  <si>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</si>
  <si>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</si>
  <si>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</si>
  <si>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</si>
  <si>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</si>
  <si>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</si>
  <si>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</si>
  <si>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</si>
  <si>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</si>
  <si>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</si>
  <si>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</si>
  <si>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</si>
  <si>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</si>
  <si>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</si>
  <si>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</si>
  <si>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</si>
  <si>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</si>
  <si>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</si>
  <si>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</si>
  <si>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</si>
  <si>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</si>
  <si>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</si>
  <si>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</si>
  <si>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</si>
  <si>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</si>
  <si>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</si>
  <si>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</si>
  <si>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</si>
  <si>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</si>
  <si>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</si>
  <si>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</si>
  <si>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</si>
  <si>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</si>
  <si>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</si>
  <si>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</si>
  <si>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</si>
  <si>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</si>
  <si>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</si>
  <si>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</si>
  <si>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</si>
  <si>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</si>
  <si>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</si>
  <si>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</si>
  <si>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</si>
  <si>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</si>
  <si>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</si>
  <si>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</si>
  <si>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</si>
  <si>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</si>
  <si>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</si>
  <si>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</si>
  <si>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</si>
  <si>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</si>
  <si>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</si>
  <si>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</si>
  <si>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</si>
  <si>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</si>
  <si>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</si>
  <si>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</si>
  <si>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</si>
  <si>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</si>
  <si>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</si>
  <si>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</si>
  <si>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</si>
  <si>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</si>
  <si>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</si>
  <si>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</si>
  <si>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</si>
  <si>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</si>
  <si>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</si>
  <si>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</si>
  <si>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</si>
  <si>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</si>
  <si>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</si>
  <si>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</si>
  <si>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</si>
  <si>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</si>
  <si>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</si>
  <si>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</si>
  <si>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</si>
  <si>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</si>
  <si>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</si>
  <si>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</si>
  <si>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</si>
  <si>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</si>
  <si>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</si>
  <si>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</si>
  <si>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</si>
  <si>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</si>
  <si>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</si>
  <si>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</si>
  <si>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</si>
  <si>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</si>
  <si>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</si>
  <si>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</si>
  <si>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</si>
  <si>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</si>
  <si>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</si>
  <si>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</si>
  <si>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</si>
  <si>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</si>
  <si>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</si>
  <si>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</si>
  <si>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</si>
  <si>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</si>
  <si>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</si>
  <si>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</si>
  <si>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</si>
  <si>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</si>
  <si>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</si>
  <si>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</si>
  <si>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</si>
  <si>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</si>
  <si>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</si>
  <si>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</si>
  <si>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</si>
  <si>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</si>
  <si>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</si>
  <si>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</si>
  <si>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</si>
  <si>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</si>
  <si>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</si>
  <si>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</si>
  <si>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</si>
  <si>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</si>
  <si>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</si>
  <si>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</si>
  <si>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</si>
  <si>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</si>
  <si>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</si>
  <si>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</si>
  <si>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</si>
  <si>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</si>
  <si>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</si>
  <si>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</si>
  <si>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</si>
  <si>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</si>
  <si>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</si>
  <si>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</si>
  <si>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</si>
  <si>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</si>
  <si>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</si>
  <si>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</si>
  <si>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</si>
  <si>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</si>
  <si>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</si>
  <si>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</si>
  <si>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</si>
  <si>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</si>
  <si>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</si>
  <si>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</si>
  <si>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</si>
  <si>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</si>
  <si>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</si>
  <si>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</si>
  <si>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</si>
  <si>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</si>
  <si>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</si>
  <si>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</si>
  <si>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</si>
  <si>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</si>
  <si>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</si>
  <si>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</si>
  <si>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</si>
  <si>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</si>
  <si>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</si>
  <si>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</si>
  <si>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</si>
  <si>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</si>
  <si>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</si>
  <si>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</si>
  <si>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</si>
  <si>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</si>
  <si>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</si>
  <si>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</si>
  <si>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</si>
  <si>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</si>
  <si>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</si>
  <si>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</si>
  <si>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</si>
  <si>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</si>
  <si>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</si>
  <si>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</si>
  <si>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</si>
  <si>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</si>
  <si>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</si>
  <si>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</si>
  <si>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</si>
  <si>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</si>
  <si>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</si>
  <si>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</si>
  <si>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</si>
  <si>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</si>
  <si>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</si>
  <si>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</si>
  <si>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</si>
  <si>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</si>
  <si>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</si>
  <si>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</si>
  <si>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</si>
  <si>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</si>
  <si>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</si>
  <si>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</si>
  <si>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</si>
  <si>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</si>
  <si>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</si>
  <si>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</si>
  <si>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</si>
  <si>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</si>
  <si>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</si>
  <si>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</si>
  <si>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</si>
  <si>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</si>
  <si>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</si>
  <si>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</si>
  <si>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</si>
  <si>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</si>
  <si>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</si>
  <si>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</si>
  <si>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</si>
  <si>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</si>
  <si>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</si>
  <si>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</si>
  <si>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</si>
  <si>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</si>
  <si>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</si>
  <si>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</si>
  <si>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</si>
  <si>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</si>
  <si>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</si>
  <si>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</si>
  <si>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</si>
  <si>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</si>
  <si>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</si>
  <si>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</si>
  <si>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</si>
  <si>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</si>
  <si>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</si>
  <si>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</si>
  <si>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</si>
  <si>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</si>
  <si>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</si>
  <si>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</si>
  <si>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</si>
  <si>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</si>
  <si>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</si>
  <si>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</si>
  <si>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</si>
  <si>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</si>
  <si>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</si>
  <si>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</si>
  <si>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</si>
  <si>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</si>
  <si>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</si>
  <si>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</si>
  <si>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</si>
  <si>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</si>
  <si>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</si>
  <si>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</si>
  <si>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</si>
  <si>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</si>
  <si>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</si>
  <si>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</si>
  <si>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</si>
  <si>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</si>
  <si>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</si>
  <si>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</si>
  <si>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</si>
  <si>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</si>
  <si>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</si>
  <si>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</si>
  <si>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</si>
  <si>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</si>
  <si>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</si>
  <si>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</si>
  <si>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</si>
  <si>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</si>
  <si>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</si>
  <si>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</si>
  <si>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</si>
  <si>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</si>
  <si>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</si>
  <si>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</si>
  <si>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</si>
  <si>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</si>
  <si>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</si>
  <si>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</si>
  <si>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</si>
  <si>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</si>
  <si>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</si>
  <si>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</si>
  <si>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</si>
  <si>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</si>
  <si>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</si>
  <si>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</si>
  <si>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</si>
  <si>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</si>
  <si>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</si>
  <si>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</si>
  <si>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</si>
  <si>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</si>
  <si>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</si>
  <si>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</si>
  <si>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</si>
  <si>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</si>
  <si>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</si>
  <si>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</si>
  <si>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</si>
  <si>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</si>
  <si>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</si>
  <si>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</si>
  <si>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</si>
  <si>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</si>
  <si>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</si>
  <si>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</si>
  <si>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</si>
  <si>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</si>
  <si>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</si>
  <si>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</si>
  <si>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</si>
  <si>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</si>
  <si>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</si>
  <si>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</si>
  <si>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</si>
  <si>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</si>
  <si>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</si>
  <si>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</si>
  <si>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</si>
  <si>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</si>
  <si>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</si>
  <si>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</si>
  <si>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</si>
  <si>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</si>
  <si>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</si>
  <si>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</si>
  <si>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</si>
  <si>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</si>
  <si>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</si>
  <si>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</si>
  <si>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</si>
  <si>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</si>
  <si>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</si>
  <si>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</si>
  <si>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</si>
  <si>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</si>
  <si>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</si>
  <si>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</si>
  <si>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</si>
  <si>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</si>
  <si>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</si>
  <si>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</si>
  <si>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</si>
  <si>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</si>
  <si>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</si>
  <si>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</si>
  <si>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</si>
  <si>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</si>
  <si>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</si>
  <si>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</si>
  <si>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</si>
  <si>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</si>
  <si>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</si>
  <si>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</si>
  <si>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</si>
  <si>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</si>
  <si>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</si>
  <si>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</si>
  <si>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</si>
  <si>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</si>
  <si>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</si>
  <si>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</si>
  <si>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</si>
  <si>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</si>
  <si>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</si>
  <si>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</si>
  <si>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</si>
  <si>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</si>
  <si>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</si>
  <si>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</si>
  <si>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</si>
  <si>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</si>
  <si>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</si>
  <si>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</si>
  <si>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</si>
  <si>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</si>
  <si>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</si>
  <si>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</si>
  <si>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</si>
  <si>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</si>
  <si>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</si>
  <si>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</si>
  <si>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</si>
  <si>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</si>
  <si>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</si>
  <si>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</si>
  <si>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</si>
  <si>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</si>
  <si>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</si>
  <si>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</si>
  <si>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</si>
  <si>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</si>
  <si>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</si>
  <si>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</si>
  <si>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</si>
  <si>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</si>
  <si>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</si>
  <si>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</si>
  <si>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</si>
  <si>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</si>
  <si>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</si>
  <si>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</si>
  <si>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</si>
  <si>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</si>
  <si>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</si>
  <si>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</si>
  <si>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</si>
  <si>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</si>
  <si>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</si>
  <si>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</si>
  <si>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</si>
  <si>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</si>
  <si>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</si>
  <si>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</si>
  <si>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</si>
  <si>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</si>
  <si>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</si>
  <si>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</si>
  <si>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</si>
  <si>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</si>
  <si>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</si>
  <si>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</si>
  <si>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</si>
  <si>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</si>
  <si>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</si>
  <si>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</si>
  <si>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</si>
  <si>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</si>
  <si>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</si>
  <si>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</si>
  <si>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</si>
  <si>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</si>
  <si>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</si>
  <si>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</si>
  <si>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</si>
  <si>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</si>
  <si>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</si>
  <si>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</si>
  <si>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</si>
  <si>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</si>
  <si>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</si>
  <si>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</si>
  <si>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</si>
  <si>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</si>
  <si>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</si>
  <si>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</si>
  <si>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</si>
  <si>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</si>
  <si>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</si>
  <si>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</si>
  <si>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</si>
  <si>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</si>
  <si>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</si>
  <si>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</si>
  <si>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</si>
  <si>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</si>
  <si>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</si>
  <si>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</si>
  <si>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</si>
  <si>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</si>
  <si>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</si>
  <si>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</si>
  <si>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</si>
  <si>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</si>
  <si>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</si>
  <si>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</si>
  <si>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</si>
  <si>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</si>
  <si>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</si>
  <si>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</si>
  <si>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</si>
  <si>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</si>
  <si>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</si>
  <si>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</si>
  <si>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</si>
  <si>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</si>
  <si>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</si>
  <si>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</si>
  <si>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</si>
  <si>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</si>
  <si>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</si>
  <si>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</si>
  <si>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</si>
  <si>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</si>
  <si>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</si>
  <si>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</si>
  <si>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</si>
  <si>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</si>
  <si>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</si>
  <si>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</si>
  <si>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</si>
  <si>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</si>
  <si>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</si>
  <si>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</si>
  <si>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</si>
  <si>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</si>
  <si>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</si>
  <si>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</si>
  <si>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</si>
  <si>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</si>
  <si>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</si>
  <si>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</si>
  <si>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</si>
  <si>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</si>
  <si>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</si>
  <si>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</si>
  <si>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</si>
  <si>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</si>
  <si>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</si>
  <si>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</si>
  <si>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</si>
  <si>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</si>
  <si>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</si>
  <si>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</si>
  <si>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</si>
  <si>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</si>
  <si>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</si>
  <si>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</si>
  <si>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</si>
  <si>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</si>
  <si>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</si>
  <si>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</si>
  <si>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</si>
  <si>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</si>
  <si>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</si>
  <si>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</si>
  <si>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</si>
  <si>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</si>
  <si>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</si>
  <si>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</si>
  <si>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</si>
  <si>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</si>
  <si>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</si>
  <si>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</si>
  <si>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</si>
  <si>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</si>
  <si>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</si>
  <si>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</si>
  <si>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</si>
  <si>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</si>
  <si>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태경청진동해장국</t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</si>
  <si>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</si>
  <si>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</si>
  <si>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</si>
  <si>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</si>
  <si>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</si>
  <si>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</si>
  <si>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</si>
  <si>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</si>
  <si>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</si>
  <si>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</si>
  <si>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</si>
  <si>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</si>
  <si>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</si>
  <si>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</si>
  <si>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</si>
  <si>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</si>
  <si>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</si>
  <si>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</si>
  <si>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</si>
  <si>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</si>
  <si>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</si>
  <si>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</si>
  <si>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</si>
  <si>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</si>
  <si>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</si>
  <si>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</si>
  <si>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</si>
  <si>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</si>
  <si>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</si>
  <si>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스카이오토 동대구 퀵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</si>
  <si>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</si>
  <si>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</si>
  <si>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</si>
  <si>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</si>
  <si>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</si>
  <si>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</si>
  <si>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</si>
  <si>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</si>
  <si>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</si>
  <si>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</si>
  <si>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</si>
  <si>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</si>
  <si>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</si>
  <si>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</si>
  <si>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</si>
  <si>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</si>
  <si>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</si>
  <si>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</si>
  <si>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</si>
  <si>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</si>
  <si>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</si>
  <si>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</si>
  <si>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</si>
  <si>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</si>
  <si>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</si>
  <si>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</si>
  <si>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</si>
  <si>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제이오토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</si>
  <si>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</si>
  <si>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</si>
  <si>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</si>
  <si>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</si>
  <si>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</si>
  <si>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</si>
  <si>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</si>
  <si>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</si>
  <si>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</si>
  <si>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</si>
  <si>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</si>
  <si>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</si>
  <si>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</si>
  <si>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</si>
  <si>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</si>
  <si>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</si>
  <si>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</si>
  <si>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</si>
  <si>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</si>
  <si>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</si>
  <si>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</si>
  <si>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</si>
  <si>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</si>
  <si>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</si>
  <si>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</si>
  <si>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</si>
  <si>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</si>
  <si>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</si>
  <si>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</si>
  <si>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</si>
  <si>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</si>
  <si>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</si>
  <si>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</si>
  <si>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</si>
  <si>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</si>
  <si>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</si>
  <si>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</si>
  <si>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</si>
  <si>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</si>
  <si>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</si>
  <si>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</si>
  <si>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</si>
  <si>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</si>
  <si>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</si>
  <si>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</si>
  <si>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</si>
  <si>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</si>
  <si>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</si>
  <si>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</si>
  <si>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</si>
  <si>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</si>
  <si>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</si>
  <si>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</si>
  <si>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</si>
  <si>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</si>
  <si>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</si>
  <si>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</si>
  <si>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</si>
  <si>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</si>
  <si>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</si>
  <si>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</si>
  <si>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</si>
  <si>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</si>
  <si>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</si>
  <si>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</si>
  <si>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</si>
  <si>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</si>
  <si>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</si>
  <si>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</si>
  <si>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</si>
  <si>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</si>
  <si>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</si>
  <si>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</si>
  <si>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</si>
  <si>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</si>
  <si>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</si>
  <si>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</si>
  <si>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</si>
  <si>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</si>
  <si>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</si>
  <si>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</si>
  <si>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</si>
  <si>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</si>
  <si>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</si>
  <si>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</si>
  <si>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</si>
  <si>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</si>
  <si>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</si>
  <si>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</si>
  <si>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</si>
  <si>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</si>
  <si>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</si>
  <si>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</si>
  <si>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</si>
  <si>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</si>
  <si>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</si>
  <si>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</si>
  <si>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</si>
  <si>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</si>
  <si>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</si>
  <si>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</si>
  <si>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</si>
  <si>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</si>
  <si>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</si>
  <si>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</si>
  <si>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</si>
  <si>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</si>
  <si>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</si>
  <si>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</si>
  <si>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</si>
  <si>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</si>
  <si>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</si>
  <si>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</si>
  <si>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</si>
  <si>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</si>
  <si>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</si>
  <si>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</si>
  <si>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</si>
  <si>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</si>
  <si>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</si>
  <si>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</si>
  <si>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</si>
  <si>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</si>
  <si>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</si>
  <si>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</si>
  <si>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</si>
  <si>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</si>
  <si>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</si>
  <si>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</si>
  <si>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</si>
  <si>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</si>
  <si>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</si>
  <si>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</si>
  <si>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</si>
  <si>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</si>
  <si>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</si>
  <si>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</si>
  <si>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</si>
  <si>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</si>
  <si>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</si>
  <si>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</si>
  <si>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</si>
  <si>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</si>
  <si>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</si>
  <si>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</si>
  <si>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</si>
  <si>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</si>
  <si>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</si>
  <si>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</si>
  <si>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</si>
  <si>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</si>
  <si>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</si>
  <si>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</si>
  <si>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</si>
  <si>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</si>
  <si>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</si>
  <si>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</si>
  <si>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</si>
  <si>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</si>
  <si>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</si>
  <si>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</si>
  <si>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</si>
  <si>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</si>
  <si>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</si>
  <si>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</si>
  <si>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</si>
  <si>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</si>
  <si>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</si>
  <si>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</si>
  <si>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</si>
  <si>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</si>
  <si>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</si>
  <si>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</si>
  <si>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</si>
  <si>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</si>
  <si>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</si>
  <si>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</si>
  <si>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</si>
  <si>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</si>
  <si>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</si>
  <si>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</si>
  <si>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</si>
  <si>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</si>
  <si>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</si>
  <si>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</si>
  <si>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</si>
  <si>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</si>
  <si>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</si>
  <si>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</si>
  <si>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</si>
  <si>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</si>
  <si>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</si>
  <si>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</si>
  <si>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</si>
  <si>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</si>
  <si>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</si>
  <si>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</si>
  <si>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</si>
  <si>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</si>
  <si>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</si>
  <si>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</si>
  <si>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</si>
  <si>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</si>
  <si>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</si>
  <si>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</si>
  <si>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</si>
  <si>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</si>
  <si>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</si>
  <si>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</si>
  <si>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</si>
  <si>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</si>
  <si>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</si>
  <si>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</si>
  <si>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</si>
  <si>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</si>
  <si>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</si>
  <si>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</si>
  <si>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</si>
  <si>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</si>
  <si>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</si>
  <si>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</si>
  <si>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</si>
  <si>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</si>
  <si>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</si>
  <si>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</si>
  <si>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</si>
  <si>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</si>
  <si>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</si>
  <si>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</si>
  <si>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</si>
  <si>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</si>
  <si>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</si>
  <si>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</si>
  <si>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</si>
  <si>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</si>
  <si>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</si>
  <si>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</si>
  <si>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</si>
  <si>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</si>
  <si>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</si>
  <si>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</si>
  <si>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</si>
  <si>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</si>
  <si>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</si>
  <si>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</si>
  <si>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</si>
  <si>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</si>
  <si>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</si>
  <si>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</si>
  <si>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</si>
  <si>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</si>
  <si>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</si>
  <si>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</si>
  <si>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</si>
  <si>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</si>
  <si>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</si>
  <si>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</si>
  <si>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</si>
  <si>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</si>
  <si>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</si>
  <si>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</si>
  <si>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</si>
  <si>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</si>
  <si>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</si>
  <si>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</si>
  <si>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</si>
  <si>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</si>
  <si>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</si>
  <si>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</si>
  <si>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</si>
  <si>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</si>
  <si>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</si>
  <si>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</si>
  <si>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</si>
  <si>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</si>
  <si>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</si>
  <si>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</si>
  <si>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</si>
  <si>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</si>
  <si>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</si>
  <si>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</si>
  <si>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</si>
  <si>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</si>
  <si>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</si>
  <si>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</si>
  <si>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</si>
  <si>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</si>
  <si>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</si>
  <si>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</si>
  <si>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</si>
  <si>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</si>
  <si>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</si>
  <si>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</si>
  <si>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</si>
  <si>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</si>
  <si>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</si>
  <si>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</si>
  <si>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</si>
  <si>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</si>
  <si>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</si>
  <si>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</si>
  <si>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</si>
  <si>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</si>
  <si>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</si>
  <si>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</si>
  <si>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</si>
  <si>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</si>
  <si>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</si>
  <si>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</si>
  <si>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</si>
  <si>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</si>
  <si>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</si>
  <si>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</si>
  <si>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</si>
  <si>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</si>
  <si>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</si>
  <si>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</si>
  <si>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</si>
  <si>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</si>
  <si>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</si>
  <si>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</si>
  <si>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</si>
  <si>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</si>
  <si>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</si>
  <si>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</si>
  <si>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</si>
  <si>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</si>
  <si>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</si>
  <si>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</si>
  <si>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</si>
  <si>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</si>
  <si>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</si>
  <si>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</si>
  <si>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</si>
  <si>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</si>
  <si>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</si>
  <si>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</si>
  <si>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</si>
  <si>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</si>
  <si>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</si>
  <si>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</si>
  <si>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</si>
  <si>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</si>
  <si>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</si>
  <si>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</si>
  <si>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</si>
  <si>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</si>
  <si>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</si>
  <si>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</si>
  <si>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</si>
  <si>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</si>
  <si>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</si>
  <si>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</si>
  <si>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</si>
  <si>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</si>
  <si>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</si>
  <si>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</si>
  <si>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</si>
  <si>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</si>
  <si>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</si>
  <si>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</si>
  <si>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</si>
  <si>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</si>
  <si>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</si>
  <si>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</si>
  <si>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</si>
  <si>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</si>
  <si>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</si>
  <si>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</si>
  <si>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</si>
  <si>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</si>
  <si>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</si>
  <si>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</si>
  <si>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</si>
  <si>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농협 3520106511413</t>
    <phoneticPr fontId="2" type="noConversion"/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</si>
  <si>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</si>
  <si>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</si>
  <si>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</si>
  <si>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</si>
  <si>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대륙오토(대구)_250424_153829.xlsx</t>
    <phoneticPr fontId="2" type="noConversion"/>
  </si>
  <si>
    <t>0B5 Clutch</t>
  </si>
  <si>
    <t>0B5 Valvebody Rebuild</t>
  </si>
  <si>
    <t>전라북도 전주시 완산구 쑥고개로 303</t>
    <phoneticPr fontId="2" type="noConversion"/>
  </si>
  <si>
    <t>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</si>
</sst>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0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37" fontId="12" fillId="0" borderId="0" xfId="0" applyNumberFormat="1" applyFont="1" applyAlignment="1">
      <alignment horizontal="center"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78" fontId="12" fillId="0" borderId="17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78" fontId="12" fillId="0" borderId="16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 applyAlignment="1">
      <alignment horizontal="center" vertical="center"/>
    </xf>
    <xf numFmtId="178" fontId="12" fillId="0" borderId="11" xfId="0" applyNumberFormat="1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78" fontId="12" fillId="0" borderId="19" xfId="0" applyNumberFormat="1" applyFont="1" applyBorder="1" applyAlignment="1">
      <alignment horizontal="center" vertical="center"/>
    </xf>
    <xf numFmtId="178" fontId="12" fillId="0" borderId="14" xfId="0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horizontal="center" vertical="center"/>
    </xf>
    <xf numFmtId="181" fontId="12" fillId="0" borderId="52" xfId="1" applyNumberFormat="1" applyFont="1" applyBorder="1" applyAlignment="1">
      <alignment horizontal="center" vertical="center"/>
    </xf>
    <xf numFmtId="181" fontId="12" fillId="0" borderId="53" xfId="1" applyNumberFormat="1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9.png"/><Relationship Id="rId21" Type="http://schemas.openxmlformats.org/officeDocument/2006/relationships/image" Target="../media/image18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20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266699</xdr:colOff>
      <xdr:row>22</xdr:row>
      <xdr:rowOff>47625</xdr:rowOff>
    </xdr:from>
    <xdr:to>
      <xdr:col>5</xdr:col>
      <xdr:colOff>619124</xdr:colOff>
      <xdr:row>24</xdr:row>
      <xdr:rowOff>85725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55E9FC24-E85B-98BC-B22D-A8299B156B17}"/>
            </a:ext>
          </a:extLst>
        </xdr:cNvPr>
        <xdr:cNvGrpSpPr/>
      </xdr:nvGrpSpPr>
      <xdr:grpSpPr>
        <a:xfrm>
          <a:off x="2324099" y="4657725"/>
          <a:ext cx="1724025" cy="457200"/>
          <a:chOff x="2324099" y="4657725"/>
          <a:chExt cx="1724025" cy="457200"/>
        </a:xfrm>
      </xdr:grpSpPr>
      <xdr:sp macro="[0]!택배비처리_이동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2604064F-E0A8-49FE-A477-86FC8EF9CD9F}"/>
              </a:ext>
            </a:extLst>
          </xdr:cNvPr>
          <xdr:cNvSpPr/>
        </xdr:nvSpPr>
        <xdr:spPr>
          <a:xfrm>
            <a:off x="2324099" y="4657725"/>
            <a:ext cx="1724025" cy="4572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</a:rPr>
              <a:t>택배비</a:t>
            </a:r>
            <a:endParaRPr lang="en-US" altLang="ko-KR" sz="1100">
              <a:solidFill>
                <a:sysClr val="windowText" lastClr="000000"/>
              </a:solidFill>
            </a:endParaRPr>
          </a:p>
        </xdr:txBody>
      </xdr:sp>
      <xdr:pic>
        <xdr:nvPicPr>
          <xdr:cNvPr id="6" name="Graphic 9" descr="Document">
            <a:extLst>
              <a:ext uri="{FF2B5EF4-FFF2-40B4-BE49-F238E27FC236}">
                <a16:creationId xmlns:a16="http://schemas.microsoft.com/office/drawing/2014/main" id="{03041839-6024-41F9-B0D3-84643304B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413026" y="4719510"/>
            <a:ext cx="306625" cy="32051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19" sqref="S19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1811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F21"/>
  <sheetViews>
    <sheetView workbookViewId="0">
      <selection activeCell="F14" sqref="F14"/>
    </sheetView>
  </sheetViews>
  <sheetFormatPr defaultRowHeight="16.5"/>
  <cols>
    <col min="1" max="1" width="3.375" bestFit="1" customWidth="1"/>
    <col min="2" max="4" width="16" customWidth="1"/>
    <col min="5" max="5" width="20.625" bestFit="1" customWidth="1"/>
  </cols>
  <sheetData>
    <row r="1" spans="1:6">
      <c r="A1" s="214" t="s">
        <v>2</v>
      </c>
      <c r="B1" s="214" t="s">
        <v>14</v>
      </c>
      <c r="C1" s="214" t="s">
        <v>1721</v>
      </c>
      <c r="D1" s="214" t="s">
        <v>1722</v>
      </c>
      <c r="E1" s="214" t="s">
        <v>4</v>
      </c>
      <c r="F1" s="118">
        <v>21</v>
      </c>
    </row>
    <row r="2" spans="1:6">
      <c r="A2">
        <v>1</v>
      </c>
      <c r="B2" s="13">
        <v>45748</v>
      </c>
      <c r="C2" t="s">
        <v>1723</v>
      </c>
      <c r="D2">
        <v>21000</v>
      </c>
    </row>
    <row r="3" spans="1:6">
      <c r="A3">
        <v>2</v>
      </c>
      <c r="B3" s="13">
        <v>45747</v>
      </c>
      <c r="C3" t="s">
        <v>1720</v>
      </c>
      <c r="D3">
        <v>48210</v>
      </c>
    </row>
    <row r="4" spans="1:6">
      <c r="A4">
        <v>3</v>
      </c>
      <c r="B4" s="13">
        <v>45749</v>
      </c>
      <c r="C4" t="s">
        <v>1752</v>
      </c>
      <c r="D4">
        <v>16600</v>
      </c>
      <c r="E4" t="s">
        <v>1753</v>
      </c>
    </row>
    <row r="5" spans="1:6">
      <c r="A5">
        <v>4</v>
      </c>
      <c r="B5" s="13">
        <v>45749</v>
      </c>
      <c r="C5" t="s">
        <v>1756</v>
      </c>
      <c r="D5">
        <v>19500</v>
      </c>
    </row>
    <row r="6" spans="1:6">
      <c r="A6">
        <v>5</v>
      </c>
      <c r="B6" s="13">
        <v>45749</v>
      </c>
      <c r="C6" t="s">
        <v>1752</v>
      </c>
      <c r="D6">
        <v>8000</v>
      </c>
      <c r="E6" t="s">
        <v>1781</v>
      </c>
    </row>
    <row r="7" spans="1:6">
      <c r="A7">
        <v>6</v>
      </c>
      <c r="B7" s="13">
        <v>45750</v>
      </c>
      <c r="C7" t="s">
        <v>1756</v>
      </c>
      <c r="D7">
        <v>22000</v>
      </c>
    </row>
    <row r="8" spans="1:6">
      <c r="A8">
        <v>7</v>
      </c>
      <c r="B8" s="13">
        <v>45751</v>
      </c>
      <c r="C8" t="s">
        <v>1832</v>
      </c>
      <c r="D8">
        <v>7900</v>
      </c>
    </row>
    <row r="9" spans="1:6">
      <c r="A9">
        <v>8</v>
      </c>
      <c r="B9" s="13">
        <v>45751</v>
      </c>
      <c r="C9" t="s">
        <v>1849</v>
      </c>
      <c r="D9">
        <v>5400</v>
      </c>
      <c r="E9" t="s">
        <v>1850</v>
      </c>
    </row>
    <row r="10" spans="1:6">
      <c r="A10">
        <v>9</v>
      </c>
      <c r="B10" s="13">
        <v>45754</v>
      </c>
      <c r="C10" t="s">
        <v>1605</v>
      </c>
      <c r="D10">
        <v>8000</v>
      </c>
      <c r="E10" t="s">
        <v>1892</v>
      </c>
    </row>
    <row r="11" spans="1:6">
      <c r="A11">
        <v>10</v>
      </c>
      <c r="B11" s="13">
        <v>45754</v>
      </c>
      <c r="C11" t="s">
        <v>1756</v>
      </c>
      <c r="D11">
        <v>11000</v>
      </c>
    </row>
    <row r="12" spans="1:6">
      <c r="A12">
        <v>11</v>
      </c>
      <c r="B12" s="13">
        <v>45754</v>
      </c>
      <c r="C12" t="s">
        <v>1720</v>
      </c>
      <c r="D12">
        <v>47970</v>
      </c>
    </row>
    <row r="13" spans="1:6">
      <c r="A13">
        <v>12</v>
      </c>
      <c r="B13" s="13">
        <v>45755</v>
      </c>
      <c r="C13" t="s">
        <v>1849</v>
      </c>
      <c r="D13">
        <v>5400</v>
      </c>
      <c r="E13" t="s">
        <v>1954</v>
      </c>
    </row>
    <row r="14" spans="1:6">
      <c r="A14">
        <v>13</v>
      </c>
      <c r="B14" s="13">
        <v>45756</v>
      </c>
      <c r="C14" t="s">
        <v>1988</v>
      </c>
      <c r="D14">
        <v>44600</v>
      </c>
    </row>
    <row r="15" spans="1:6">
      <c r="A15">
        <v>14</v>
      </c>
      <c r="B15" s="13">
        <v>45756</v>
      </c>
      <c r="C15" t="s">
        <v>1756</v>
      </c>
      <c r="D15">
        <v>11000</v>
      </c>
    </row>
    <row r="16" spans="1:6">
      <c r="A16">
        <v>15</v>
      </c>
      <c r="B16" s="13">
        <v>45758</v>
      </c>
      <c r="C16" t="s">
        <v>1832</v>
      </c>
      <c r="D16">
        <v>7900</v>
      </c>
    </row>
    <row r="17" spans="1:5">
      <c r="A17">
        <v>16</v>
      </c>
      <c r="B17" s="13">
        <v>45762</v>
      </c>
      <c r="C17" t="s">
        <v>1720</v>
      </c>
      <c r="D17">
        <v>47550</v>
      </c>
    </row>
    <row r="18" spans="1:5">
      <c r="A18">
        <v>17</v>
      </c>
      <c r="B18" s="13">
        <v>45762</v>
      </c>
      <c r="C18" t="s">
        <v>1720</v>
      </c>
      <c r="D18">
        <v>5000</v>
      </c>
      <c r="E18" t="s">
        <v>2059</v>
      </c>
    </row>
    <row r="19" spans="1:5">
      <c r="A19">
        <v>18</v>
      </c>
      <c r="B19" s="13">
        <v>45762</v>
      </c>
      <c r="C19" t="s">
        <v>2060</v>
      </c>
      <c r="D19">
        <v>40600</v>
      </c>
    </row>
    <row r="20" spans="1:5">
      <c r="A20">
        <v>19</v>
      </c>
      <c r="B20" s="13">
        <v>45771</v>
      </c>
      <c r="C20" t="s">
        <v>1720</v>
      </c>
      <c r="D20">
        <v>47550</v>
      </c>
    </row>
    <row r="21" spans="1:5">
      <c r="A21">
        <v>20</v>
      </c>
      <c r="B21" s="13">
        <v>45771</v>
      </c>
      <c r="C21" t="s">
        <v>2159</v>
      </c>
      <c r="D21">
        <v>5000</v>
      </c>
      <c r="E21" t="s">
        <v>2059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topLeftCell="A3" zoomScaleNormal="100" workbookViewId="0">
      <selection activeCell="J5" sqref="J5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9" customWidth="1"/>
    <col min="6" max="6" width="8.75" style="166" customWidth="1"/>
    <col min="7" max="7" width="13.25" style="239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40"/>
      <c r="F1" s="167"/>
      <c r="G1" s="240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40"/>
      <c r="F2" s="167"/>
      <c r="G2" s="240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1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0" t="s">
        <v>55</v>
      </c>
      <c r="C4" s="271"/>
      <c r="D4" s="202" t="s">
        <v>59</v>
      </c>
      <c r="E4" s="242"/>
      <c r="F4" s="256"/>
      <c r="H4" s="207"/>
      <c r="I4" s="202" t="s">
        <v>61</v>
      </c>
      <c r="J4" s="263">
        <f>J28</f>
        <v>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/>
      <c r="D5" s="203" t="s">
        <v>1</v>
      </c>
      <c r="E5" s="243"/>
      <c r="F5" s="256"/>
      <c r="H5" s="197"/>
      <c r="I5" s="210" t="s">
        <v>969</v>
      </c>
      <c r="J5" s="212"/>
      <c r="K5" s="185"/>
      <c r="L5" s="169"/>
      <c r="M5" s="169"/>
      <c r="N5" s="169"/>
      <c r="O5" s="169"/>
    </row>
    <row r="6" spans="1:18" ht="18" customHeight="1">
      <c r="A6" s="184"/>
      <c r="B6" s="203" t="s">
        <v>55</v>
      </c>
      <c r="C6" s="204"/>
      <c r="D6" s="203" t="s">
        <v>0</v>
      </c>
      <c r="E6" s="244"/>
      <c r="F6" s="256"/>
      <c r="H6" s="197"/>
      <c r="I6" s="211" t="s">
        <v>970</v>
      </c>
      <c r="J6" s="213">
        <f>J4+J5</f>
        <v>0</v>
      </c>
      <c r="K6" s="185"/>
      <c r="L6" s="169"/>
      <c r="M6" s="169"/>
      <c r="N6" s="169"/>
      <c r="O6" s="169"/>
    </row>
    <row r="7" spans="1:18" ht="18" customHeight="1">
      <c r="A7" s="195" t="s">
        <v>2161</v>
      </c>
      <c r="B7" s="203" t="s">
        <v>33</v>
      </c>
      <c r="C7" s="204"/>
      <c r="D7" s="203" t="s">
        <v>60</v>
      </c>
      <c r="E7" s="245"/>
      <c r="F7" s="256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/>
      <c r="D8" s="203" t="s">
        <v>47</v>
      </c>
      <c r="E8" s="246"/>
      <c r="F8" s="256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/>
      <c r="D9" s="203" t="s">
        <v>56</v>
      </c>
      <c r="E9" s="245"/>
      <c r="F9" s="256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1180</v>
      </c>
      <c r="E10" s="247"/>
      <c r="F10" s="256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7"/>
      <c r="F11" s="256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6">
        <f>(E8*E9)+E11</f>
        <v>0</v>
      </c>
      <c r="F12" s="256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8"/>
      <c r="F13" s="256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9"/>
      <c r="F14" s="257"/>
      <c r="G14" s="259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/>
      <c r="B16" s="192"/>
      <c r="C16" s="215"/>
      <c r="D16" s="234"/>
      <c r="E16" s="232"/>
      <c r="F16" s="262"/>
      <c r="G16" s="178"/>
      <c r="H16" s="177"/>
      <c r="I16" s="176"/>
      <c r="J16" s="194"/>
      <c r="K16" s="185"/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4"/>
      <c r="E17" s="232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3"/>
      <c r="F18" s="177"/>
      <c r="G18" s="260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3"/>
      <c r="F19" s="177"/>
      <c r="G19" s="260"/>
      <c r="H19" s="177"/>
      <c r="I19" s="176"/>
      <c r="J19" s="193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4"/>
      <c r="E20" s="233"/>
      <c r="F20" s="177"/>
      <c r="G20" s="260"/>
      <c r="H20" s="177"/>
      <c r="I20" s="176"/>
      <c r="J20" s="193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3"/>
      <c r="F21" s="177"/>
      <c r="G21" s="260"/>
      <c r="H21" s="177"/>
      <c r="I21" s="176"/>
      <c r="J21" s="193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3"/>
      <c r="F22" s="177"/>
      <c r="G22" s="260"/>
      <c r="H22" s="177"/>
      <c r="I22" s="176"/>
      <c r="J22" s="193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3"/>
      <c r="F23" s="177"/>
      <c r="G23" s="260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3"/>
      <c r="F24" s="177"/>
      <c r="G24" s="260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3"/>
      <c r="F25" s="177"/>
      <c r="G25" s="260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3"/>
      <c r="F26" s="177"/>
      <c r="G26" s="260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7"/>
      <c r="F27" s="258"/>
      <c r="G27" s="261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2" t="s">
        <v>96</v>
      </c>
      <c r="C28" s="273"/>
      <c r="D28" s="273"/>
      <c r="E28" s="274"/>
      <c r="F28" s="273"/>
      <c r="G28" s="273"/>
      <c r="H28" s="222">
        <f>SUM(H16:H27)</f>
        <v>0</v>
      </c>
      <c r="I28" s="222">
        <f>SUM(I16:I27)</f>
        <v>0</v>
      </c>
      <c r="J28" s="223">
        <f>SUM(J16:J27)</f>
        <v>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8"/>
      <c r="F29" s="236"/>
      <c r="G29" s="238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78" t="s">
        <v>1646</v>
      </c>
      <c r="F6" s="278"/>
      <c r="G6" s="278"/>
      <c r="H6" s="278"/>
      <c r="I6" s="278"/>
      <c r="J6" s="278"/>
      <c r="K6" s="278"/>
    </row>
    <row r="7" spans="5:11"/>
    <row r="8" spans="5:11"/>
    <row r="9" spans="5:11">
      <c r="G9" s="275"/>
      <c r="H9" s="275"/>
      <c r="I9" s="275"/>
      <c r="J9" s="275"/>
    </row>
    <row r="10" spans="5:11" ht="33" customHeight="1">
      <c r="F10" s="145"/>
      <c r="G10" s="276"/>
      <c r="H10" s="277"/>
      <c r="I10" s="277"/>
      <c r="J10" s="277"/>
    </row>
    <row r="11" spans="5:11"/>
    <row r="12" spans="5:11" ht="32.25" customHeight="1">
      <c r="F12" s="146"/>
      <c r="G12" s="276" t="s">
        <v>1649</v>
      </c>
      <c r="H12" s="277"/>
      <c r="I12" s="277"/>
      <c r="J12" s="27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18"/>
  <sheetViews>
    <sheetView workbookViewId="0">
      <selection activeCell="B33" sqref="B33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14</v>
      </c>
    </row>
    <row r="2" spans="1:8">
      <c r="A2">
        <v>1</v>
      </c>
      <c r="B2" s="13">
        <v>45749</v>
      </c>
      <c r="C2" t="s">
        <v>1749</v>
      </c>
      <c r="D2" s="52">
        <v>6000</v>
      </c>
      <c r="E2" t="s">
        <v>1750</v>
      </c>
      <c r="F2" t="s">
        <v>1751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1748</v>
      </c>
      <c r="D6" s="52">
        <v>6000</v>
      </c>
    </row>
    <row r="7" spans="1:8">
      <c r="A7">
        <v>2</v>
      </c>
      <c r="B7" s="13">
        <v>45750</v>
      </c>
      <c r="C7" t="s">
        <v>1810</v>
      </c>
      <c r="D7" s="52">
        <v>2000</v>
      </c>
    </row>
    <row r="8" spans="1:8">
      <c r="A8">
        <v>3</v>
      </c>
      <c r="B8" s="13">
        <v>45754</v>
      </c>
      <c r="C8" t="s">
        <v>1934</v>
      </c>
      <c r="D8" s="52">
        <v>4600</v>
      </c>
    </row>
    <row r="9" spans="1:8">
      <c r="A9">
        <v>4</v>
      </c>
      <c r="B9" s="13">
        <v>45755</v>
      </c>
      <c r="C9" t="s">
        <v>1955</v>
      </c>
      <c r="D9" s="52">
        <v>6000</v>
      </c>
    </row>
    <row r="10" spans="1:8">
      <c r="A10">
        <v>5</v>
      </c>
      <c r="B10" s="13">
        <v>45756</v>
      </c>
      <c r="C10" t="s">
        <v>1981</v>
      </c>
      <c r="D10" s="52">
        <v>4500</v>
      </c>
      <c r="E10" t="s">
        <v>1982</v>
      </c>
    </row>
    <row r="11" spans="1:8">
      <c r="A11">
        <v>6</v>
      </c>
      <c r="B11" s="13">
        <v>45756</v>
      </c>
      <c r="C11" t="s">
        <v>1979</v>
      </c>
      <c r="D11" s="52">
        <v>5000</v>
      </c>
      <c r="E11" t="s">
        <v>1980</v>
      </c>
    </row>
    <row r="12" spans="1:8">
      <c r="A12">
        <v>7</v>
      </c>
      <c r="B12" s="13">
        <v>45756</v>
      </c>
      <c r="C12" t="s">
        <v>1983</v>
      </c>
      <c r="D12" s="52">
        <v>7500</v>
      </c>
      <c r="E12" t="s">
        <v>1984</v>
      </c>
    </row>
    <row r="13" spans="1:8">
      <c r="A13">
        <v>8</v>
      </c>
      <c r="B13" s="13">
        <v>45759</v>
      </c>
      <c r="C13" t="s">
        <v>2013</v>
      </c>
      <c r="D13" s="52">
        <v>6000</v>
      </c>
      <c r="E13" t="s">
        <v>2014</v>
      </c>
    </row>
    <row r="14" spans="1:8">
      <c r="A14">
        <v>9</v>
      </c>
      <c r="B14" s="13">
        <v>45762</v>
      </c>
      <c r="C14" t="s">
        <v>1979</v>
      </c>
      <c r="D14" s="52">
        <v>4000</v>
      </c>
      <c r="E14" t="s">
        <v>2061</v>
      </c>
    </row>
    <row r="15" spans="1:8">
      <c r="A15">
        <v>10</v>
      </c>
      <c r="B15" s="13">
        <v>45762</v>
      </c>
      <c r="C15" t="s">
        <v>2062</v>
      </c>
      <c r="D15" s="52">
        <v>4000</v>
      </c>
    </row>
    <row r="16" spans="1:8">
      <c r="A16">
        <v>11</v>
      </c>
      <c r="B16" s="13">
        <v>45762</v>
      </c>
      <c r="C16" t="s">
        <v>2063</v>
      </c>
      <c r="D16" s="52">
        <v>4000</v>
      </c>
      <c r="E16" t="s">
        <v>1889</v>
      </c>
    </row>
    <row r="17" spans="1:5">
      <c r="A17">
        <v>12</v>
      </c>
      <c r="B17" s="13">
        <v>45763</v>
      </c>
      <c r="C17" t="s">
        <v>2070</v>
      </c>
      <c r="D17" s="52">
        <v>4000</v>
      </c>
    </row>
    <row r="18" spans="1:5">
      <c r="A18">
        <v>13</v>
      </c>
      <c r="B18" s="13">
        <v>45769</v>
      </c>
      <c r="C18" t="s">
        <v>2141</v>
      </c>
      <c r="D18" s="52">
        <v>6000</v>
      </c>
      <c r="E18" t="s">
        <v>2142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84"/>
      <c r="B1" s="385"/>
      <c r="C1" s="385"/>
      <c r="D1" s="385"/>
      <c r="E1" s="385"/>
      <c r="F1" s="385"/>
      <c r="G1" s="385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83" t="s">
        <v>1268</v>
      </c>
      <c r="R1" s="383"/>
      <c r="S1" s="381"/>
      <c r="T1" s="381"/>
      <c r="U1" s="382"/>
    </row>
    <row r="2" spans="1:21">
      <c r="A2" s="309" t="s">
        <v>73</v>
      </c>
      <c r="B2" s="310"/>
      <c r="C2" s="279" t="s">
        <v>2156</v>
      </c>
      <c r="D2" s="280"/>
      <c r="E2" s="280"/>
      <c r="F2" s="280"/>
      <c r="G2" s="281"/>
      <c r="H2" s="279" t="s">
        <v>84</v>
      </c>
      <c r="I2" s="280"/>
      <c r="J2" s="280"/>
      <c r="K2" s="280"/>
      <c r="L2" s="280"/>
      <c r="M2" s="280"/>
      <c r="N2" s="280"/>
      <c r="O2" s="281"/>
      <c r="P2" s="347" t="s">
        <v>71</v>
      </c>
      <c r="Q2" s="348"/>
      <c r="R2" s="348"/>
      <c r="S2" s="310"/>
      <c r="T2" s="366">
        <v>45771</v>
      </c>
      <c r="U2" s="367"/>
    </row>
    <row r="3" spans="1:21" ht="24" customHeight="1">
      <c r="A3" s="333" t="s">
        <v>1236</v>
      </c>
      <c r="B3" s="37" t="s">
        <v>67</v>
      </c>
      <c r="C3" s="353" t="s">
        <v>1530</v>
      </c>
      <c r="D3" s="354"/>
      <c r="E3" s="354"/>
      <c r="F3" s="354"/>
      <c r="G3" s="354"/>
      <c r="H3" s="354"/>
      <c r="I3" s="354"/>
      <c r="J3" s="355"/>
      <c r="K3" s="339" t="s">
        <v>1237</v>
      </c>
      <c r="L3" s="37" t="s">
        <v>67</v>
      </c>
      <c r="M3" s="342" t="s">
        <v>973</v>
      </c>
      <c r="N3" s="343"/>
      <c r="O3" s="343"/>
      <c r="P3" s="343"/>
      <c r="Q3" s="343"/>
      <c r="R3" s="343"/>
      <c r="S3" s="343"/>
      <c r="T3" s="343"/>
      <c r="U3" s="344"/>
    </row>
    <row r="4" spans="1:21" ht="24.95" customHeight="1">
      <c r="A4" s="334"/>
      <c r="B4" s="37" t="s">
        <v>69</v>
      </c>
      <c r="C4" s="356"/>
      <c r="D4" s="357"/>
      <c r="E4" s="357"/>
      <c r="F4" s="357"/>
      <c r="G4" s="357"/>
      <c r="H4" s="357"/>
      <c r="I4" s="357"/>
      <c r="J4" s="358"/>
      <c r="K4" s="340"/>
      <c r="L4" s="37" t="s">
        <v>69</v>
      </c>
      <c r="M4" s="304" t="s">
        <v>971</v>
      </c>
      <c r="N4" s="305"/>
      <c r="O4" s="305"/>
      <c r="P4" s="305"/>
      <c r="Q4" s="305"/>
      <c r="R4" s="306"/>
      <c r="S4" s="38" t="s">
        <v>70</v>
      </c>
      <c r="T4" s="307" t="s">
        <v>81</v>
      </c>
      <c r="U4" s="308"/>
    </row>
    <row r="5" spans="1:21" ht="15.75" customHeight="1">
      <c r="A5" s="334"/>
      <c r="B5" s="38" t="s">
        <v>68</v>
      </c>
      <c r="C5" s="304" t="s">
        <v>1022</v>
      </c>
      <c r="D5" s="305"/>
      <c r="E5" s="305"/>
      <c r="F5" s="305"/>
      <c r="G5" s="305"/>
      <c r="H5" s="305"/>
      <c r="I5" s="305"/>
      <c r="J5" s="306"/>
      <c r="K5" s="340"/>
      <c r="L5" s="38" t="s">
        <v>68</v>
      </c>
      <c r="M5" s="304" t="s">
        <v>82</v>
      </c>
      <c r="N5" s="305"/>
      <c r="O5" s="305"/>
      <c r="P5" s="305"/>
      <c r="Q5" s="305"/>
      <c r="R5" s="305"/>
      <c r="S5" s="305"/>
      <c r="T5" s="305"/>
      <c r="U5" s="345"/>
    </row>
    <row r="6" spans="1:21" ht="15.75" customHeight="1">
      <c r="A6" s="335"/>
      <c r="B6" s="38" t="s">
        <v>83</v>
      </c>
      <c r="C6" s="304" t="s">
        <v>1021</v>
      </c>
      <c r="D6" s="305"/>
      <c r="E6" s="305"/>
      <c r="F6" s="305"/>
      <c r="G6" s="305"/>
      <c r="H6" s="305"/>
      <c r="I6" s="305"/>
      <c r="J6" s="306"/>
      <c r="K6" s="341"/>
      <c r="L6" s="38" t="s">
        <v>83</v>
      </c>
      <c r="M6" s="304" t="s">
        <v>74</v>
      </c>
      <c r="N6" s="305"/>
      <c r="O6" s="305"/>
      <c r="P6" s="305"/>
      <c r="Q6" s="305"/>
      <c r="R6" s="306"/>
      <c r="S6" s="38" t="s">
        <v>26</v>
      </c>
      <c r="T6" s="304" t="s">
        <v>985</v>
      </c>
      <c r="U6" s="345"/>
    </row>
    <row r="7" spans="1:21" ht="15.75" customHeight="1">
      <c r="A7" s="374" t="s">
        <v>78</v>
      </c>
      <c r="B7" s="350"/>
      <c r="C7" s="350"/>
      <c r="D7" s="350"/>
      <c r="E7" s="351"/>
      <c r="F7" s="349" t="s">
        <v>86</v>
      </c>
      <c r="G7" s="350"/>
      <c r="H7" s="350"/>
      <c r="I7" s="351"/>
      <c r="J7" s="349" t="s">
        <v>75</v>
      </c>
      <c r="K7" s="351"/>
      <c r="L7" s="349" t="s">
        <v>47</v>
      </c>
      <c r="M7" s="350"/>
      <c r="N7" s="350"/>
      <c r="O7" s="350"/>
      <c r="P7" s="351"/>
      <c r="Q7" s="349" t="s">
        <v>76</v>
      </c>
      <c r="R7" s="350"/>
      <c r="S7" s="351"/>
      <c r="T7" s="349" t="s">
        <v>77</v>
      </c>
      <c r="U7" s="352"/>
    </row>
    <row r="8" spans="1:21" ht="15" customHeight="1">
      <c r="A8" s="359" t="s">
        <v>1856</v>
      </c>
      <c r="B8" s="360"/>
      <c r="C8" s="360"/>
      <c r="D8" s="360"/>
      <c r="E8" s="361"/>
      <c r="F8" s="362">
        <v>2800802</v>
      </c>
      <c r="G8" s="360"/>
      <c r="H8" s="360"/>
      <c r="I8" s="361"/>
      <c r="J8" s="362">
        <v>1</v>
      </c>
      <c r="K8" s="361"/>
      <c r="L8" s="363">
        <v>150000</v>
      </c>
      <c r="M8" s="364"/>
      <c r="N8" s="364"/>
      <c r="O8" s="364"/>
      <c r="P8" s="365"/>
      <c r="Q8" s="363">
        <v>150000</v>
      </c>
      <c r="R8" s="364"/>
      <c r="S8" s="365"/>
      <c r="T8" s="379"/>
      <c r="U8" s="380"/>
    </row>
    <row r="9" spans="1:21" ht="15" customHeight="1">
      <c r="A9" s="317"/>
      <c r="B9" s="318"/>
      <c r="C9" s="318"/>
      <c r="D9" s="318"/>
      <c r="E9" s="319"/>
      <c r="F9" s="320"/>
      <c r="G9" s="318"/>
      <c r="H9" s="318"/>
      <c r="I9" s="319"/>
      <c r="J9" s="320"/>
      <c r="K9" s="319"/>
      <c r="L9" s="328"/>
      <c r="M9" s="329"/>
      <c r="N9" s="329"/>
      <c r="O9" s="329"/>
      <c r="P9" s="330"/>
      <c r="Q9" s="328"/>
      <c r="R9" s="329"/>
      <c r="S9" s="330"/>
      <c r="T9" s="331"/>
      <c r="U9" s="332"/>
    </row>
    <row r="10" spans="1:21" ht="15" customHeight="1">
      <c r="A10" s="317"/>
      <c r="B10" s="318"/>
      <c r="C10" s="318"/>
      <c r="D10" s="318"/>
      <c r="E10" s="319"/>
      <c r="F10" s="320"/>
      <c r="G10" s="318"/>
      <c r="H10" s="318"/>
      <c r="I10" s="319"/>
      <c r="J10" s="320"/>
      <c r="K10" s="319"/>
      <c r="L10" s="328"/>
      <c r="M10" s="329"/>
      <c r="N10" s="329"/>
      <c r="O10" s="329"/>
      <c r="P10" s="330"/>
      <c r="Q10" s="328"/>
      <c r="R10" s="329"/>
      <c r="S10" s="330"/>
      <c r="T10" s="331"/>
      <c r="U10" s="332"/>
    </row>
    <row r="11" spans="1:21" ht="15" customHeight="1">
      <c r="A11" s="317"/>
      <c r="B11" s="318"/>
      <c r="C11" s="318"/>
      <c r="D11" s="318"/>
      <c r="E11" s="319"/>
      <c r="F11" s="320"/>
      <c r="G11" s="318"/>
      <c r="H11" s="318"/>
      <c r="I11" s="319"/>
      <c r="J11" s="320"/>
      <c r="K11" s="319"/>
      <c r="L11" s="328"/>
      <c r="M11" s="329"/>
      <c r="N11" s="329"/>
      <c r="O11" s="329"/>
      <c r="P11" s="330"/>
      <c r="Q11" s="328"/>
      <c r="R11" s="329"/>
      <c r="S11" s="330"/>
      <c r="T11" s="331"/>
      <c r="U11" s="332"/>
    </row>
    <row r="12" spans="1:21" ht="15" customHeight="1">
      <c r="A12" s="317"/>
      <c r="B12" s="318"/>
      <c r="C12" s="318"/>
      <c r="D12" s="318"/>
      <c r="E12" s="319"/>
      <c r="F12" s="320"/>
      <c r="G12" s="318"/>
      <c r="H12" s="318"/>
      <c r="I12" s="319"/>
      <c r="J12" s="320"/>
      <c r="K12" s="319"/>
      <c r="L12" s="328"/>
      <c r="M12" s="329"/>
      <c r="N12" s="329"/>
      <c r="O12" s="329"/>
      <c r="P12" s="330"/>
      <c r="Q12" s="328"/>
      <c r="R12" s="329"/>
      <c r="S12" s="330"/>
      <c r="T12" s="331"/>
      <c r="U12" s="332"/>
    </row>
    <row r="13" spans="1:21" ht="15" customHeight="1">
      <c r="A13" s="317"/>
      <c r="B13" s="318"/>
      <c r="C13" s="318"/>
      <c r="D13" s="318"/>
      <c r="E13" s="319"/>
      <c r="F13" s="320"/>
      <c r="G13" s="318"/>
      <c r="H13" s="318"/>
      <c r="I13" s="319"/>
      <c r="J13" s="320"/>
      <c r="K13" s="319"/>
      <c r="L13" s="328"/>
      <c r="M13" s="329"/>
      <c r="N13" s="329"/>
      <c r="O13" s="329"/>
      <c r="P13" s="330"/>
      <c r="Q13" s="328"/>
      <c r="R13" s="329"/>
      <c r="S13" s="330"/>
      <c r="T13" s="331"/>
      <c r="U13" s="332"/>
    </row>
    <row r="14" spans="1:21" ht="15" customHeight="1">
      <c r="A14" s="317"/>
      <c r="B14" s="318"/>
      <c r="C14" s="318"/>
      <c r="D14" s="318"/>
      <c r="E14" s="319"/>
      <c r="F14" s="320"/>
      <c r="G14" s="318"/>
      <c r="H14" s="318"/>
      <c r="I14" s="319"/>
      <c r="J14" s="320"/>
      <c r="K14" s="319"/>
      <c r="L14" s="328"/>
      <c r="M14" s="329"/>
      <c r="N14" s="329"/>
      <c r="O14" s="329"/>
      <c r="P14" s="330"/>
      <c r="Q14" s="328"/>
      <c r="R14" s="329"/>
      <c r="S14" s="330"/>
      <c r="T14" s="331"/>
      <c r="U14" s="332"/>
    </row>
    <row r="15" spans="1:21" ht="15" customHeight="1">
      <c r="A15" s="317"/>
      <c r="B15" s="318"/>
      <c r="C15" s="318"/>
      <c r="D15" s="318"/>
      <c r="E15" s="319"/>
      <c r="F15" s="320"/>
      <c r="G15" s="318"/>
      <c r="H15" s="318"/>
      <c r="I15" s="319"/>
      <c r="J15" s="320"/>
      <c r="K15" s="319"/>
      <c r="L15" s="328"/>
      <c r="M15" s="329"/>
      <c r="N15" s="329"/>
      <c r="O15" s="329"/>
      <c r="P15" s="330"/>
      <c r="Q15" s="328"/>
      <c r="R15" s="329"/>
      <c r="S15" s="330"/>
      <c r="T15" s="331"/>
      <c r="U15" s="332"/>
    </row>
    <row r="16" spans="1:21" ht="15" customHeight="1">
      <c r="A16" s="317"/>
      <c r="B16" s="318"/>
      <c r="C16" s="318"/>
      <c r="D16" s="318"/>
      <c r="E16" s="319"/>
      <c r="F16" s="320"/>
      <c r="G16" s="318"/>
      <c r="H16" s="318"/>
      <c r="I16" s="319"/>
      <c r="J16" s="320"/>
      <c r="K16" s="319"/>
      <c r="L16" s="328"/>
      <c r="M16" s="329"/>
      <c r="N16" s="329"/>
      <c r="O16" s="329"/>
      <c r="P16" s="330"/>
      <c r="Q16" s="328"/>
      <c r="R16" s="329"/>
      <c r="S16" s="330"/>
      <c r="T16" s="331"/>
      <c r="U16" s="332"/>
    </row>
    <row r="17" spans="1:21" ht="15" customHeight="1">
      <c r="A17" s="317"/>
      <c r="B17" s="318"/>
      <c r="C17" s="318"/>
      <c r="D17" s="318"/>
      <c r="E17" s="319"/>
      <c r="F17" s="320"/>
      <c r="G17" s="318"/>
      <c r="H17" s="318"/>
      <c r="I17" s="319"/>
      <c r="J17" s="320"/>
      <c r="K17" s="319"/>
      <c r="L17" s="328"/>
      <c r="M17" s="329"/>
      <c r="N17" s="329"/>
      <c r="O17" s="329"/>
      <c r="P17" s="330"/>
      <c r="Q17" s="328"/>
      <c r="R17" s="329"/>
      <c r="S17" s="330"/>
      <c r="T17" s="331"/>
      <c r="U17" s="332"/>
    </row>
    <row r="18" spans="1:21" ht="15" customHeight="1">
      <c r="A18" s="317"/>
      <c r="B18" s="318"/>
      <c r="C18" s="318"/>
      <c r="D18" s="318"/>
      <c r="E18" s="319"/>
      <c r="F18" s="320"/>
      <c r="G18" s="318"/>
      <c r="H18" s="318"/>
      <c r="I18" s="319"/>
      <c r="J18" s="320"/>
      <c r="K18" s="319"/>
      <c r="L18" s="328"/>
      <c r="M18" s="329"/>
      <c r="N18" s="329"/>
      <c r="O18" s="329"/>
      <c r="P18" s="330"/>
      <c r="Q18" s="328"/>
      <c r="R18" s="329"/>
      <c r="S18" s="330"/>
      <c r="T18" s="331"/>
      <c r="U18" s="332"/>
    </row>
    <row r="19" spans="1:21" ht="15" customHeight="1">
      <c r="A19" s="282"/>
      <c r="B19" s="283"/>
      <c r="C19" s="283"/>
      <c r="D19" s="283"/>
      <c r="E19" s="284"/>
      <c r="F19" s="285"/>
      <c r="G19" s="283"/>
      <c r="H19" s="283"/>
      <c r="I19" s="284"/>
      <c r="J19" s="285"/>
      <c r="K19" s="284"/>
      <c r="L19" s="312"/>
      <c r="M19" s="313"/>
      <c r="N19" s="313"/>
      <c r="O19" s="313"/>
      <c r="P19" s="314"/>
      <c r="Q19" s="312"/>
      <c r="R19" s="313"/>
      <c r="S19" s="314"/>
      <c r="T19" s="315"/>
      <c r="U19" s="316"/>
    </row>
    <row r="20" spans="1:21">
      <c r="A20" s="374" t="s">
        <v>89</v>
      </c>
      <c r="B20" s="350"/>
      <c r="C20" s="350"/>
      <c r="D20" s="350"/>
      <c r="E20" s="350"/>
      <c r="F20" s="375">
        <v>-970000</v>
      </c>
      <c r="G20" s="375"/>
      <c r="H20" s="375"/>
      <c r="I20" s="376"/>
      <c r="J20" s="290">
        <f>SUM(J8:K19)</f>
        <v>1</v>
      </c>
      <c r="K20" s="290"/>
      <c r="L20" s="371" t="s">
        <v>968</v>
      </c>
      <c r="M20" s="372"/>
      <c r="N20" s="372"/>
      <c r="O20" s="372"/>
      <c r="P20" s="373"/>
      <c r="Q20" s="377">
        <f>SUM(Q8:S19)</f>
        <v>150000</v>
      </c>
      <c r="R20" s="375"/>
      <c r="S20" s="375"/>
      <c r="T20" s="375"/>
      <c r="U20" s="378"/>
    </row>
    <row r="21" spans="1:21" ht="17.25" thickBot="1">
      <c r="A21" s="291" t="s">
        <v>99</v>
      </c>
      <c r="B21" s="292"/>
      <c r="C21" s="292"/>
      <c r="D21" s="292"/>
      <c r="E21" s="292"/>
      <c r="F21" s="293">
        <f>F20+Q20</f>
        <v>-820000</v>
      </c>
      <c r="G21" s="293"/>
      <c r="H21" s="293"/>
      <c r="I21" s="294"/>
      <c r="J21" s="295" t="s">
        <v>974</v>
      </c>
      <c r="K21" s="292"/>
      <c r="L21" s="296" t="str">
        <f>T4</f>
        <v>장효주</v>
      </c>
      <c r="M21" s="296"/>
      <c r="N21" s="296"/>
      <c r="O21" s="295" t="s">
        <v>72</v>
      </c>
      <c r="P21" s="297"/>
      <c r="Q21" s="298" t="str">
        <f>C3</f>
        <v>대륙오토(대구)</v>
      </c>
      <c r="R21" s="299"/>
      <c r="S21" s="299"/>
      <c r="T21" s="299"/>
      <c r="U21" s="300"/>
    </row>
    <row r="22" spans="1:21" ht="9" customHeight="1">
      <c r="A22" s="275"/>
      <c r="B22" s="275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275"/>
    </row>
    <row r="23" spans="1:21" ht="11.25" customHeight="1" thickBot="1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>
      <c r="A24" s="301" t="s">
        <v>79</v>
      </c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3"/>
    </row>
    <row r="25" spans="1:21">
      <c r="A25" s="309" t="s">
        <v>73</v>
      </c>
      <c r="B25" s="310"/>
      <c r="C25" s="279" t="str">
        <f>C2</f>
        <v>농협 3520106511413</v>
      </c>
      <c r="D25" s="280"/>
      <c r="E25" s="280"/>
      <c r="F25" s="280"/>
      <c r="G25" s="281"/>
      <c r="H25" s="279" t="s">
        <v>85</v>
      </c>
      <c r="I25" s="280"/>
      <c r="J25" s="280"/>
      <c r="K25" s="280"/>
      <c r="L25" s="280"/>
      <c r="M25" s="280"/>
      <c r="N25" s="280"/>
      <c r="O25" s="281"/>
      <c r="P25" s="347" t="s">
        <v>71</v>
      </c>
      <c r="Q25" s="348"/>
      <c r="R25" s="348"/>
      <c r="S25" s="310"/>
      <c r="T25" s="366">
        <f>T2</f>
        <v>45771</v>
      </c>
      <c r="U25" s="367"/>
    </row>
    <row r="26" spans="1:21" ht="27" customHeight="1">
      <c r="A26" s="333" t="s">
        <v>1236</v>
      </c>
      <c r="B26" s="37" t="s">
        <v>67</v>
      </c>
      <c r="C26" s="336" t="str">
        <f>C3</f>
        <v>대륙오토(대구)</v>
      </c>
      <c r="D26" s="337"/>
      <c r="E26" s="337"/>
      <c r="F26" s="337"/>
      <c r="G26" s="337"/>
      <c r="H26" s="337"/>
      <c r="I26" s="337"/>
      <c r="J26" s="338"/>
      <c r="K26" s="339" t="s">
        <v>1237</v>
      </c>
      <c r="L26" s="37" t="s">
        <v>67</v>
      </c>
      <c r="M26" s="342" t="str">
        <f>M3</f>
        <v>BTS&amp;P</v>
      </c>
      <c r="N26" s="343"/>
      <c r="O26" s="343"/>
      <c r="P26" s="343"/>
      <c r="Q26" s="343"/>
      <c r="R26" s="343"/>
      <c r="S26" s="343"/>
      <c r="T26" s="343"/>
      <c r="U26" s="344"/>
    </row>
    <row r="27" spans="1:21" ht="24.95" customHeight="1">
      <c r="A27" s="334"/>
      <c r="B27" s="37" t="s">
        <v>69</v>
      </c>
      <c r="C27" s="368">
        <f>C4</f>
        <v>0</v>
      </c>
      <c r="D27" s="369"/>
      <c r="E27" s="369"/>
      <c r="F27" s="369"/>
      <c r="G27" s="369"/>
      <c r="H27" s="369"/>
      <c r="I27" s="369"/>
      <c r="J27" s="370"/>
      <c r="K27" s="340"/>
      <c r="L27" s="37" t="s">
        <v>69</v>
      </c>
      <c r="M27" s="304" t="str">
        <f>M4</f>
        <v>259-12-01768</v>
      </c>
      <c r="N27" s="305"/>
      <c r="O27" s="305"/>
      <c r="P27" s="305"/>
      <c r="Q27" s="305"/>
      <c r="R27" s="306"/>
      <c r="S27" s="38" t="s">
        <v>70</v>
      </c>
      <c r="T27" s="307" t="str">
        <f>T4</f>
        <v>장효주</v>
      </c>
      <c r="U27" s="308"/>
    </row>
    <row r="28" spans="1:21" ht="15.75" customHeight="1">
      <c r="A28" s="334"/>
      <c r="B28" s="38" t="s">
        <v>10</v>
      </c>
      <c r="C28" s="304" t="str">
        <f>C5</f>
        <v>대구광역시 북구 산격동 14-149</v>
      </c>
      <c r="D28" s="305"/>
      <c r="E28" s="305"/>
      <c r="F28" s="305"/>
      <c r="G28" s="305"/>
      <c r="H28" s="305"/>
      <c r="I28" s="305"/>
      <c r="J28" s="306"/>
      <c r="K28" s="340"/>
      <c r="L28" s="38" t="s">
        <v>10</v>
      </c>
      <c r="M28" s="304" t="str">
        <f>M5</f>
        <v>대구 달서구 용산로 28(본리동)</v>
      </c>
      <c r="N28" s="305"/>
      <c r="O28" s="305"/>
      <c r="P28" s="305"/>
      <c r="Q28" s="305"/>
      <c r="R28" s="305"/>
      <c r="S28" s="305"/>
      <c r="T28" s="305"/>
      <c r="U28" s="345"/>
    </row>
    <row r="29" spans="1:21" ht="15.75" customHeight="1">
      <c r="A29" s="335"/>
      <c r="B29" s="38" t="s">
        <v>83</v>
      </c>
      <c r="C29" s="304" t="str">
        <f>C6</f>
        <v>010-2806-9270</v>
      </c>
      <c r="D29" s="305"/>
      <c r="E29" s="305"/>
      <c r="F29" s="305"/>
      <c r="G29" s="305"/>
      <c r="H29" s="305"/>
      <c r="I29" s="305"/>
      <c r="J29" s="306"/>
      <c r="K29" s="341"/>
      <c r="L29" s="38" t="s">
        <v>83</v>
      </c>
      <c r="M29" s="304" t="str">
        <f>M6</f>
        <v>010-5168-3542</v>
      </c>
      <c r="N29" s="305"/>
      <c r="O29" s="305"/>
      <c r="P29" s="305"/>
      <c r="Q29" s="305"/>
      <c r="R29" s="306"/>
      <c r="S29" s="38" t="s">
        <v>26</v>
      </c>
      <c r="T29" s="304"/>
      <c r="U29" s="345"/>
    </row>
    <row r="30" spans="1:21" ht="15.75" customHeight="1">
      <c r="A30" s="374" t="s">
        <v>78</v>
      </c>
      <c r="B30" s="350"/>
      <c r="C30" s="350"/>
      <c r="D30" s="350"/>
      <c r="E30" s="351"/>
      <c r="F30" s="349" t="s">
        <v>49</v>
      </c>
      <c r="G30" s="350"/>
      <c r="H30" s="350"/>
      <c r="I30" s="351"/>
      <c r="J30" s="349" t="s">
        <v>75</v>
      </c>
      <c r="K30" s="351"/>
      <c r="L30" s="349" t="s">
        <v>47</v>
      </c>
      <c r="M30" s="350"/>
      <c r="N30" s="350"/>
      <c r="O30" s="350"/>
      <c r="P30" s="351"/>
      <c r="Q30" s="349" t="s">
        <v>76</v>
      </c>
      <c r="R30" s="350"/>
      <c r="S30" s="351"/>
      <c r="T30" s="349" t="s">
        <v>77</v>
      </c>
      <c r="U30" s="352"/>
    </row>
    <row r="31" spans="1:21" ht="15" customHeight="1">
      <c r="A31" s="325" t="str">
        <f>A8</f>
        <v>Flange_F</v>
      </c>
      <c r="B31" s="326"/>
      <c r="C31" s="326"/>
      <c r="D31" s="326"/>
      <c r="E31" s="326"/>
      <c r="F31" s="326">
        <f>F8</f>
        <v>2800802</v>
      </c>
      <c r="G31" s="326"/>
      <c r="H31" s="326"/>
      <c r="I31" s="326"/>
      <c r="J31" s="326">
        <f>J8</f>
        <v>1</v>
      </c>
      <c r="K31" s="326"/>
      <c r="L31" s="327">
        <f>L8</f>
        <v>150000</v>
      </c>
      <c r="M31" s="327"/>
      <c r="N31" s="327"/>
      <c r="O31" s="327"/>
      <c r="P31" s="327"/>
      <c r="Q31" s="327">
        <f>Q8</f>
        <v>150000</v>
      </c>
      <c r="R31" s="327"/>
      <c r="S31" s="327"/>
      <c r="T31" s="326">
        <f>T8</f>
        <v>0</v>
      </c>
      <c r="U31" s="346"/>
    </row>
    <row r="32" spans="1:21" ht="15" customHeight="1">
      <c r="A32" s="289">
        <f t="shared" ref="A32:A42" si="0">A9</f>
        <v>0</v>
      </c>
      <c r="B32" s="286"/>
      <c r="C32" s="286"/>
      <c r="D32" s="286"/>
      <c r="E32" s="286"/>
      <c r="F32" s="286">
        <f t="shared" ref="F32:F42" si="1">F9</f>
        <v>0</v>
      </c>
      <c r="G32" s="286"/>
      <c r="H32" s="286"/>
      <c r="I32" s="286"/>
      <c r="J32" s="286">
        <f t="shared" ref="J32:J42" si="2">J9</f>
        <v>0</v>
      </c>
      <c r="K32" s="286"/>
      <c r="L32" s="288">
        <f t="shared" ref="L32:L42" si="3">L9</f>
        <v>0</v>
      </c>
      <c r="M32" s="288"/>
      <c r="N32" s="288"/>
      <c r="O32" s="288"/>
      <c r="P32" s="288"/>
      <c r="Q32" s="288">
        <f t="shared" ref="Q32:Q42" si="4">Q9</f>
        <v>0</v>
      </c>
      <c r="R32" s="288"/>
      <c r="S32" s="288"/>
      <c r="T32" s="286">
        <f t="shared" ref="T32:T42" si="5">T9</f>
        <v>0</v>
      </c>
      <c r="U32" s="287"/>
    </row>
    <row r="33" spans="1:21" ht="15" customHeight="1">
      <c r="A33" s="289">
        <f t="shared" si="0"/>
        <v>0</v>
      </c>
      <c r="B33" s="286"/>
      <c r="C33" s="286"/>
      <c r="D33" s="286"/>
      <c r="E33" s="286"/>
      <c r="F33" s="286">
        <f t="shared" si="1"/>
        <v>0</v>
      </c>
      <c r="G33" s="286"/>
      <c r="H33" s="286"/>
      <c r="I33" s="286"/>
      <c r="J33" s="286">
        <f t="shared" si="2"/>
        <v>0</v>
      </c>
      <c r="K33" s="286"/>
      <c r="L33" s="288">
        <f t="shared" si="3"/>
        <v>0</v>
      </c>
      <c r="M33" s="288"/>
      <c r="N33" s="288"/>
      <c r="O33" s="288"/>
      <c r="P33" s="288"/>
      <c r="Q33" s="288">
        <f t="shared" si="4"/>
        <v>0</v>
      </c>
      <c r="R33" s="288"/>
      <c r="S33" s="288"/>
      <c r="T33" s="286">
        <f t="shared" si="5"/>
        <v>0</v>
      </c>
      <c r="U33" s="287"/>
    </row>
    <row r="34" spans="1:21" ht="15" customHeight="1">
      <c r="A34" s="289">
        <f t="shared" si="0"/>
        <v>0</v>
      </c>
      <c r="B34" s="286"/>
      <c r="C34" s="286"/>
      <c r="D34" s="286"/>
      <c r="E34" s="286"/>
      <c r="F34" s="286">
        <f t="shared" si="1"/>
        <v>0</v>
      </c>
      <c r="G34" s="286"/>
      <c r="H34" s="286"/>
      <c r="I34" s="286"/>
      <c r="J34" s="286">
        <f t="shared" si="2"/>
        <v>0</v>
      </c>
      <c r="K34" s="286"/>
      <c r="L34" s="288">
        <f t="shared" si="3"/>
        <v>0</v>
      </c>
      <c r="M34" s="288"/>
      <c r="N34" s="288"/>
      <c r="O34" s="288"/>
      <c r="P34" s="288"/>
      <c r="Q34" s="288">
        <f t="shared" si="4"/>
        <v>0</v>
      </c>
      <c r="R34" s="288"/>
      <c r="S34" s="288"/>
      <c r="T34" s="286">
        <f t="shared" si="5"/>
        <v>0</v>
      </c>
      <c r="U34" s="287"/>
    </row>
    <row r="35" spans="1:21" ht="15" customHeight="1">
      <c r="A35" s="289">
        <f t="shared" si="0"/>
        <v>0</v>
      </c>
      <c r="B35" s="286"/>
      <c r="C35" s="286"/>
      <c r="D35" s="286"/>
      <c r="E35" s="286"/>
      <c r="F35" s="286">
        <f t="shared" si="1"/>
        <v>0</v>
      </c>
      <c r="G35" s="286"/>
      <c r="H35" s="286"/>
      <c r="I35" s="286"/>
      <c r="J35" s="286">
        <f t="shared" si="2"/>
        <v>0</v>
      </c>
      <c r="K35" s="286"/>
      <c r="L35" s="288">
        <f t="shared" si="3"/>
        <v>0</v>
      </c>
      <c r="M35" s="288"/>
      <c r="N35" s="288"/>
      <c r="O35" s="288"/>
      <c r="P35" s="288"/>
      <c r="Q35" s="288">
        <f t="shared" si="4"/>
        <v>0</v>
      </c>
      <c r="R35" s="288"/>
      <c r="S35" s="288"/>
      <c r="T35" s="286">
        <f t="shared" si="5"/>
        <v>0</v>
      </c>
      <c r="U35" s="287"/>
    </row>
    <row r="36" spans="1:21" ht="15" customHeight="1">
      <c r="A36" s="289">
        <f t="shared" si="0"/>
        <v>0</v>
      </c>
      <c r="B36" s="286"/>
      <c r="C36" s="286"/>
      <c r="D36" s="286"/>
      <c r="E36" s="286"/>
      <c r="F36" s="286">
        <f t="shared" si="1"/>
        <v>0</v>
      </c>
      <c r="G36" s="286"/>
      <c r="H36" s="286"/>
      <c r="I36" s="286"/>
      <c r="J36" s="286">
        <f t="shared" si="2"/>
        <v>0</v>
      </c>
      <c r="K36" s="286"/>
      <c r="L36" s="288">
        <f t="shared" si="3"/>
        <v>0</v>
      </c>
      <c r="M36" s="288"/>
      <c r="N36" s="288"/>
      <c r="O36" s="288"/>
      <c r="P36" s="288"/>
      <c r="Q36" s="288">
        <f t="shared" si="4"/>
        <v>0</v>
      </c>
      <c r="R36" s="288"/>
      <c r="S36" s="288"/>
      <c r="T36" s="286">
        <f t="shared" si="5"/>
        <v>0</v>
      </c>
      <c r="U36" s="287"/>
    </row>
    <row r="37" spans="1:21" ht="15" customHeight="1">
      <c r="A37" s="289">
        <f t="shared" si="0"/>
        <v>0</v>
      </c>
      <c r="B37" s="286"/>
      <c r="C37" s="286"/>
      <c r="D37" s="286"/>
      <c r="E37" s="286"/>
      <c r="F37" s="286">
        <f t="shared" si="1"/>
        <v>0</v>
      </c>
      <c r="G37" s="286"/>
      <c r="H37" s="286"/>
      <c r="I37" s="286"/>
      <c r="J37" s="286">
        <f t="shared" si="2"/>
        <v>0</v>
      </c>
      <c r="K37" s="286"/>
      <c r="L37" s="288">
        <f t="shared" si="3"/>
        <v>0</v>
      </c>
      <c r="M37" s="288"/>
      <c r="N37" s="288"/>
      <c r="O37" s="288"/>
      <c r="P37" s="288"/>
      <c r="Q37" s="288">
        <f t="shared" si="4"/>
        <v>0</v>
      </c>
      <c r="R37" s="288"/>
      <c r="S37" s="288"/>
      <c r="T37" s="286">
        <f t="shared" si="5"/>
        <v>0</v>
      </c>
      <c r="U37" s="287"/>
    </row>
    <row r="38" spans="1:21" ht="15" customHeight="1">
      <c r="A38" s="289">
        <f t="shared" si="0"/>
        <v>0</v>
      </c>
      <c r="B38" s="286"/>
      <c r="C38" s="286"/>
      <c r="D38" s="286"/>
      <c r="E38" s="286"/>
      <c r="F38" s="286">
        <f t="shared" si="1"/>
        <v>0</v>
      </c>
      <c r="G38" s="286"/>
      <c r="H38" s="286"/>
      <c r="I38" s="286"/>
      <c r="J38" s="286">
        <f t="shared" si="2"/>
        <v>0</v>
      </c>
      <c r="K38" s="286"/>
      <c r="L38" s="288">
        <f t="shared" si="3"/>
        <v>0</v>
      </c>
      <c r="M38" s="288"/>
      <c r="N38" s="288"/>
      <c r="O38" s="288"/>
      <c r="P38" s="288"/>
      <c r="Q38" s="288">
        <f t="shared" si="4"/>
        <v>0</v>
      </c>
      <c r="R38" s="288"/>
      <c r="S38" s="288"/>
      <c r="T38" s="286">
        <f t="shared" si="5"/>
        <v>0</v>
      </c>
      <c r="U38" s="287"/>
    </row>
    <row r="39" spans="1:21" ht="15" customHeight="1">
      <c r="A39" s="289">
        <f t="shared" si="0"/>
        <v>0</v>
      </c>
      <c r="B39" s="286"/>
      <c r="C39" s="286"/>
      <c r="D39" s="286"/>
      <c r="E39" s="286"/>
      <c r="F39" s="286">
        <f t="shared" si="1"/>
        <v>0</v>
      </c>
      <c r="G39" s="286"/>
      <c r="H39" s="286"/>
      <c r="I39" s="286"/>
      <c r="J39" s="286">
        <f t="shared" si="2"/>
        <v>0</v>
      </c>
      <c r="K39" s="286"/>
      <c r="L39" s="288">
        <f t="shared" si="3"/>
        <v>0</v>
      </c>
      <c r="M39" s="288"/>
      <c r="N39" s="288"/>
      <c r="O39" s="288"/>
      <c r="P39" s="288"/>
      <c r="Q39" s="288">
        <f t="shared" si="4"/>
        <v>0</v>
      </c>
      <c r="R39" s="288"/>
      <c r="S39" s="288"/>
      <c r="T39" s="286">
        <f t="shared" si="5"/>
        <v>0</v>
      </c>
      <c r="U39" s="287"/>
    </row>
    <row r="40" spans="1:21" ht="15" customHeight="1">
      <c r="A40" s="289">
        <f t="shared" si="0"/>
        <v>0</v>
      </c>
      <c r="B40" s="286"/>
      <c r="C40" s="286"/>
      <c r="D40" s="286"/>
      <c r="E40" s="286"/>
      <c r="F40" s="286">
        <f t="shared" si="1"/>
        <v>0</v>
      </c>
      <c r="G40" s="286"/>
      <c r="H40" s="286"/>
      <c r="I40" s="286"/>
      <c r="J40" s="286">
        <f t="shared" si="2"/>
        <v>0</v>
      </c>
      <c r="K40" s="286"/>
      <c r="L40" s="288">
        <f t="shared" si="3"/>
        <v>0</v>
      </c>
      <c r="M40" s="288"/>
      <c r="N40" s="288"/>
      <c r="O40" s="288"/>
      <c r="P40" s="288"/>
      <c r="Q40" s="288">
        <f t="shared" si="4"/>
        <v>0</v>
      </c>
      <c r="R40" s="288"/>
      <c r="S40" s="288"/>
      <c r="T40" s="286">
        <f t="shared" si="5"/>
        <v>0</v>
      </c>
      <c r="U40" s="287"/>
    </row>
    <row r="41" spans="1:21" ht="15" customHeight="1">
      <c r="A41" s="289">
        <f t="shared" si="0"/>
        <v>0</v>
      </c>
      <c r="B41" s="286"/>
      <c r="C41" s="286"/>
      <c r="D41" s="286"/>
      <c r="E41" s="286"/>
      <c r="F41" s="286">
        <f t="shared" si="1"/>
        <v>0</v>
      </c>
      <c r="G41" s="286"/>
      <c r="H41" s="286"/>
      <c r="I41" s="286"/>
      <c r="J41" s="286">
        <f t="shared" si="2"/>
        <v>0</v>
      </c>
      <c r="K41" s="286"/>
      <c r="L41" s="288">
        <f t="shared" si="3"/>
        <v>0</v>
      </c>
      <c r="M41" s="288"/>
      <c r="N41" s="288"/>
      <c r="O41" s="288"/>
      <c r="P41" s="288"/>
      <c r="Q41" s="288">
        <f t="shared" si="4"/>
        <v>0</v>
      </c>
      <c r="R41" s="288"/>
      <c r="S41" s="288"/>
      <c r="T41" s="286">
        <f t="shared" si="5"/>
        <v>0</v>
      </c>
      <c r="U41" s="287"/>
    </row>
    <row r="42" spans="1:21" ht="15" customHeight="1">
      <c r="A42" s="321">
        <f t="shared" si="0"/>
        <v>0</v>
      </c>
      <c r="B42" s="322"/>
      <c r="C42" s="322"/>
      <c r="D42" s="322"/>
      <c r="E42" s="322"/>
      <c r="F42" s="322">
        <f t="shared" si="1"/>
        <v>0</v>
      </c>
      <c r="G42" s="322"/>
      <c r="H42" s="322"/>
      <c r="I42" s="322"/>
      <c r="J42" s="322">
        <f t="shared" si="2"/>
        <v>0</v>
      </c>
      <c r="K42" s="322"/>
      <c r="L42" s="323">
        <f t="shared" si="3"/>
        <v>0</v>
      </c>
      <c r="M42" s="323"/>
      <c r="N42" s="323"/>
      <c r="O42" s="323"/>
      <c r="P42" s="323"/>
      <c r="Q42" s="323">
        <f t="shared" si="4"/>
        <v>0</v>
      </c>
      <c r="R42" s="323"/>
      <c r="S42" s="323"/>
      <c r="T42" s="322">
        <f t="shared" si="5"/>
        <v>0</v>
      </c>
      <c r="U42" s="324"/>
    </row>
    <row r="43" spans="1:21">
      <c r="A43" s="374" t="s">
        <v>89</v>
      </c>
      <c r="B43" s="350"/>
      <c r="C43" s="350"/>
      <c r="D43" s="350"/>
      <c r="E43" s="350"/>
      <c r="F43" s="375">
        <f>F20</f>
        <v>-970000</v>
      </c>
      <c r="G43" s="375"/>
      <c r="H43" s="375"/>
      <c r="I43" s="376"/>
      <c r="J43" s="290">
        <f>J20</f>
        <v>1</v>
      </c>
      <c r="K43" s="290"/>
      <c r="L43" s="371" t="s">
        <v>968</v>
      </c>
      <c r="M43" s="372"/>
      <c r="N43" s="372"/>
      <c r="O43" s="372"/>
      <c r="P43" s="373"/>
      <c r="Q43" s="386">
        <f>Q20</f>
        <v>150000</v>
      </c>
      <c r="R43" s="387"/>
      <c r="S43" s="387"/>
      <c r="T43" s="387"/>
      <c r="U43" s="388"/>
    </row>
    <row r="44" spans="1:21" ht="17.25" thickBot="1">
      <c r="A44" s="291" t="s">
        <v>99</v>
      </c>
      <c r="B44" s="292"/>
      <c r="C44" s="292"/>
      <c r="D44" s="292"/>
      <c r="E44" s="292"/>
      <c r="F44" s="293">
        <f>F21</f>
        <v>-820000</v>
      </c>
      <c r="G44" s="293"/>
      <c r="H44" s="293"/>
      <c r="I44" s="294"/>
      <c r="J44" s="295" t="s">
        <v>974</v>
      </c>
      <c r="K44" s="292"/>
      <c r="L44" s="296" t="str">
        <f>L21</f>
        <v>장효주</v>
      </c>
      <c r="M44" s="296"/>
      <c r="N44" s="296"/>
      <c r="O44" s="295" t="s">
        <v>72</v>
      </c>
      <c r="P44" s="297"/>
      <c r="Q44" s="298" t="str">
        <f>Q21</f>
        <v>대륙오토(대구)</v>
      </c>
      <c r="R44" s="299"/>
      <c r="S44" s="299"/>
      <c r="T44" s="299"/>
      <c r="U44" s="30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9"/>
  <sheetViews>
    <sheetView topLeftCell="A147" workbookViewId="0">
      <selection activeCell="C175" sqref="C175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186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1727</v>
      </c>
    </row>
    <row r="102" spans="1:4">
      <c r="A102">
        <v>99</v>
      </c>
      <c r="B102" s="13">
        <v>45748</v>
      </c>
      <c r="C102" t="s">
        <v>1670</v>
      </c>
      <c r="D102" t="s">
        <v>1729</v>
      </c>
    </row>
    <row r="103" spans="1:4">
      <c r="A103">
        <v>100</v>
      </c>
      <c r="B103" s="13">
        <v>45749</v>
      </c>
      <c r="C103" t="s">
        <v>1535</v>
      </c>
      <c r="D103" t="s">
        <v>1755</v>
      </c>
    </row>
    <row r="104" spans="1:4">
      <c r="A104">
        <v>101</v>
      </c>
      <c r="B104" s="13">
        <v>45749</v>
      </c>
      <c r="C104" t="s">
        <v>1627</v>
      </c>
      <c r="D104" t="s">
        <v>1785</v>
      </c>
    </row>
    <row r="105" spans="1:4">
      <c r="A105">
        <v>102</v>
      </c>
      <c r="B105" s="13">
        <v>45749</v>
      </c>
      <c r="C105" t="s">
        <v>1485</v>
      </c>
      <c r="D105" t="s">
        <v>1786</v>
      </c>
    </row>
    <row r="106" spans="1:4">
      <c r="A106">
        <v>103</v>
      </c>
      <c r="B106" s="13">
        <v>45749</v>
      </c>
      <c r="C106" t="s">
        <v>1044</v>
      </c>
      <c r="D106" t="s">
        <v>1787</v>
      </c>
    </row>
    <row r="107" spans="1:4">
      <c r="A107">
        <v>104</v>
      </c>
      <c r="B107" s="13">
        <v>45749</v>
      </c>
      <c r="C107" t="s">
        <v>1788</v>
      </c>
      <c r="D107" t="s">
        <v>1792</v>
      </c>
    </row>
    <row r="108" spans="1:4">
      <c r="A108">
        <v>105</v>
      </c>
      <c r="B108" s="13">
        <v>45749</v>
      </c>
      <c r="C108" t="s">
        <v>1793</v>
      </c>
      <c r="D108" t="s">
        <v>1795</v>
      </c>
    </row>
    <row r="109" spans="1:4">
      <c r="A109">
        <v>106</v>
      </c>
      <c r="B109" s="13">
        <v>45749</v>
      </c>
      <c r="C109" t="s">
        <v>1627</v>
      </c>
      <c r="D109" t="s">
        <v>1797</v>
      </c>
    </row>
    <row r="110" spans="1:4">
      <c r="A110">
        <v>107</v>
      </c>
      <c r="B110" s="13">
        <v>45750</v>
      </c>
      <c r="C110" t="s">
        <v>1535</v>
      </c>
      <c r="D110" t="s">
        <v>1799</v>
      </c>
    </row>
    <row r="111" spans="1:4">
      <c r="A111">
        <v>108</v>
      </c>
      <c r="B111" s="13">
        <v>45750</v>
      </c>
      <c r="C111" t="s">
        <v>1803</v>
      </c>
      <c r="D111" t="s">
        <v>1807</v>
      </c>
    </row>
    <row r="112" spans="1:4">
      <c r="A112">
        <v>109</v>
      </c>
      <c r="B112" s="13">
        <v>45750</v>
      </c>
      <c r="C112" t="s">
        <v>1808</v>
      </c>
      <c r="D112" t="s">
        <v>1809</v>
      </c>
    </row>
    <row r="113" spans="1:4">
      <c r="A113">
        <v>110</v>
      </c>
      <c r="B113" s="13">
        <v>45750</v>
      </c>
      <c r="C113" t="s">
        <v>1530</v>
      </c>
      <c r="D113" t="s">
        <v>1824</v>
      </c>
    </row>
    <row r="114" spans="1:4">
      <c r="A114">
        <v>111</v>
      </c>
      <c r="B114" s="13">
        <v>45751</v>
      </c>
      <c r="C114" t="s">
        <v>1459</v>
      </c>
      <c r="D114" t="s">
        <v>1830</v>
      </c>
    </row>
    <row r="115" spans="1:4">
      <c r="A115">
        <v>112</v>
      </c>
      <c r="B115" s="13">
        <v>45751</v>
      </c>
      <c r="C115" t="s">
        <v>1555</v>
      </c>
      <c r="D115" t="s">
        <v>1834</v>
      </c>
    </row>
    <row r="116" spans="1:4">
      <c r="A116">
        <v>113</v>
      </c>
      <c r="B116" s="13">
        <v>45751</v>
      </c>
      <c r="C116" t="s">
        <v>1861</v>
      </c>
      <c r="D116" t="s">
        <v>1864</v>
      </c>
    </row>
    <row r="117" spans="1:4">
      <c r="A117">
        <v>114</v>
      </c>
      <c r="B117" s="13">
        <v>45751</v>
      </c>
      <c r="C117" t="s">
        <v>1861</v>
      </c>
      <c r="D117" t="s">
        <v>1865</v>
      </c>
    </row>
    <row r="118" spans="1:4">
      <c r="A118">
        <v>115</v>
      </c>
      <c r="B118" s="13">
        <v>45751</v>
      </c>
      <c r="C118" t="s">
        <v>1861</v>
      </c>
      <c r="D118" t="s">
        <v>1868</v>
      </c>
    </row>
    <row r="119" spans="1:4">
      <c r="A119">
        <v>116</v>
      </c>
      <c r="B119" s="13">
        <v>45752</v>
      </c>
      <c r="C119" t="s">
        <v>1627</v>
      </c>
      <c r="D119" t="s">
        <v>1886</v>
      </c>
    </row>
    <row r="120" spans="1:4">
      <c r="A120">
        <v>117</v>
      </c>
      <c r="B120" s="13">
        <v>45752</v>
      </c>
      <c r="C120" t="s">
        <v>1485</v>
      </c>
      <c r="D120" t="s">
        <v>1890</v>
      </c>
    </row>
    <row r="121" spans="1:4">
      <c r="A121">
        <v>118</v>
      </c>
      <c r="B121" s="13">
        <v>45754</v>
      </c>
      <c r="C121" t="s">
        <v>1888</v>
      </c>
      <c r="D121" t="s">
        <v>1891</v>
      </c>
    </row>
    <row r="122" spans="1:4">
      <c r="A122">
        <v>118</v>
      </c>
      <c r="B122" s="13">
        <v>45754</v>
      </c>
      <c r="C122" t="s">
        <v>1216</v>
      </c>
      <c r="D122" t="s">
        <v>1905</v>
      </c>
    </row>
    <row r="123" spans="1:4">
      <c r="A123">
        <v>119</v>
      </c>
      <c r="B123" s="13">
        <v>45754</v>
      </c>
      <c r="C123" t="s">
        <v>1861</v>
      </c>
      <c r="D123" t="s">
        <v>1921</v>
      </c>
    </row>
    <row r="124" spans="1:4">
      <c r="A124">
        <v>120</v>
      </c>
      <c r="B124" s="13">
        <v>45754</v>
      </c>
      <c r="C124" t="s">
        <v>1093</v>
      </c>
      <c r="D124" t="s">
        <v>1946</v>
      </c>
    </row>
    <row r="125" spans="1:4">
      <c r="A125">
        <v>121</v>
      </c>
      <c r="B125" s="13">
        <v>45754</v>
      </c>
      <c r="C125" t="s">
        <v>1943</v>
      </c>
      <c r="D125" t="s">
        <v>1950</v>
      </c>
    </row>
    <row r="126" spans="1:4">
      <c r="A126">
        <v>122</v>
      </c>
      <c r="B126" s="13">
        <v>45754</v>
      </c>
      <c r="C126" t="s">
        <v>1861</v>
      </c>
      <c r="D126" t="s">
        <v>1951</v>
      </c>
    </row>
    <row r="127" spans="1:4">
      <c r="A127">
        <v>123</v>
      </c>
      <c r="B127" s="13">
        <v>45754</v>
      </c>
      <c r="C127" t="s">
        <v>1485</v>
      </c>
      <c r="D127" t="s">
        <v>1952</v>
      </c>
    </row>
    <row r="128" spans="1:4">
      <c r="A128">
        <v>124</v>
      </c>
      <c r="B128" s="13">
        <v>45755</v>
      </c>
      <c r="C128" t="s">
        <v>1535</v>
      </c>
      <c r="D128" t="s">
        <v>1958</v>
      </c>
    </row>
    <row r="129" spans="1:5">
      <c r="A129">
        <v>125</v>
      </c>
      <c r="B129" s="13">
        <v>45755</v>
      </c>
      <c r="C129" t="s">
        <v>1959</v>
      </c>
      <c r="D129" t="s">
        <v>1961</v>
      </c>
      <c r="E129" t="s">
        <v>1960</v>
      </c>
    </row>
    <row r="130" spans="1:5">
      <c r="A130">
        <v>126</v>
      </c>
      <c r="B130" s="13">
        <v>45755</v>
      </c>
      <c r="C130" t="s">
        <v>1044</v>
      </c>
      <c r="D130" t="s">
        <v>1962</v>
      </c>
    </row>
    <row r="131" spans="1:5">
      <c r="A131">
        <v>127</v>
      </c>
      <c r="B131" s="13">
        <v>45755</v>
      </c>
      <c r="C131" t="s">
        <v>1963</v>
      </c>
      <c r="D131" t="s">
        <v>1964</v>
      </c>
    </row>
    <row r="132" spans="1:5">
      <c r="A132">
        <v>128</v>
      </c>
      <c r="B132" s="13">
        <v>45755</v>
      </c>
      <c r="C132" t="s">
        <v>1673</v>
      </c>
      <c r="D132" t="s">
        <v>1965</v>
      </c>
    </row>
    <row r="133" spans="1:5">
      <c r="A133">
        <v>129</v>
      </c>
      <c r="B133" s="13">
        <v>45755</v>
      </c>
      <c r="C133" t="s">
        <v>1966</v>
      </c>
      <c r="D133" t="s">
        <v>1970</v>
      </c>
    </row>
    <row r="134" spans="1:5">
      <c r="A134">
        <v>130</v>
      </c>
      <c r="B134" s="13">
        <v>45756</v>
      </c>
      <c r="C134" t="s">
        <v>1861</v>
      </c>
      <c r="D134" t="s">
        <v>1987</v>
      </c>
    </row>
    <row r="135" spans="1:5">
      <c r="A135">
        <v>131</v>
      </c>
      <c r="B135" s="13">
        <v>45757</v>
      </c>
      <c r="C135" t="s">
        <v>1544</v>
      </c>
      <c r="D135" t="s">
        <v>1989</v>
      </c>
    </row>
    <row r="136" spans="1:5">
      <c r="A136">
        <v>132</v>
      </c>
      <c r="B136" s="13">
        <v>45757</v>
      </c>
      <c r="C136" t="s">
        <v>1627</v>
      </c>
      <c r="D136" t="s">
        <v>1991</v>
      </c>
    </row>
    <row r="137" spans="1:5">
      <c r="A137">
        <v>133</v>
      </c>
      <c r="B137" s="13">
        <v>45757</v>
      </c>
      <c r="C137" t="s">
        <v>1627</v>
      </c>
      <c r="D137" t="s">
        <v>1995</v>
      </c>
    </row>
    <row r="138" spans="1:5">
      <c r="A138">
        <v>134</v>
      </c>
      <c r="B138" s="13">
        <v>45757</v>
      </c>
      <c r="C138" t="s">
        <v>1544</v>
      </c>
      <c r="D138" t="s">
        <v>1996</v>
      </c>
    </row>
    <row r="139" spans="1:5">
      <c r="A139">
        <v>135</v>
      </c>
      <c r="B139" s="13">
        <v>45757</v>
      </c>
      <c r="C139" t="s">
        <v>1959</v>
      </c>
      <c r="D139" t="s">
        <v>1997</v>
      </c>
    </row>
    <row r="140" spans="1:5">
      <c r="A140">
        <v>136</v>
      </c>
      <c r="B140" s="13">
        <v>45758</v>
      </c>
      <c r="C140" t="s">
        <v>1555</v>
      </c>
      <c r="D140" t="s">
        <v>2009</v>
      </c>
    </row>
    <row r="141" spans="1:5">
      <c r="A141">
        <v>137</v>
      </c>
      <c r="B141" s="13">
        <v>45758</v>
      </c>
      <c r="C141" t="s">
        <v>2004</v>
      </c>
      <c r="D141" t="s">
        <v>2011</v>
      </c>
    </row>
    <row r="142" spans="1:5">
      <c r="A142">
        <v>138</v>
      </c>
      <c r="B142" s="13">
        <v>45759</v>
      </c>
      <c r="C142" t="s">
        <v>1044</v>
      </c>
      <c r="D142" t="s">
        <v>2012</v>
      </c>
    </row>
    <row r="143" spans="1:5">
      <c r="A143">
        <v>139</v>
      </c>
      <c r="B143" s="13">
        <v>45759</v>
      </c>
      <c r="C143" t="s">
        <v>1670</v>
      </c>
      <c r="D143" t="s">
        <v>2016</v>
      </c>
      <c r="E143" t="s">
        <v>2015</v>
      </c>
    </row>
    <row r="144" spans="1:5">
      <c r="A144">
        <v>140</v>
      </c>
      <c r="B144" s="13">
        <v>45759</v>
      </c>
      <c r="C144" t="s">
        <v>1044</v>
      </c>
      <c r="D144" t="s">
        <v>2017</v>
      </c>
    </row>
    <row r="145" spans="1:4">
      <c r="A145">
        <v>141</v>
      </c>
      <c r="B145" s="13">
        <v>45761</v>
      </c>
      <c r="C145" t="s">
        <v>1044</v>
      </c>
      <c r="D145" t="s">
        <v>2019</v>
      </c>
    </row>
    <row r="146" spans="1:4">
      <c r="A146">
        <v>142</v>
      </c>
      <c r="B146" s="13">
        <v>45759</v>
      </c>
      <c r="C146" t="s">
        <v>2018</v>
      </c>
      <c r="D146" t="s">
        <v>2024</v>
      </c>
    </row>
    <row r="147" spans="1:4">
      <c r="A147">
        <v>143</v>
      </c>
      <c r="B147" s="13">
        <v>45761</v>
      </c>
      <c r="C147" t="s">
        <v>1216</v>
      </c>
      <c r="D147" t="s">
        <v>2027</v>
      </c>
    </row>
    <row r="148" spans="1:4">
      <c r="A148">
        <v>144</v>
      </c>
      <c r="B148" s="13">
        <v>45761</v>
      </c>
      <c r="C148" t="s">
        <v>1093</v>
      </c>
      <c r="D148" t="s">
        <v>2028</v>
      </c>
    </row>
    <row r="149" spans="1:4">
      <c r="A149">
        <v>145</v>
      </c>
      <c r="B149" s="13">
        <v>45761</v>
      </c>
      <c r="C149" t="s">
        <v>1044</v>
      </c>
      <c r="D149" t="s">
        <v>2036</v>
      </c>
    </row>
    <row r="150" spans="1:4">
      <c r="A150">
        <v>146</v>
      </c>
      <c r="B150" s="13">
        <v>45761</v>
      </c>
      <c r="C150" t="s">
        <v>1963</v>
      </c>
      <c r="D150" t="s">
        <v>2038</v>
      </c>
    </row>
    <row r="151" spans="1:4">
      <c r="A151">
        <v>147</v>
      </c>
      <c r="B151" s="13">
        <v>45761</v>
      </c>
      <c r="C151" t="s">
        <v>2039</v>
      </c>
      <c r="D151" t="s">
        <v>2041</v>
      </c>
    </row>
    <row r="152" spans="1:4">
      <c r="A152">
        <v>148</v>
      </c>
      <c r="B152" s="13">
        <v>45691</v>
      </c>
      <c r="C152" t="s">
        <v>1861</v>
      </c>
      <c r="D152" t="s">
        <v>2043</v>
      </c>
    </row>
    <row r="153" spans="1:4">
      <c r="A153">
        <v>149</v>
      </c>
      <c r="B153" s="13">
        <v>45761</v>
      </c>
      <c r="C153" t="s">
        <v>1861</v>
      </c>
      <c r="D153" t="s">
        <v>2044</v>
      </c>
    </row>
    <row r="154" spans="1:4">
      <c r="A154">
        <v>150</v>
      </c>
      <c r="B154" s="13">
        <v>45761</v>
      </c>
      <c r="C154" t="s">
        <v>2045</v>
      </c>
      <c r="D154" t="s">
        <v>2046</v>
      </c>
    </row>
    <row r="155" spans="1:4">
      <c r="A155">
        <v>151</v>
      </c>
      <c r="B155" s="13">
        <v>45761</v>
      </c>
      <c r="C155" t="s">
        <v>2048</v>
      </c>
      <c r="D155" t="s">
        <v>2049</v>
      </c>
    </row>
    <row r="156" spans="1:4">
      <c r="A156">
        <v>152</v>
      </c>
      <c r="B156" s="13">
        <v>45762</v>
      </c>
      <c r="C156" t="s">
        <v>2054</v>
      </c>
      <c r="D156" t="s">
        <v>2055</v>
      </c>
    </row>
    <row r="157" spans="1:4">
      <c r="A157">
        <v>153</v>
      </c>
      <c r="B157" s="13">
        <v>45762</v>
      </c>
      <c r="C157" t="s">
        <v>1861</v>
      </c>
      <c r="D157" t="s">
        <v>2056</v>
      </c>
    </row>
    <row r="158" spans="1:4">
      <c r="A158">
        <v>154</v>
      </c>
      <c r="B158" s="13">
        <v>45762</v>
      </c>
      <c r="C158" t="s">
        <v>1082</v>
      </c>
      <c r="D158" t="s">
        <v>2057</v>
      </c>
    </row>
    <row r="159" spans="1:4">
      <c r="A159">
        <v>155</v>
      </c>
      <c r="B159" s="13">
        <v>45762</v>
      </c>
      <c r="C159" t="s">
        <v>1082</v>
      </c>
      <c r="D159" t="s">
        <v>2058</v>
      </c>
    </row>
    <row r="160" spans="1:4">
      <c r="A160">
        <v>156</v>
      </c>
      <c r="B160" s="13">
        <v>45762</v>
      </c>
      <c r="C160" t="s">
        <v>1528</v>
      </c>
      <c r="D160" t="s">
        <v>2067</v>
      </c>
    </row>
    <row r="161" spans="1:5">
      <c r="A161">
        <v>157</v>
      </c>
      <c r="B161" s="13">
        <v>45762</v>
      </c>
      <c r="C161" t="s">
        <v>1803</v>
      </c>
      <c r="D161" t="s">
        <v>2068</v>
      </c>
    </row>
    <row r="162" spans="1:5">
      <c r="A162">
        <v>158</v>
      </c>
      <c r="B162" s="13">
        <v>45762</v>
      </c>
      <c r="C162" t="s">
        <v>1963</v>
      </c>
      <c r="D162" t="s">
        <v>2069</v>
      </c>
    </row>
    <row r="163" spans="1:5">
      <c r="A163">
        <v>159</v>
      </c>
      <c r="B163" s="13">
        <v>45763</v>
      </c>
      <c r="C163" t="s">
        <v>2071</v>
      </c>
      <c r="D163" t="s">
        <v>2075</v>
      </c>
    </row>
    <row r="164" spans="1:5">
      <c r="A164">
        <v>160</v>
      </c>
      <c r="B164" s="13">
        <v>45763</v>
      </c>
      <c r="C164" t="s">
        <v>2076</v>
      </c>
      <c r="D164" t="s">
        <v>2077</v>
      </c>
    </row>
    <row r="165" spans="1:5">
      <c r="A165">
        <v>161</v>
      </c>
      <c r="B165" s="13">
        <v>45763</v>
      </c>
      <c r="C165" t="s">
        <v>990</v>
      </c>
      <c r="D165" t="s">
        <v>2078</v>
      </c>
    </row>
    <row r="166" spans="1:5">
      <c r="A166">
        <v>162</v>
      </c>
      <c r="B166" s="13">
        <v>45763</v>
      </c>
      <c r="C166" t="s">
        <v>990</v>
      </c>
      <c r="D166" t="s">
        <v>2080</v>
      </c>
      <c r="E166" t="s">
        <v>2079</v>
      </c>
    </row>
    <row r="167" spans="1:5">
      <c r="A167">
        <v>163</v>
      </c>
      <c r="B167" s="13">
        <v>45763</v>
      </c>
      <c r="C167" t="s">
        <v>1692</v>
      </c>
      <c r="D167" t="s">
        <v>2082</v>
      </c>
      <c r="E167" t="s">
        <v>2079</v>
      </c>
    </row>
    <row r="168" spans="1:5">
      <c r="A168">
        <v>164</v>
      </c>
      <c r="B168" s="13">
        <v>45763</v>
      </c>
      <c r="C168" t="s">
        <v>1673</v>
      </c>
      <c r="D168" t="s">
        <v>2085</v>
      </c>
    </row>
    <row r="169" spans="1:5">
      <c r="A169">
        <v>165</v>
      </c>
      <c r="B169" s="13">
        <v>45764</v>
      </c>
      <c r="C169" t="s">
        <v>1485</v>
      </c>
      <c r="D169" t="s">
        <v>2102</v>
      </c>
    </row>
    <row r="170" spans="1:5">
      <c r="A170">
        <v>166</v>
      </c>
      <c r="B170" s="13">
        <v>45764</v>
      </c>
      <c r="C170" t="s">
        <v>1627</v>
      </c>
      <c r="D170" t="s">
        <v>2105</v>
      </c>
    </row>
    <row r="171" spans="1:5">
      <c r="A171">
        <v>167</v>
      </c>
      <c r="B171" s="13">
        <v>45764</v>
      </c>
      <c r="C171" t="s">
        <v>1528</v>
      </c>
      <c r="D171" t="s">
        <v>2108</v>
      </c>
      <c r="E171" t="s">
        <v>2107</v>
      </c>
    </row>
    <row r="172" spans="1:5">
      <c r="A172">
        <v>168</v>
      </c>
      <c r="B172" s="13">
        <v>45765</v>
      </c>
      <c r="C172" t="s">
        <v>1803</v>
      </c>
      <c r="D172" t="s">
        <v>2111</v>
      </c>
    </row>
    <row r="173" spans="1:5">
      <c r="A173">
        <v>169</v>
      </c>
      <c r="B173" s="13">
        <v>45765</v>
      </c>
      <c r="C173" t="s">
        <v>1861</v>
      </c>
      <c r="D173" t="s">
        <v>2113</v>
      </c>
    </row>
    <row r="174" spans="1:5">
      <c r="A174">
        <v>170</v>
      </c>
      <c r="B174" s="13">
        <v>45765</v>
      </c>
      <c r="C174" t="s">
        <v>1692</v>
      </c>
      <c r="D174" t="s">
        <v>2114</v>
      </c>
    </row>
    <row r="175" spans="1:5">
      <c r="A175">
        <v>171</v>
      </c>
      <c r="B175" s="13">
        <v>45765</v>
      </c>
      <c r="C175" t="s">
        <v>1553</v>
      </c>
      <c r="D175" t="s">
        <v>2115</v>
      </c>
    </row>
    <row r="176" spans="1:5">
      <c r="A176">
        <v>172</v>
      </c>
      <c r="B176" s="13">
        <v>45765</v>
      </c>
      <c r="C176" t="s">
        <v>1553</v>
      </c>
      <c r="D176" t="s">
        <v>2116</v>
      </c>
    </row>
    <row r="177" spans="1:5">
      <c r="A177">
        <v>173</v>
      </c>
      <c r="B177" s="13">
        <v>45768</v>
      </c>
      <c r="C177" t="s">
        <v>2117</v>
      </c>
      <c r="D177" t="s">
        <v>2118</v>
      </c>
    </row>
    <row r="178" spans="1:5">
      <c r="A178">
        <v>174</v>
      </c>
      <c r="B178" s="13">
        <v>45768</v>
      </c>
      <c r="C178" t="s">
        <v>2128</v>
      </c>
      <c r="D178" t="s">
        <v>2129</v>
      </c>
    </row>
    <row r="179" spans="1:5">
      <c r="A179">
        <v>175</v>
      </c>
      <c r="B179" s="13">
        <v>45768</v>
      </c>
      <c r="C179" t="s">
        <v>2128</v>
      </c>
      <c r="D179" t="s">
        <v>2130</v>
      </c>
    </row>
    <row r="180" spans="1:5">
      <c r="A180">
        <v>176</v>
      </c>
      <c r="B180" s="13">
        <v>45768</v>
      </c>
      <c r="C180" t="s">
        <v>1485</v>
      </c>
      <c r="D180" t="s">
        <v>2132</v>
      </c>
      <c r="E180" t="s">
        <v>2131</v>
      </c>
    </row>
    <row r="181" spans="1:5">
      <c r="A181">
        <v>177</v>
      </c>
      <c r="B181" s="13">
        <v>45768</v>
      </c>
      <c r="C181" t="s">
        <v>1673</v>
      </c>
      <c r="D181" t="s">
        <v>2133</v>
      </c>
      <c r="E181" t="s">
        <v>2131</v>
      </c>
    </row>
    <row r="182" spans="1:5">
      <c r="A182">
        <v>178</v>
      </c>
      <c r="B182" s="13">
        <v>45768</v>
      </c>
      <c r="C182" t="s">
        <v>1670</v>
      </c>
      <c r="D182" t="s">
        <v>2134</v>
      </c>
    </row>
    <row r="183" spans="1:5">
      <c r="A183">
        <v>179</v>
      </c>
      <c r="B183" s="13">
        <v>45768</v>
      </c>
      <c r="C183" t="s">
        <v>1861</v>
      </c>
      <c r="D183" t="s">
        <v>2140</v>
      </c>
    </row>
    <row r="184" spans="1:5">
      <c r="A184">
        <v>180</v>
      </c>
      <c r="B184" s="13">
        <v>45769</v>
      </c>
      <c r="C184" t="s">
        <v>1535</v>
      </c>
      <c r="D184" t="s">
        <v>2145</v>
      </c>
    </row>
    <row r="185" spans="1:5">
      <c r="A185">
        <v>181</v>
      </c>
      <c r="B185" s="13">
        <v>45770</v>
      </c>
      <c r="C185" t="s">
        <v>1692</v>
      </c>
      <c r="D185" t="s">
        <v>2147</v>
      </c>
    </row>
    <row r="186" spans="1:5">
      <c r="A186">
        <v>182</v>
      </c>
      <c r="B186" s="13">
        <v>45770</v>
      </c>
      <c r="C186" t="s">
        <v>2148</v>
      </c>
      <c r="D186" t="s">
        <v>2151</v>
      </c>
    </row>
    <row r="187" spans="1:5">
      <c r="A187">
        <v>183</v>
      </c>
      <c r="B187" s="13">
        <v>45770</v>
      </c>
      <c r="C187" t="s">
        <v>2148</v>
      </c>
      <c r="D187" t="s">
        <v>2154</v>
      </c>
    </row>
    <row r="188" spans="1:5">
      <c r="A188">
        <v>184</v>
      </c>
      <c r="B188" s="13">
        <v>45771</v>
      </c>
      <c r="C188" t="s">
        <v>1642</v>
      </c>
      <c r="D188" t="s">
        <v>2157</v>
      </c>
    </row>
    <row r="189" spans="1:5">
      <c r="A189">
        <v>185</v>
      </c>
      <c r="B189" s="13">
        <v>45771</v>
      </c>
      <c r="C189" t="s">
        <v>1530</v>
      </c>
      <c r="D189" t="s">
        <v>2160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3" sqref="I3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30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5" t="s">
        <v>87</v>
      </c>
      <c r="J1" s="408">
        <v>129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30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1730</v>
      </c>
      <c r="D3" t="s">
        <v>1731</v>
      </c>
      <c r="F3" t="s">
        <v>1732</v>
      </c>
      <c r="G3" t="s">
        <v>1733</v>
      </c>
      <c r="H3" t="s">
        <v>1734</v>
      </c>
      <c r="I3" s="230" t="s">
        <v>2165</v>
      </c>
      <c r="J3" s="52">
        <v>3905900</v>
      </c>
    </row>
    <row r="4" spans="1:10">
      <c r="A4">
        <v>3</v>
      </c>
      <c r="B4" t="s">
        <v>1354</v>
      </c>
      <c r="C4" t="s">
        <v>1030</v>
      </c>
      <c r="F4" t="s">
        <v>1031</v>
      </c>
      <c r="I4" s="52"/>
    </row>
    <row r="5" spans="1:10">
      <c r="A5">
        <v>4</v>
      </c>
      <c r="B5" t="s">
        <v>1355</v>
      </c>
      <c r="C5" t="s">
        <v>1124</v>
      </c>
      <c r="F5" t="s">
        <v>1125</v>
      </c>
      <c r="I5" s="52"/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52"/>
    </row>
    <row r="7" spans="1:10">
      <c r="A7">
        <v>6</v>
      </c>
      <c r="B7" t="s">
        <v>1356</v>
      </c>
      <c r="C7" t="s">
        <v>1011</v>
      </c>
      <c r="F7" t="s">
        <v>1012</v>
      </c>
      <c r="I7" s="52"/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52"/>
    </row>
    <row r="9" spans="1:10">
      <c r="A9">
        <v>8</v>
      </c>
      <c r="B9" t="s">
        <v>1371</v>
      </c>
      <c r="C9" t="s">
        <v>1136</v>
      </c>
      <c r="F9" t="s">
        <v>1137</v>
      </c>
      <c r="I9" s="52"/>
    </row>
    <row r="10" spans="1:10">
      <c r="A10">
        <v>9</v>
      </c>
      <c r="B10" t="s">
        <v>1358</v>
      </c>
      <c r="C10" t="s">
        <v>1158</v>
      </c>
      <c r="F10" t="s">
        <v>1159</v>
      </c>
      <c r="I10" s="52"/>
    </row>
    <row r="11" spans="1:10">
      <c r="A11">
        <v>10</v>
      </c>
      <c r="B11" t="s">
        <v>1359</v>
      </c>
      <c r="C11" t="s">
        <v>1944</v>
      </c>
      <c r="F11" t="s">
        <v>1360</v>
      </c>
      <c r="G11" t="s">
        <v>1938</v>
      </c>
      <c r="H11" t="s">
        <v>1945</v>
      </c>
      <c r="I11" s="52">
        <v>1199000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52"/>
    </row>
    <row r="13" spans="1:10">
      <c r="A13">
        <v>12</v>
      </c>
      <c r="B13" t="s">
        <v>1362</v>
      </c>
      <c r="C13" t="s">
        <v>1078</v>
      </c>
      <c r="F13" t="s">
        <v>1079</v>
      </c>
      <c r="I13" s="52"/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52"/>
    </row>
    <row r="15" spans="1:10">
      <c r="A15">
        <v>14</v>
      </c>
      <c r="B15" t="s">
        <v>1364</v>
      </c>
      <c r="C15" t="s">
        <v>1080</v>
      </c>
      <c r="F15" t="s">
        <v>1081</v>
      </c>
      <c r="I15" s="52"/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52"/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52"/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52">
        <v>16106000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52"/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52">
        <v>8650000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52">
        <v>1400000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52"/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52"/>
    </row>
    <row r="24" spans="1:9">
      <c r="A24">
        <v>23</v>
      </c>
      <c r="B24" t="s">
        <v>1373</v>
      </c>
      <c r="C24" t="s">
        <v>1008</v>
      </c>
      <c r="F24" t="s">
        <v>1009</v>
      </c>
      <c r="I24" s="52"/>
    </row>
    <row r="25" spans="1:9">
      <c r="A25">
        <v>24</v>
      </c>
      <c r="B25" t="s">
        <v>1374</v>
      </c>
      <c r="C25" t="s">
        <v>1118</v>
      </c>
      <c r="F25" t="s">
        <v>1119</v>
      </c>
      <c r="I25" s="52"/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52"/>
    </row>
    <row r="27" spans="1:9">
      <c r="A27">
        <v>26</v>
      </c>
      <c r="B27" t="s">
        <v>1376</v>
      </c>
      <c r="C27" t="s">
        <v>1076</v>
      </c>
      <c r="F27" t="s">
        <v>1077</v>
      </c>
      <c r="I27" s="52"/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52"/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52"/>
    </row>
    <row r="30" spans="1:9">
      <c r="A30">
        <v>29</v>
      </c>
      <c r="B30" t="s">
        <v>2086</v>
      </c>
      <c r="C30" t="s">
        <v>2087</v>
      </c>
      <c r="F30" t="s">
        <v>2088</v>
      </c>
      <c r="G30" t="s">
        <v>2081</v>
      </c>
      <c r="H30" t="s">
        <v>2089</v>
      </c>
      <c r="I30" s="52"/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52"/>
    </row>
    <row r="32" spans="1:9">
      <c r="A32">
        <v>31</v>
      </c>
      <c r="B32" t="s">
        <v>1378</v>
      </c>
      <c r="C32" t="s">
        <v>1851</v>
      </c>
      <c r="F32" t="s">
        <v>1852</v>
      </c>
      <c r="G32" t="s">
        <v>972</v>
      </c>
      <c r="H32" t="s">
        <v>1853</v>
      </c>
      <c r="I32" s="52"/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52"/>
    </row>
    <row r="34" spans="1:9">
      <c r="A34">
        <v>33</v>
      </c>
      <c r="B34" t="s">
        <v>1379</v>
      </c>
      <c r="C34" t="s">
        <v>1097</v>
      </c>
      <c r="F34" t="s">
        <v>1098</v>
      </c>
      <c r="I34" s="52"/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52"/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52"/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52"/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52">
        <v>7200000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52"/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52"/>
    </row>
    <row r="41" spans="1:9">
      <c r="A41">
        <v>40</v>
      </c>
      <c r="B41" t="s">
        <v>1384</v>
      </c>
      <c r="C41" t="s">
        <v>1015</v>
      </c>
      <c r="F41" t="s">
        <v>1016</v>
      </c>
      <c r="I41" s="52"/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52"/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52"/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52"/>
    </row>
    <row r="45" spans="1:9">
      <c r="A45">
        <v>44</v>
      </c>
      <c r="B45" t="s">
        <v>1388</v>
      </c>
      <c r="C45" t="s">
        <v>1138</v>
      </c>
      <c r="F45" t="s">
        <v>1139</v>
      </c>
      <c r="I45" s="52"/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52"/>
    </row>
    <row r="47" spans="1:9">
      <c r="A47">
        <v>46</v>
      </c>
      <c r="B47" t="s">
        <v>1390</v>
      </c>
      <c r="C47" t="s">
        <v>1074</v>
      </c>
      <c r="F47" t="s">
        <v>1075</v>
      </c>
      <c r="I47" s="52"/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52"/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52"/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52"/>
    </row>
    <row r="51" spans="1:9">
      <c r="A51">
        <v>50</v>
      </c>
      <c r="B51" t="s">
        <v>1346</v>
      </c>
      <c r="C51" t="s">
        <v>1347</v>
      </c>
      <c r="F51" t="s">
        <v>1348</v>
      </c>
      <c r="I51" s="52"/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2042</v>
      </c>
      <c r="I52" s="52"/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52"/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52"/>
    </row>
    <row r="55" spans="1:9">
      <c r="A55">
        <v>54</v>
      </c>
      <c r="B55" t="s">
        <v>1217</v>
      </c>
      <c r="C55" t="s">
        <v>1940</v>
      </c>
      <c r="F55" t="s">
        <v>1941</v>
      </c>
      <c r="G55" t="s">
        <v>1938</v>
      </c>
      <c r="H55" t="s">
        <v>1942</v>
      </c>
      <c r="I55" s="52">
        <v>774000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52"/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52"/>
    </row>
    <row r="58" spans="1:9">
      <c r="A58">
        <v>57</v>
      </c>
      <c r="B58" t="s">
        <v>1397</v>
      </c>
      <c r="C58" t="s">
        <v>30</v>
      </c>
      <c r="F58" t="s">
        <v>31</v>
      </c>
      <c r="I58" s="52">
        <v>1899000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52"/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52"/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52"/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52"/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52"/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52"/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52"/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52"/>
    </row>
    <row r="67" spans="1:9">
      <c r="A67">
        <v>66</v>
      </c>
      <c r="B67" t="s">
        <v>1258</v>
      </c>
      <c r="C67" t="s">
        <v>1259</v>
      </c>
      <c r="F67" t="s">
        <v>1260</v>
      </c>
      <c r="I67" s="52"/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52"/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52"/>
    </row>
    <row r="70" spans="1:9">
      <c r="A70">
        <v>69</v>
      </c>
      <c r="B70" t="s">
        <v>1407</v>
      </c>
      <c r="C70" t="s">
        <v>1114</v>
      </c>
      <c r="F70" t="s">
        <v>1115</v>
      </c>
      <c r="I70" s="52"/>
    </row>
    <row r="71" spans="1:9">
      <c r="A71">
        <v>70</v>
      </c>
      <c r="B71" t="s">
        <v>1408</v>
      </c>
      <c r="C71" t="s">
        <v>1120</v>
      </c>
      <c r="F71" t="s">
        <v>1121</v>
      </c>
      <c r="I71" s="52"/>
    </row>
    <row r="72" spans="1:9">
      <c r="A72">
        <v>71</v>
      </c>
      <c r="B72" t="s">
        <v>1409</v>
      </c>
      <c r="C72" t="s">
        <v>1140</v>
      </c>
      <c r="F72" t="s">
        <v>1141</v>
      </c>
      <c r="I72" s="52"/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52"/>
    </row>
    <row r="74" spans="1:9">
      <c r="A74">
        <v>73</v>
      </c>
      <c r="B74" t="s">
        <v>1574</v>
      </c>
      <c r="C74" t="s">
        <v>1575</v>
      </c>
      <c r="F74" t="s">
        <v>2164</v>
      </c>
      <c r="G74" t="s">
        <v>972</v>
      </c>
      <c r="H74" t="s">
        <v>1266</v>
      </c>
      <c r="I74" s="52"/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52"/>
    </row>
    <row r="76" spans="1:9">
      <c r="A76">
        <v>75</v>
      </c>
      <c r="B76" t="s">
        <v>1411</v>
      </c>
      <c r="C76" t="s">
        <v>1010</v>
      </c>
      <c r="F76" t="s">
        <v>1412</v>
      </c>
      <c r="I76" s="52"/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52">
        <v>1700000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52">
        <v>1850000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52"/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52">
        <v>3622700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52"/>
    </row>
    <row r="82" spans="1:9">
      <c r="A82">
        <v>82</v>
      </c>
      <c r="B82" t="s">
        <v>1418</v>
      </c>
      <c r="C82" t="s">
        <v>1112</v>
      </c>
      <c r="F82" t="s">
        <v>1113</v>
      </c>
      <c r="I82" s="52"/>
    </row>
    <row r="83" spans="1:9">
      <c r="A83">
        <v>83</v>
      </c>
      <c r="B83" t="s">
        <v>1419</v>
      </c>
      <c r="C83" t="s">
        <v>1013</v>
      </c>
      <c r="F83" t="s">
        <v>1014</v>
      </c>
      <c r="I83" s="52"/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52"/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52"/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52"/>
    </row>
    <row r="87" spans="1:9">
      <c r="A87">
        <v>87</v>
      </c>
      <c r="B87" t="s">
        <v>1423</v>
      </c>
      <c r="C87" t="s">
        <v>1006</v>
      </c>
      <c r="F87" t="s">
        <v>1007</v>
      </c>
      <c r="I87" s="52"/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52"/>
    </row>
    <row r="89" spans="1:9">
      <c r="A89">
        <v>89</v>
      </c>
      <c r="B89" t="s">
        <v>1425</v>
      </c>
      <c r="C89" t="s">
        <v>2150</v>
      </c>
      <c r="F89" t="s">
        <v>2149</v>
      </c>
      <c r="G89" t="s">
        <v>972</v>
      </c>
      <c r="H89" t="s">
        <v>2155</v>
      </c>
      <c r="I89" s="52"/>
    </row>
    <row r="90" spans="1:9">
      <c r="A90">
        <v>90</v>
      </c>
      <c r="B90" t="s">
        <v>1426</v>
      </c>
      <c r="C90" t="s">
        <v>2090</v>
      </c>
      <c r="F90" t="s">
        <v>2091</v>
      </c>
      <c r="G90" t="s">
        <v>972</v>
      </c>
      <c r="H90" t="s">
        <v>2092</v>
      </c>
      <c r="I90" s="52"/>
    </row>
    <row r="91" spans="1:9">
      <c r="A91">
        <v>91</v>
      </c>
      <c r="B91" t="s">
        <v>1427</v>
      </c>
      <c r="C91" t="s">
        <v>1152</v>
      </c>
      <c r="F91" t="s">
        <v>1153</v>
      </c>
      <c r="I91" s="52"/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52"/>
    </row>
    <row r="93" spans="1:9">
      <c r="A93">
        <v>93</v>
      </c>
      <c r="B93" t="s">
        <v>1429</v>
      </c>
      <c r="C93" t="s">
        <v>1998</v>
      </c>
      <c r="D93" t="s">
        <v>1999</v>
      </c>
      <c r="F93" t="s">
        <v>2000</v>
      </c>
      <c r="G93" t="s">
        <v>2001</v>
      </c>
      <c r="H93" t="s">
        <v>2002</v>
      </c>
      <c r="I93" s="52"/>
    </row>
    <row r="94" spans="1:9">
      <c r="A94">
        <v>94</v>
      </c>
      <c r="B94" t="s">
        <v>1430</v>
      </c>
      <c r="C94" t="s">
        <v>1089</v>
      </c>
      <c r="F94" t="s">
        <v>1090</v>
      </c>
      <c r="I94" s="52"/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52"/>
    </row>
    <row r="96" spans="1:9">
      <c r="A96">
        <v>96</v>
      </c>
      <c r="B96" t="s">
        <v>1431</v>
      </c>
      <c r="C96" t="s">
        <v>1967</v>
      </c>
      <c r="F96" t="s">
        <v>1968</v>
      </c>
      <c r="G96" t="s">
        <v>972</v>
      </c>
      <c r="H96" t="s">
        <v>1969</v>
      </c>
      <c r="I96" s="52"/>
    </row>
    <row r="97" spans="1:9">
      <c r="A97">
        <v>97</v>
      </c>
      <c r="B97" t="s">
        <v>1432</v>
      </c>
      <c r="C97" t="s">
        <v>1106</v>
      </c>
      <c r="F97" t="s">
        <v>1107</v>
      </c>
      <c r="I97" s="52">
        <v>650000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52"/>
    </row>
    <row r="99" spans="1:9">
      <c r="A99">
        <v>99</v>
      </c>
      <c r="B99" t="s">
        <v>1434</v>
      </c>
      <c r="C99" t="s">
        <v>2064</v>
      </c>
      <c r="F99" t="s">
        <v>2065</v>
      </c>
      <c r="G99" t="s">
        <v>972</v>
      </c>
      <c r="H99" t="s">
        <v>2066</v>
      </c>
      <c r="I99" s="52"/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52"/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52"/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52"/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52"/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52"/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52"/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52"/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52"/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52"/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52"/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52"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52"/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52"/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52"/>
    </row>
    <row r="114" spans="1:9">
      <c r="A114">
        <v>114</v>
      </c>
      <c r="B114" t="s">
        <v>1935</v>
      </c>
      <c r="C114" t="s">
        <v>1936</v>
      </c>
      <c r="F114" t="s">
        <v>1937</v>
      </c>
      <c r="G114" t="s">
        <v>1938</v>
      </c>
      <c r="H114" t="s">
        <v>1939</v>
      </c>
      <c r="I114" s="52"/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52"/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52"/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52"/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52"/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52"/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52"/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52"/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52"/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52"/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52"/>
    </row>
    <row r="125" spans="1:9">
      <c r="A125">
        <v>125</v>
      </c>
      <c r="B125" t="s">
        <v>1788</v>
      </c>
      <c r="C125" t="s">
        <v>1789</v>
      </c>
      <c r="F125" t="s">
        <v>1790</v>
      </c>
      <c r="G125" t="s">
        <v>1251</v>
      </c>
      <c r="H125" t="s">
        <v>1790</v>
      </c>
      <c r="I125" s="52"/>
    </row>
    <row r="126" spans="1:9">
      <c r="A126">
        <v>126</v>
      </c>
      <c r="B126" t="s">
        <v>1803</v>
      </c>
      <c r="C126" t="s">
        <v>1804</v>
      </c>
      <c r="F126" t="s">
        <v>1805</v>
      </c>
      <c r="I126" s="52"/>
    </row>
    <row r="127" spans="1:9">
      <c r="A127">
        <v>127</v>
      </c>
      <c r="B127" t="s">
        <v>2004</v>
      </c>
      <c r="C127" t="s">
        <v>2005</v>
      </c>
      <c r="F127" t="s">
        <v>2006</v>
      </c>
      <c r="G127" t="s">
        <v>972</v>
      </c>
      <c r="H127" t="s">
        <v>2007</v>
      </c>
      <c r="I127" s="52"/>
    </row>
    <row r="128" spans="1:9">
      <c r="A128">
        <v>128</v>
      </c>
      <c r="B128" t="s">
        <v>2071</v>
      </c>
      <c r="C128" t="s">
        <v>2072</v>
      </c>
      <c r="F128" t="s">
        <v>2073</v>
      </c>
      <c r="G128" t="s">
        <v>985</v>
      </c>
      <c r="I128" s="52"/>
    </row>
    <row r="129" spans="9:10">
      <c r="I129" s="230">
        <f>SUMIF(주문_리스트!C:C,거래처!B129,주문_리스트!K:K)+SUMIF(주문_리스트!C:C,거래처!B129,주문_리스트!L:L)</f>
        <v>0</v>
      </c>
      <c r="J129" s="52">
        <f>SUM(J2:J128)</f>
        <v>3905900</v>
      </c>
    </row>
    <row r="130" spans="9:10">
      <c r="I130" s="230">
        <f>SUMIF(주문_리스트!C:C,거래처!B130,주문_리스트!K:K)+SUMIF(주문_리스트!C:C,거래처!B130,주문_리스트!L:L)</f>
        <v>0</v>
      </c>
    </row>
    <row r="131" spans="9:10">
      <c r="I131" s="230">
        <f>SUMIF(주문_리스트!C:C,거래처!B131,주문_리스트!K:K)+SUMIF(주문_리스트!C:C,거래처!B131,주문_리스트!L:L)</f>
        <v>0</v>
      </c>
    </row>
    <row r="132" spans="9:10">
      <c r="I132" s="230">
        <f>SUMIF(주문_리스트!C:C,거래처!B132,주문_리스트!K:K)+SUMIF(주문_리스트!C:C,거래처!B132,주문_리스트!L:L)</f>
        <v>0</v>
      </c>
    </row>
    <row r="133" spans="9:10">
      <c r="I133" s="230">
        <f>SUMIF(주문_리스트!C:C,거래처!B133,주문_리스트!K:K)+SUMIF(주문_리스트!C:C,거래처!B133,주문_리스트!L:L)</f>
        <v>0</v>
      </c>
    </row>
    <row r="134" spans="9:10">
      <c r="I134" s="230">
        <f>SUMIF(주문_리스트!C:C,거래처!B134,주문_리스트!K:K)+SUMIF(주문_리스트!C:C,거래처!B134,주문_리스트!L:L)</f>
        <v>0</v>
      </c>
    </row>
    <row r="135" spans="9:10">
      <c r="I135" s="230">
        <f>SUMIF(주문_리스트!C:C,거래처!B135,주문_리스트!K:K)+SUMIF(주문_리스트!C:C,거래처!B135,주문_리스트!L:L)</f>
        <v>0</v>
      </c>
    </row>
    <row r="136" spans="9:10">
      <c r="I136" s="230">
        <f>SUMIF(주문_리스트!C:C,거래처!B136,주문_리스트!K:K)+SUMIF(주문_리스트!C:C,거래처!B136,주문_리스트!L:L)</f>
        <v>0</v>
      </c>
    </row>
    <row r="137" spans="9:10">
      <c r="I137" s="230">
        <f>SUMIF(주문_리스트!C:C,거래처!B137,주문_리스트!K:K)+SUMIF(주문_리스트!C:C,거래처!B137,주문_리스트!L:L)</f>
        <v>0</v>
      </c>
    </row>
    <row r="138" spans="9:10">
      <c r="I138" s="230">
        <f>SUMIF(주문_리스트!C:C,거래처!B138,주문_리스트!K:K)+SUMIF(주문_리스트!C:C,거래처!B138,주문_리스트!L:L)</f>
        <v>0</v>
      </c>
    </row>
    <row r="139" spans="9:10">
      <c r="I139" s="230">
        <f>SUMIF(주문_리스트!C:C,거래처!B139,주문_리스트!K:K)+SUMIF(주문_리스트!C:C,거래처!B139,주문_리스트!L:L)</f>
        <v>0</v>
      </c>
    </row>
    <row r="140" spans="9:10">
      <c r="I140" s="230">
        <f>SUMIF(주문_리스트!C:C,거래처!B140,주문_리스트!K:K)+SUMIF(주문_리스트!C:C,거래처!B140,주문_리스트!L:L)</f>
        <v>0</v>
      </c>
    </row>
    <row r="141" spans="9:10">
      <c r="I141" s="230">
        <f>SUMIF(주문_리스트!C:C,거래처!B141,주문_리스트!K:K)+SUMIF(주문_리스트!C:C,거래처!B141,주문_리스트!L:L)</f>
        <v>0</v>
      </c>
    </row>
    <row r="142" spans="9:10">
      <c r="I142" s="230">
        <f>SUMIF(주문_리스트!C:C,거래처!B142,주문_리스트!K:K)+SUMIF(주문_리스트!C:C,거래처!B142,주문_리스트!L:L)</f>
        <v>0</v>
      </c>
    </row>
    <row r="143" spans="9:10">
      <c r="I143" s="230">
        <f>SUMIF(주문_리스트!C:C,거래처!B143,주문_리스트!K:K)+SUMIF(주문_리스트!C:C,거래처!B143,주문_리스트!L:L)</f>
        <v>0</v>
      </c>
    </row>
    <row r="144" spans="9:10">
      <c r="I144" s="230">
        <f>SUMIF(주문_리스트!C:C,거래처!B144,주문_리스트!K:K)+SUMIF(주문_리스트!C:C,거래처!B144,주문_리스트!L:L)</f>
        <v>0</v>
      </c>
    </row>
    <row r="145" spans="9:9">
      <c r="I145" s="230">
        <f>SUMIF(주문_리스트!C:C,거래처!B145,주문_리스트!K:K)+SUMIF(주문_리스트!C:C,거래처!B145,주문_리스트!L:L)</f>
        <v>0</v>
      </c>
    </row>
    <row r="146" spans="9:9">
      <c r="I146" s="230">
        <f>SUMIF(주문_리스트!C:C,거래처!B146,주문_리스트!K:K)+SUMIF(주문_리스트!C:C,거래처!B146,주문_리스트!L:L)</f>
        <v>0</v>
      </c>
    </row>
    <row r="147" spans="9:9">
      <c r="I147" s="230">
        <f>SUMIF(주문_리스트!C:C,거래처!B147,주문_리스트!K:K)+SUMIF(주문_리스트!C:C,거래처!B147,주문_리스트!L:L)</f>
        <v>0</v>
      </c>
    </row>
    <row r="148" spans="9:9">
      <c r="I148" s="230">
        <f>SUMIF(주문_리스트!C:C,거래처!B148,주문_리스트!K:K)+SUMIF(주문_리스트!C:C,거래처!B148,주문_리스트!L:L)</f>
        <v>0</v>
      </c>
    </row>
    <row r="149" spans="9:9">
      <c r="I149" s="230">
        <f>SUMIF(주문_리스트!C:C,거래처!B149,주문_리스트!K:K)+SUMIF(주문_리스트!C:C,거래처!B149,주문_리스트!L:L)</f>
        <v>0</v>
      </c>
    </row>
    <row r="150" spans="9:9">
      <c r="I150" s="230">
        <f>SUMIF(주문_리스트!C:C,거래처!B150,주문_리스트!K:K)+SUMIF(주문_리스트!C:C,거래처!B150,주문_리스트!L:L)</f>
        <v>0</v>
      </c>
    </row>
    <row r="151" spans="9:9">
      <c r="I151" s="230">
        <f>SUMIF(주문_리스트!C:C,거래처!B151,주문_리스트!K:K)+SUMIF(주문_리스트!C:C,거래처!B151,주문_리스트!L:L)</f>
        <v>0</v>
      </c>
    </row>
    <row r="152" spans="9:9">
      <c r="I152" s="230">
        <f>SUMIF(주문_리스트!C:C,거래처!B152,주문_리스트!K:K)+SUMIF(주문_리스트!C:C,거래처!B152,주문_리스트!L:L)</f>
        <v>0</v>
      </c>
    </row>
    <row r="153" spans="9:9">
      <c r="I153" s="230">
        <f>SUMIF(주문_리스트!C:C,거래처!B153,주문_리스트!K:K)+SUMIF(주문_리스트!C:C,거래처!B153,주문_리스트!L:L)</f>
        <v>0</v>
      </c>
    </row>
    <row r="154" spans="9:9">
      <c r="I154" s="230">
        <f>SUMIF(주문_리스트!C:C,거래처!B154,주문_리스트!K:K)+SUMIF(주문_리스트!C:C,거래처!B154,주문_리스트!L:L)</f>
        <v>0</v>
      </c>
    </row>
    <row r="155" spans="9:9">
      <c r="I155" s="230">
        <f>SUMIF(주문_리스트!C:C,거래처!B155,주문_리스트!K:K)+SUMIF(주문_리스트!C:C,거래처!B155,주문_리스트!L:L)</f>
        <v>0</v>
      </c>
    </row>
    <row r="156" spans="9:9">
      <c r="I156" s="230">
        <f>SUMIF(주문_리스트!C:C,거래처!B156,주문_리스트!K:K)+SUMIF(주문_리스트!C:C,거래처!B156,주문_리스트!L:L)</f>
        <v>0</v>
      </c>
    </row>
    <row r="157" spans="9:9">
      <c r="I157" s="230">
        <f>SUMIF(주문_리스트!C:C,거래처!B157,주문_리스트!K:K)+SUMIF(주문_리스트!C:C,거래처!B157,주문_리스트!L:L)</f>
        <v>0</v>
      </c>
    </row>
    <row r="158" spans="9:9">
      <c r="I158" s="230">
        <f>SUMIF(주문_리스트!C:C,거래처!B158,주문_리스트!K:K)+SUMIF(주문_리스트!C:C,거래처!B158,주문_리스트!L:L)</f>
        <v>0</v>
      </c>
    </row>
    <row r="159" spans="9:9">
      <c r="I159" s="230">
        <f>SUMIF(주문_리스트!C:C,거래처!B159,주문_리스트!K:K)+SUMIF(주문_리스트!C:C,거래처!B159,주문_리스트!L:L)</f>
        <v>0</v>
      </c>
    </row>
    <row r="160" spans="9:9">
      <c r="I160" s="230">
        <f>SUMIF(주문_리스트!C:C,거래처!B160,주문_리스트!K:K)+SUMIF(주문_리스트!C:C,거래처!B160,주문_리스트!L:L)</f>
        <v>0</v>
      </c>
    </row>
    <row r="161" spans="9:9">
      <c r="I161" s="230">
        <f>SUMIF(주문_리스트!C:C,거래처!B161,주문_리스트!K:K)+SUMIF(주문_리스트!C:C,거래처!B161,주문_리스트!L:L)</f>
        <v>0</v>
      </c>
    </row>
    <row r="162" spans="9:9">
      <c r="I162" s="230">
        <f>SUMIF(주문_리스트!C:C,거래처!B162,주문_리스트!K:K)+SUMIF(주문_리스트!C:C,거래처!B162,주문_리스트!L:L)</f>
        <v>0</v>
      </c>
    </row>
    <row r="163" spans="9:9">
      <c r="I163" s="230">
        <f>SUMIF(주문_리스트!C:C,거래처!B163,주문_리스트!K:K)+SUMIF(주문_리스트!C:C,거래처!B163,주문_리스트!L:L)</f>
        <v>0</v>
      </c>
    </row>
    <row r="164" spans="9:9">
      <c r="I164" s="230">
        <f>SUMIF(주문_리스트!C:C,거래처!B164,주문_리스트!K:K)+SUMIF(주문_리스트!C:C,거래처!B164,주문_리스트!L:L)</f>
        <v>0</v>
      </c>
    </row>
    <row r="165" spans="9:9">
      <c r="I165" s="230">
        <f>SUMIF(주문_리스트!C:C,거래처!B165,주문_리스트!K:K)+SUMIF(주문_리스트!C:C,거래처!B165,주문_리스트!L:L)</f>
        <v>0</v>
      </c>
    </row>
    <row r="166" spans="9:9">
      <c r="I166" s="230">
        <f>SUMIF(주문_리스트!C:C,거래처!B166,주문_리스트!K:K)+SUMIF(주문_리스트!C:C,거래처!B166,주문_리스트!L:L)</f>
        <v>0</v>
      </c>
    </row>
    <row r="167" spans="9:9">
      <c r="I167" s="230">
        <f>SUMIF(주문_리스트!C:C,거래처!B167,주문_리스트!K:K)+SUMIF(주문_리스트!C:C,거래처!B167,주문_리스트!L:L)</f>
        <v>0</v>
      </c>
    </row>
    <row r="168" spans="9:9">
      <c r="I168" s="230">
        <f>SUMIF(주문_리스트!C:C,거래처!B168,주문_리스트!K:K)+SUMIF(주문_리스트!C:C,거래처!B168,주문_리스트!L:L)</f>
        <v>0</v>
      </c>
    </row>
    <row r="169" spans="9:9">
      <c r="I169" s="230">
        <f>SUMIF(주문_리스트!C:C,거래처!B169,주문_리스트!K:K)+SUMIF(주문_리스트!C:C,거래처!B169,주문_리스트!L:L)</f>
        <v>0</v>
      </c>
    </row>
    <row r="170" spans="9:9">
      <c r="I170" s="230">
        <f>SUMIF(주문_리스트!C:C,거래처!B170,주문_리스트!K:K)+SUMIF(주문_리스트!C:C,거래처!B170,주문_리스트!L:L)</f>
        <v>0</v>
      </c>
    </row>
    <row r="171" spans="9:9">
      <c r="I171" s="230">
        <f>SUMIF(주문_리스트!C:C,거래처!B171,주문_리스트!K:K)+SUMIF(주문_리스트!C:C,거래처!B171,주문_리스트!L:L)</f>
        <v>0</v>
      </c>
    </row>
    <row r="172" spans="9:9">
      <c r="I172" s="230">
        <f>SUMIF(주문_리스트!C:C,거래처!B172,주문_리스트!K:K)+SUMIF(주문_리스트!C:C,거래처!B172,주문_리스트!L:L)</f>
        <v>0</v>
      </c>
    </row>
    <row r="173" spans="9:9">
      <c r="I173" s="230">
        <f>SUMIF(주문_리스트!C:C,거래처!B173,주문_리스트!K:K)+SUMIF(주문_리스트!C:C,거래처!B173,주문_리스트!L:L)</f>
        <v>0</v>
      </c>
    </row>
    <row r="174" spans="9:9">
      <c r="I174" s="230">
        <f>SUMIF(주문_리스트!C:C,거래처!B174,주문_리스트!K:K)+SUMIF(주문_리스트!C:C,거래처!B174,주문_리스트!L:L)</f>
        <v>0</v>
      </c>
    </row>
    <row r="175" spans="9:9">
      <c r="I175" s="230">
        <f>SUMIF(주문_리스트!C:C,거래처!B175,주문_리스트!K:K)+SUMIF(주문_리스트!C:C,거래처!B175,주문_리스트!L:L)</f>
        <v>0</v>
      </c>
    </row>
    <row r="176" spans="9:9">
      <c r="I176" s="230">
        <f>SUMIF(주문_리스트!C:C,거래처!B176,주문_리스트!K:K)+SUMIF(주문_리스트!C:C,거래처!B176,주문_리스트!L:L)</f>
        <v>0</v>
      </c>
    </row>
    <row r="177" spans="9:9">
      <c r="I177" s="230">
        <f>SUMIF(주문_리스트!C:C,거래처!B177,주문_리스트!K:K)+SUMIF(주문_리스트!C:C,거래처!B177,주문_리스트!L:L)</f>
        <v>0</v>
      </c>
    </row>
    <row r="178" spans="9:9">
      <c r="I178" s="230">
        <f>SUMIF(주문_리스트!C:C,거래처!B178,주문_리스트!K:K)+SUMIF(주문_리스트!C:C,거래처!B178,주문_리스트!L:L)</f>
        <v>0</v>
      </c>
    </row>
    <row r="179" spans="9:9">
      <c r="I179" s="230">
        <f>SUMIF(주문_리스트!C:C,거래처!B179,주문_리스트!K:K)+SUMIF(주문_리스트!C:C,거래처!B179,주문_리스트!L:L)</f>
        <v>0</v>
      </c>
    </row>
    <row r="180" spans="9:9">
      <c r="I180" s="230">
        <f>SUMIF(주문_리스트!C:C,거래처!B180,주문_리스트!K:K)+SUMIF(주문_리스트!C:C,거래처!B180,주문_리스트!L:L)</f>
        <v>0</v>
      </c>
    </row>
    <row r="181" spans="9:9">
      <c r="I181" s="230">
        <f>SUMIF(주문_리스트!C:C,거래처!B181,주문_리스트!K:K)+SUMIF(주문_리스트!C:C,거래처!B181,주문_리스트!L:L)</f>
        <v>0</v>
      </c>
    </row>
    <row r="182" spans="9:9">
      <c r="I182" s="230">
        <f>SUMIF(주문_리스트!C:C,거래처!B182,주문_리스트!K:K)+SUMIF(주문_리스트!C:C,거래처!B182,주문_리스트!L:L)</f>
        <v>0</v>
      </c>
    </row>
    <row r="183" spans="9:9">
      <c r="I183" s="230">
        <f>SUMIF(주문_리스트!C:C,거래처!B183,주문_리스트!K:K)+SUMIF(주문_리스트!C:C,거래처!B183,주문_리스트!L:L)</f>
        <v>0</v>
      </c>
    </row>
    <row r="184" spans="9:9">
      <c r="I184" s="230">
        <f>SUMIF(주문_리스트!C:C,거래처!B184,주문_리스트!K:K)+SUMIF(주문_리스트!C:C,거래처!B184,주문_리스트!L:L)</f>
        <v>0</v>
      </c>
    </row>
    <row r="185" spans="9:9">
      <c r="I185" s="230">
        <f>SUMIF(주문_리스트!C:C,거래처!B185,주문_리스트!K:K)+SUMIF(주문_리스트!C:C,거래처!B185,주문_리스트!L:L)</f>
        <v>0</v>
      </c>
    </row>
    <row r="186" spans="9:9">
      <c r="I186" s="230">
        <f>SUMIF(주문_리스트!C:C,거래처!B186,주문_리스트!K:K)+SUMIF(주문_리스트!C:C,거래처!B186,주문_리스트!L:L)</f>
        <v>0</v>
      </c>
    </row>
    <row r="187" spans="9:9">
      <c r="I187" s="230">
        <f>SUMIF(주문_리스트!C:C,거래처!B187,주문_리스트!K:K)+SUMIF(주문_리스트!C:C,거래처!B187,주문_리스트!L:L)</f>
        <v>0</v>
      </c>
    </row>
    <row r="188" spans="9:9">
      <c r="I188" s="230">
        <f>SUMIF(주문_리스트!C:C,거래처!B188,주문_리스트!K:K)+SUMIF(주문_리스트!C:C,거래처!B188,주문_리스트!L:L)</f>
        <v>0</v>
      </c>
    </row>
    <row r="189" spans="9:9">
      <c r="I189" s="230">
        <f>SUMIF(주문_리스트!C:C,거래처!B189,주문_리스트!K:K)+SUMIF(주문_리스트!C:C,거래처!B189,주문_리스트!L:L)</f>
        <v>0</v>
      </c>
    </row>
    <row r="190" spans="9:9">
      <c r="I190" s="230">
        <f>SUMIF(주문_리스트!C:C,거래처!B190,주문_리스트!K:K)+SUMIF(주문_리스트!C:C,거래처!B190,주문_리스트!L:L)</f>
        <v>0</v>
      </c>
    </row>
    <row r="191" spans="9:9">
      <c r="I191" s="230">
        <f>SUMIF(주문_리스트!C:C,거래처!B191,주문_리스트!K:K)+SUMIF(주문_리스트!C:C,거래처!B191,주문_리스트!L:L)</f>
        <v>0</v>
      </c>
    </row>
    <row r="192" spans="9:9">
      <c r="I192" s="230">
        <f>SUMIF(주문_리스트!C:C,거래처!B192,주문_리스트!K:K)+SUMIF(주문_리스트!C:C,거래처!B192,주문_리스트!L:L)</f>
        <v>0</v>
      </c>
    </row>
    <row r="193" spans="9:9">
      <c r="I193" s="230">
        <f>SUMIF(주문_리스트!C:C,거래처!B193,주문_리스트!K:K)+SUMIF(주문_리스트!C:C,거래처!B193,주문_리스트!L:L)</f>
        <v>0</v>
      </c>
    </row>
    <row r="194" spans="9:9">
      <c r="I194" s="230">
        <f>SUMIF(주문_리스트!C:C,거래처!B194,주문_리스트!K:K)+SUMIF(주문_리스트!C:C,거래처!B194,주문_리스트!L:L)</f>
        <v>0</v>
      </c>
    </row>
    <row r="195" spans="9:9">
      <c r="I195" s="230">
        <f>SUMIF(주문_리스트!C:C,거래처!B195,주문_리스트!K:K)+SUMIF(주문_리스트!C:C,거래처!B195,주문_리스트!L:L)</f>
        <v>0</v>
      </c>
    </row>
    <row r="196" spans="9:9">
      <c r="I196" s="230">
        <f>SUMIF(주문_리스트!C:C,거래처!B196,주문_리스트!K:K)+SUMIF(주문_리스트!C:C,거래처!B196,주문_리스트!L:L)</f>
        <v>0</v>
      </c>
    </row>
    <row r="197" spans="9:9">
      <c r="I197" s="230">
        <f>SUMIF(주문_리스트!C:C,거래처!B197,주문_리스트!K:K)+SUMIF(주문_리스트!C:C,거래처!B197,주문_리스트!L:L)</f>
        <v>0</v>
      </c>
    </row>
    <row r="198" spans="9:9">
      <c r="I198" s="230">
        <f>SUMIF(주문_리스트!C:C,거래처!B198,주문_리스트!K:K)+SUMIF(주문_리스트!C:C,거래처!B198,주문_리스트!L:L)</f>
        <v>0</v>
      </c>
    </row>
    <row r="199" spans="9:9">
      <c r="I199" s="230">
        <f>SUMIF(주문_리스트!C:C,거래처!B199,주문_리스트!K:K)+SUMIF(주문_리스트!C:C,거래처!B199,주문_리스트!L:L)</f>
        <v>0</v>
      </c>
    </row>
    <row r="200" spans="9:9">
      <c r="I200" s="230">
        <f>SUMIF(주문_리스트!C:C,거래처!B200,주문_리스트!K:K)+SUMIF(주문_리스트!C:C,거래처!B200,주문_리스트!L:L)</f>
        <v>0</v>
      </c>
    </row>
    <row r="201" spans="9:9">
      <c r="I201" s="230">
        <f>SUMIF(주문_리스트!C:C,거래처!B201,주문_리스트!K:K)+SUMIF(주문_리스트!C:C,거래처!B201,주문_리스트!L:L)</f>
        <v>0</v>
      </c>
    </row>
    <row r="202" spans="9:9">
      <c r="I202" s="230">
        <f>SUMIF(주문_리스트!C:C,거래처!B202,주문_리스트!K:K)+SUMIF(주문_리스트!C:C,거래처!B202,주문_리스트!L:L)</f>
        <v>0</v>
      </c>
    </row>
    <row r="203" spans="9:9">
      <c r="I203" s="230">
        <f>SUMIF(주문_리스트!C:C,거래처!B203,주문_리스트!K:K)+SUMIF(주문_리스트!C:C,거래처!B203,주문_리스트!L:L)</f>
        <v>0</v>
      </c>
    </row>
    <row r="204" spans="9:9">
      <c r="I204" s="230">
        <f>SUMIF(주문_리스트!C:C,거래처!B204,주문_리스트!K:K)+SUMIF(주문_리스트!C:C,거래처!B204,주문_리스트!L:L)</f>
        <v>0</v>
      </c>
    </row>
    <row r="205" spans="9:9">
      <c r="I205" s="230">
        <f>SUMIF(주문_리스트!C:C,거래처!B205,주문_리스트!K:K)+SUMIF(주문_리스트!C:C,거래처!B205,주문_리스트!L:L)</f>
        <v>0</v>
      </c>
    </row>
    <row r="206" spans="9:9">
      <c r="I206" s="230">
        <f>SUMIF(주문_리스트!C:C,거래처!B206,주문_리스트!K:K)+SUMIF(주문_리스트!C:C,거래처!B206,주문_리스트!L:L)</f>
        <v>0</v>
      </c>
    </row>
    <row r="207" spans="9:9">
      <c r="I207" s="230">
        <f>SUMIF(주문_리스트!C:C,거래처!B207,주문_리스트!K:K)+SUMIF(주문_리스트!C:C,거래처!B207,주문_리스트!L:L)</f>
        <v>0</v>
      </c>
    </row>
    <row r="208" spans="9:9">
      <c r="I208" s="230">
        <f>SUMIF(주문_리스트!C:C,거래처!B208,주문_리스트!K:K)+SUMIF(주문_리스트!C:C,거래처!B208,주문_리스트!L:L)</f>
        <v>0</v>
      </c>
    </row>
    <row r="209" spans="9:9">
      <c r="I209" s="230">
        <f>SUMIF(주문_리스트!C:C,거래처!B209,주문_리스트!K:K)+SUMIF(주문_리스트!C:C,거래처!B209,주문_리스트!L:L)</f>
        <v>0</v>
      </c>
    </row>
    <row r="210" spans="9:9">
      <c r="I210" s="230">
        <f>SUMIF(주문_리스트!C:C,거래처!B210,주문_리스트!K:K)+SUMIF(주문_리스트!C:C,거래처!B210,주문_리스트!L:L)</f>
        <v>0</v>
      </c>
    </row>
    <row r="211" spans="9:9">
      <c r="I211" s="230">
        <f>SUMIF(주문_리스트!C:C,거래처!B211,주문_리스트!K:K)+SUMIF(주문_리스트!C:C,거래처!B211,주문_리스트!L:L)</f>
        <v>0</v>
      </c>
    </row>
    <row r="212" spans="9:9">
      <c r="I212" s="230">
        <f>SUMIF(주문_리스트!C:C,거래처!B212,주문_리스트!K:K)+SUMIF(주문_리스트!C:C,거래처!B212,주문_리스트!L:L)</f>
        <v>0</v>
      </c>
    </row>
    <row r="213" spans="9:9">
      <c r="I213" s="230">
        <f>SUMIF(주문_리스트!C:C,거래처!B213,주문_리스트!K:K)+SUMIF(주문_리스트!C:C,거래처!B213,주문_리스트!L:L)</f>
        <v>0</v>
      </c>
    </row>
    <row r="214" spans="9:9">
      <c r="I214" s="230">
        <f>SUMIF(주문_리스트!C:C,거래처!B214,주문_리스트!K:K)+SUMIF(주문_리스트!C:C,거래처!B214,주문_리스트!L:L)</f>
        <v>0</v>
      </c>
    </row>
    <row r="215" spans="9:9">
      <c r="I215" s="230">
        <f>SUMIF(주문_리스트!C:C,거래처!B215,주문_리스트!K:K)+SUMIF(주문_리스트!C:C,거래처!B215,주문_리스트!L:L)</f>
        <v>0</v>
      </c>
    </row>
    <row r="216" spans="9:9">
      <c r="I216" s="230">
        <f>SUMIF(주문_리스트!C:C,거래처!B216,주문_리스트!K:K)+SUMIF(주문_리스트!C:C,거래처!B216,주문_리스트!L:L)</f>
        <v>0</v>
      </c>
    </row>
    <row r="217" spans="9:9">
      <c r="I217" s="230">
        <f>SUMIF(주문_리스트!C:C,거래처!B217,주문_리스트!K:K)+SUMIF(주문_리스트!C:C,거래처!B217,주문_리스트!L:L)</f>
        <v>0</v>
      </c>
    </row>
    <row r="218" spans="9:9">
      <c r="I218" s="230">
        <f>SUMIF(주문_리스트!C:C,거래처!B218,주문_리스트!K:K)+SUMIF(주문_리스트!C:C,거래처!B218,주문_리스트!L:L)</f>
        <v>0</v>
      </c>
    </row>
    <row r="219" spans="9:9">
      <c r="I219" s="230">
        <f>SUMIF(주문_리스트!C:C,거래처!B219,주문_리스트!K:K)+SUMIF(주문_리스트!C:C,거래처!B219,주문_리스트!L:L)</f>
        <v>0</v>
      </c>
    </row>
    <row r="220" spans="9:9">
      <c r="I220" s="230">
        <f>SUMIF(주문_리스트!C:C,거래처!B220,주문_리스트!K:K)+SUMIF(주문_리스트!C:C,거래처!B220,주문_리스트!L:L)</f>
        <v>0</v>
      </c>
    </row>
    <row r="221" spans="9:9">
      <c r="I221" s="230">
        <f>SUMIF(주문_리스트!C:C,거래처!B221,주문_리스트!K:K)+SUMIF(주문_리스트!C:C,거래처!B221,주문_리스트!L:L)</f>
        <v>0</v>
      </c>
    </row>
    <row r="222" spans="9:9">
      <c r="I222" s="230">
        <f>SUMIF(주문_리스트!C:C,거래처!B222,주문_리스트!K:K)+SUMIF(주문_리스트!C:C,거래처!B222,주문_리스트!L:L)</f>
        <v>0</v>
      </c>
    </row>
    <row r="223" spans="9:9">
      <c r="I223" s="230">
        <f>SUMIF(주문_리스트!C:C,거래처!B223,주문_리스트!K:K)+SUMIF(주문_리스트!C:C,거래처!B223,주문_리스트!L:L)</f>
        <v>0</v>
      </c>
    </row>
    <row r="224" spans="9:9">
      <c r="I224" s="230">
        <f>SUMIF(주문_리스트!C:C,거래처!B224,주문_리스트!K:K)+SUMIF(주문_리스트!C:C,거래처!B224,주문_리스트!L:L)</f>
        <v>0</v>
      </c>
    </row>
    <row r="225" spans="9:9">
      <c r="I225" s="230">
        <f>SUMIF(주문_리스트!C:C,거래처!B225,주문_리스트!K:K)+SUMIF(주문_리스트!C:C,거래처!B225,주문_리스트!L:L)</f>
        <v>0</v>
      </c>
    </row>
    <row r="226" spans="9:9">
      <c r="I226" s="230">
        <f>SUMIF(주문_리스트!C:C,거래처!B226,주문_리스트!K:K)+SUMIF(주문_리스트!C:C,거래처!B226,주문_리스트!L:L)</f>
        <v>0</v>
      </c>
    </row>
    <row r="227" spans="9:9">
      <c r="I227" s="230">
        <f>SUMIF(주문_리스트!C:C,거래처!B227,주문_리스트!K:K)+SUMIF(주문_리스트!C:C,거래처!B227,주문_리스트!L:L)</f>
        <v>0</v>
      </c>
    </row>
    <row r="228" spans="9:9">
      <c r="I228" s="230">
        <f>SUMIF(주문_리스트!C:C,거래처!B228,주문_리스트!K:K)+SUMIF(주문_리스트!C:C,거래처!B228,주문_리스트!L:L)</f>
        <v>0</v>
      </c>
    </row>
    <row r="229" spans="9:9">
      <c r="I229" s="230">
        <f>SUMIF(주문_리스트!C:C,거래처!B229,주문_리스트!K:K)+SUMIF(주문_리스트!C:C,거래처!B229,주문_리스트!L:L)</f>
        <v>0</v>
      </c>
    </row>
    <row r="230" spans="9:9">
      <c r="I230" s="230">
        <f>SUMIF(주문_리스트!C:C,거래처!B230,주문_리스트!K:K)+SUMIF(주문_리스트!C:C,거래처!B230,주문_리스트!L:L)</f>
        <v>0</v>
      </c>
    </row>
    <row r="231" spans="9:9">
      <c r="I231" s="230">
        <f>SUMIF(주문_리스트!C:C,거래처!B231,주문_리스트!K:K)+SUMIF(주문_리스트!C:C,거래처!B231,주문_리스트!L:L)</f>
        <v>0</v>
      </c>
    </row>
    <row r="232" spans="9:9">
      <c r="I232" s="230">
        <f>SUMIF(주문_리스트!C:C,거래처!B232,주문_리스트!K:K)+SUMIF(주문_리스트!C:C,거래처!B232,주문_리스트!L:L)</f>
        <v>0</v>
      </c>
    </row>
    <row r="233" spans="9:9">
      <c r="I233" s="230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30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4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5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45770</v>
      </c>
      <c r="B3" s="110" t="s">
        <v>1195</v>
      </c>
      <c r="C3" s="97">
        <f>SUMIF($B:$B,A3,I:I)</f>
        <v>4730000</v>
      </c>
      <c r="D3" s="142" t="s">
        <v>1181</v>
      </c>
      <c r="E3" s="97">
        <f ca="1">SUMIF($B:$B,TODAY(),E:E)</f>
        <v>0</v>
      </c>
      <c r="F3" s="266" t="s">
        <v>1183</v>
      </c>
      <c r="G3" s="98"/>
      <c r="H3" s="158" t="s">
        <v>1184</v>
      </c>
      <c r="I3" s="152"/>
      <c r="J3" s="229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77001099.900000006</v>
      </c>
      <c r="E4" s="100"/>
      <c r="I4" s="153"/>
      <c r="J4" s="229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77001099.900000006</v>
      </c>
      <c r="D5" s="143"/>
      <c r="E5" s="102"/>
      <c r="F5" s="267"/>
      <c r="G5" s="102"/>
      <c r="H5" s="160"/>
      <c r="I5" s="154"/>
      <c r="J5" s="229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8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5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1821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1724</v>
      </c>
      <c r="E9" s="87"/>
      <c r="F9" s="269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1726</v>
      </c>
      <c r="E10" s="87"/>
      <c r="F10" s="269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1724</v>
      </c>
      <c r="E11" s="87"/>
      <c r="F11" s="269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1726</v>
      </c>
      <c r="E12" s="87"/>
      <c r="F12" s="269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1728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1754</v>
      </c>
      <c r="E14" s="87"/>
      <c r="F14" s="269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1757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1765</v>
      </c>
      <c r="E18" s="87"/>
      <c r="F18" s="269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1767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9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1788</v>
      </c>
      <c r="D21" s="138" t="s">
        <v>1791</v>
      </c>
      <c r="E21" s="87"/>
      <c r="F21" s="269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1793</v>
      </c>
      <c r="D22" s="138" t="s">
        <v>1794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1796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1798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1803</v>
      </c>
      <c r="D25" s="138" t="s">
        <v>1806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1808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1822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1823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1826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1827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1828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1885</v>
      </c>
      <c r="E33" s="87"/>
      <c r="F33" s="269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1833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1861</v>
      </c>
      <c r="D35" s="139" t="s">
        <v>1856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1861</v>
      </c>
      <c r="D36" s="139" t="s">
        <v>1855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1861</v>
      </c>
      <c r="D37" s="139" t="s">
        <v>1841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1861</v>
      </c>
      <c r="D38" s="139" t="s">
        <v>1844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1861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1885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1887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9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1888</v>
      </c>
      <c r="D44" s="138" t="s">
        <v>1889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1763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1861</v>
      </c>
      <c r="D47" s="139" t="s">
        <v>1918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1943</v>
      </c>
      <c r="D49" s="139" t="s">
        <v>1947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1943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1943</v>
      </c>
      <c r="D51" s="139" t="s">
        <v>1949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1861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1861</v>
      </c>
      <c r="D53" s="139" t="s">
        <v>1918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1953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1956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1959</v>
      </c>
      <c r="D58" s="139" t="s">
        <v>1765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1856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1963</v>
      </c>
      <c r="D60" s="139" t="s">
        <v>1908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1963</v>
      </c>
      <c r="D61" s="139" t="s">
        <v>1908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1966</v>
      </c>
      <c r="D63" s="139" t="s">
        <v>1884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1861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1861</v>
      </c>
      <c r="D65" s="139" t="s">
        <v>1986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1861</v>
      </c>
      <c r="D66" s="139" t="s">
        <v>1949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1885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1885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1959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2008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2004</v>
      </c>
      <c r="D71" s="139" t="s">
        <v>2010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1844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1856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1949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1986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2018</v>
      </c>
      <c r="D79" s="139" t="s">
        <v>2021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2026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2035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1763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1963</v>
      </c>
      <c r="D84" s="139" t="s">
        <v>2037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2039</v>
      </c>
      <c r="D85" s="139" t="s">
        <v>2040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2045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2045</v>
      </c>
      <c r="D87" s="139" t="s">
        <v>2047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2048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2048</v>
      </c>
      <c r="D89" s="139" t="s">
        <v>2050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2054</v>
      </c>
      <c r="D90" s="139" t="s">
        <v>1884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1861</v>
      </c>
      <c r="D91" s="139" t="s">
        <v>2052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1082</v>
      </c>
      <c r="D92" s="139" t="s">
        <v>1224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1803</v>
      </c>
      <c r="D93" s="139" t="s">
        <v>1767</v>
      </c>
      <c r="F93" s="88">
        <v>1500000</v>
      </c>
      <c r="G93" s="148">
        <v>1</v>
      </c>
      <c r="I93" s="88">
        <v>1500000</v>
      </c>
      <c r="L93" s="148"/>
    </row>
    <row r="94" spans="1:12" ht="18" customHeight="1">
      <c r="A94" s="90">
        <v>204</v>
      </c>
      <c r="B94" s="114">
        <v>45762</v>
      </c>
      <c r="C94" s="91" t="s">
        <v>1963</v>
      </c>
      <c r="D94" s="139" t="s">
        <v>1908</v>
      </c>
      <c r="E94" s="92">
        <v>45000</v>
      </c>
      <c r="F94" s="88">
        <v>65000</v>
      </c>
      <c r="G94" s="148">
        <v>1</v>
      </c>
      <c r="I94" s="88">
        <v>65000</v>
      </c>
      <c r="L94" s="148"/>
    </row>
    <row r="95" spans="1:12" ht="18" customHeight="1">
      <c r="A95" s="90">
        <v>205</v>
      </c>
      <c r="B95" s="114">
        <v>45762</v>
      </c>
      <c r="C95" s="91" t="s">
        <v>1963</v>
      </c>
      <c r="D95" s="139" t="s">
        <v>1908</v>
      </c>
      <c r="E95" s="92">
        <v>11200</v>
      </c>
      <c r="F95" s="88">
        <v>25000</v>
      </c>
      <c r="G95" s="148">
        <v>1</v>
      </c>
      <c r="I95" s="88">
        <v>25000</v>
      </c>
      <c r="L95" s="148"/>
    </row>
    <row r="96" spans="1:12" ht="18" customHeight="1">
      <c r="A96" s="90">
        <v>206</v>
      </c>
      <c r="B96" s="114">
        <v>45763</v>
      </c>
      <c r="C96" s="91" t="s">
        <v>2071</v>
      </c>
      <c r="D96" s="139" t="s">
        <v>2074</v>
      </c>
      <c r="F96" s="88">
        <v>250000</v>
      </c>
      <c r="G96" s="148">
        <v>1</v>
      </c>
      <c r="I96" s="88">
        <v>250000</v>
      </c>
      <c r="L96" s="148"/>
    </row>
    <row r="97" spans="1:13" ht="18" customHeight="1">
      <c r="A97" s="90">
        <v>207</v>
      </c>
      <c r="B97" s="114">
        <v>45763</v>
      </c>
      <c r="C97" s="91" t="s">
        <v>2076</v>
      </c>
      <c r="D97" s="139" t="s">
        <v>1274</v>
      </c>
      <c r="F97" s="88">
        <v>1200000</v>
      </c>
      <c r="G97" s="148">
        <v>1</v>
      </c>
      <c r="I97" s="88">
        <v>1200000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1300000</v>
      </c>
      <c r="G98" s="148">
        <v>1</v>
      </c>
      <c r="I98" s="88">
        <v>1300000</v>
      </c>
      <c r="L98" s="148"/>
    </row>
    <row r="99" spans="1:13" ht="18" customHeight="1">
      <c r="A99" s="90">
        <v>209</v>
      </c>
      <c r="B99" s="114">
        <v>45763</v>
      </c>
      <c r="C99" s="91" t="s">
        <v>990</v>
      </c>
      <c r="D99" s="139" t="s">
        <v>1274</v>
      </c>
      <c r="F99" s="88">
        <v>650000</v>
      </c>
      <c r="G99" s="148">
        <v>1</v>
      </c>
      <c r="I99" s="88">
        <v>650000</v>
      </c>
      <c r="L99" s="148"/>
    </row>
    <row r="100" spans="1:13" ht="18" customHeight="1">
      <c r="A100" s="90">
        <v>210</v>
      </c>
      <c r="B100" s="114">
        <v>45763</v>
      </c>
      <c r="C100" s="91" t="s">
        <v>1692</v>
      </c>
      <c r="D100" s="139" t="s">
        <v>1279</v>
      </c>
      <c r="E100" s="92">
        <v>480000</v>
      </c>
      <c r="F100" s="88">
        <v>499091</v>
      </c>
      <c r="G100" s="148">
        <v>1</v>
      </c>
      <c r="H100" s="159">
        <v>49909.1</v>
      </c>
      <c r="I100" s="88">
        <v>549000.1</v>
      </c>
      <c r="L100" s="148"/>
    </row>
    <row r="101" spans="1:13" ht="18" customHeight="1">
      <c r="A101" s="90">
        <v>211</v>
      </c>
      <c r="B101" s="114">
        <v>45763</v>
      </c>
      <c r="C101" s="91" t="s">
        <v>1673</v>
      </c>
      <c r="D101" s="139" t="s">
        <v>2084</v>
      </c>
      <c r="E101" s="92">
        <v>13000</v>
      </c>
      <c r="F101" s="88">
        <v>20000</v>
      </c>
      <c r="G101" s="148">
        <v>1</v>
      </c>
      <c r="H101" s="159">
        <v>2000</v>
      </c>
      <c r="I101" s="88">
        <v>20000</v>
      </c>
      <c r="L101" s="148"/>
    </row>
    <row r="102" spans="1:13" ht="18" customHeight="1">
      <c r="A102" s="90">
        <v>212</v>
      </c>
      <c r="B102" s="114">
        <v>45764</v>
      </c>
      <c r="C102" s="91" t="s">
        <v>1485</v>
      </c>
      <c r="D102" s="139" t="s">
        <v>2101</v>
      </c>
      <c r="F102" s="88">
        <v>1000000</v>
      </c>
      <c r="G102" s="148">
        <v>1</v>
      </c>
      <c r="I102" s="88">
        <v>1000000</v>
      </c>
      <c r="L102" s="148"/>
    </row>
    <row r="103" spans="1:13" ht="18" customHeight="1">
      <c r="A103" s="90">
        <v>213</v>
      </c>
      <c r="B103" s="114">
        <v>45764</v>
      </c>
      <c r="C103" s="91" t="s">
        <v>1627</v>
      </c>
      <c r="D103" s="139" t="s">
        <v>2104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214</v>
      </c>
      <c r="B104" s="114">
        <v>45764</v>
      </c>
      <c r="C104" s="91" t="s">
        <v>1528</v>
      </c>
      <c r="D104" s="139" t="s">
        <v>1209</v>
      </c>
      <c r="F104" s="88">
        <v>800000</v>
      </c>
      <c r="G104" s="148">
        <v>1</v>
      </c>
      <c r="I104" s="88">
        <v>800000</v>
      </c>
      <c r="L104" s="148"/>
    </row>
    <row r="105" spans="1:13" ht="18" customHeight="1">
      <c r="A105" s="90">
        <v>215</v>
      </c>
      <c r="B105" s="114">
        <v>45765</v>
      </c>
      <c r="C105" s="91" t="s">
        <v>1803</v>
      </c>
      <c r="D105" s="139" t="s">
        <v>1274</v>
      </c>
      <c r="F105" s="88">
        <v>1200000</v>
      </c>
      <c r="G105" s="148">
        <v>1</v>
      </c>
      <c r="H105" s="159">
        <v>120000</v>
      </c>
      <c r="I105" s="88">
        <v>1200000</v>
      </c>
      <c r="L105" s="148"/>
    </row>
    <row r="106" spans="1:13" ht="18" customHeight="1">
      <c r="A106" s="90">
        <v>216</v>
      </c>
      <c r="B106" s="114">
        <v>45765</v>
      </c>
      <c r="C106" s="91" t="s">
        <v>1803</v>
      </c>
      <c r="D106" s="139" t="s">
        <v>1582</v>
      </c>
      <c r="F106" s="88">
        <v>350000</v>
      </c>
      <c r="G106" s="148">
        <v>1</v>
      </c>
      <c r="H106" s="159">
        <v>35000</v>
      </c>
      <c r="I106" s="88">
        <v>350000</v>
      </c>
      <c r="L106" s="148"/>
    </row>
    <row r="107" spans="1:13" ht="18" customHeight="1">
      <c r="A107" s="90">
        <v>217</v>
      </c>
      <c r="B107" s="114">
        <v>45765</v>
      </c>
      <c r="C107" s="91" t="s">
        <v>1861</v>
      </c>
      <c r="D107" s="139" t="s">
        <v>2112</v>
      </c>
      <c r="F107" s="88">
        <v>1200000</v>
      </c>
      <c r="G107" s="148">
        <v>1</v>
      </c>
      <c r="I107" s="88">
        <v>1200000</v>
      </c>
      <c r="L107" s="148"/>
    </row>
    <row r="108" spans="1:13" ht="18" customHeight="1">
      <c r="A108" s="90">
        <v>218</v>
      </c>
      <c r="B108" s="114">
        <v>45765</v>
      </c>
      <c r="C108" s="91" t="s">
        <v>1861</v>
      </c>
      <c r="D108" s="139" t="s">
        <v>1343</v>
      </c>
      <c r="F108" s="88">
        <v>50000</v>
      </c>
      <c r="G108" s="148">
        <v>2</v>
      </c>
      <c r="I108" s="88">
        <v>100000</v>
      </c>
      <c r="L108" s="148"/>
    </row>
    <row r="109" spans="1:13" ht="18" customHeight="1">
      <c r="A109" s="90">
        <v>219</v>
      </c>
      <c r="B109" s="114">
        <v>45765</v>
      </c>
      <c r="C109" s="91" t="s">
        <v>1692</v>
      </c>
      <c r="D109" s="139" t="s">
        <v>1674</v>
      </c>
      <c r="F109" s="88">
        <v>1400000</v>
      </c>
      <c r="G109" s="148">
        <v>1</v>
      </c>
      <c r="I109" s="88">
        <v>1400000</v>
      </c>
      <c r="L109" s="148"/>
    </row>
    <row r="110" spans="1:13" ht="18" customHeight="1">
      <c r="A110" s="90">
        <v>220</v>
      </c>
      <c r="B110" s="114">
        <v>45768</v>
      </c>
      <c r="C110" s="91" t="s">
        <v>2117</v>
      </c>
      <c r="D110" s="139" t="s">
        <v>1949</v>
      </c>
      <c r="E110" s="92">
        <v>16000</v>
      </c>
      <c r="F110" s="88">
        <v>30000</v>
      </c>
      <c r="G110" s="148">
        <v>1</v>
      </c>
      <c r="I110" s="88">
        <v>30000</v>
      </c>
      <c r="L110" s="148"/>
    </row>
    <row r="111" spans="1:13" ht="18" customHeight="1">
      <c r="A111" s="90">
        <v>221</v>
      </c>
      <c r="B111" s="114">
        <v>45768</v>
      </c>
      <c r="C111" s="91" t="s">
        <v>2117</v>
      </c>
      <c r="D111" s="139" t="s">
        <v>1279</v>
      </c>
      <c r="E111" s="92">
        <v>480000</v>
      </c>
      <c r="F111" s="88">
        <v>600000</v>
      </c>
      <c r="G111" s="148">
        <v>1</v>
      </c>
      <c r="I111" s="88">
        <v>600000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2117</v>
      </c>
      <c r="D112" s="139" t="s">
        <v>2084</v>
      </c>
      <c r="E112" s="92">
        <v>13000</v>
      </c>
      <c r="F112" s="88">
        <v>20000</v>
      </c>
      <c r="G112" s="148">
        <v>1</v>
      </c>
      <c r="I112" s="88">
        <v>20000</v>
      </c>
      <c r="L112" s="148"/>
    </row>
    <row r="113" spans="1:14" ht="18" customHeight="1">
      <c r="A113" s="90">
        <v>223</v>
      </c>
      <c r="B113" s="114">
        <v>45768</v>
      </c>
      <c r="C113" s="91" t="s">
        <v>2128</v>
      </c>
      <c r="D113" s="139" t="s">
        <v>2120</v>
      </c>
      <c r="F113" s="88">
        <v>1200000</v>
      </c>
      <c r="G113" s="148">
        <v>1</v>
      </c>
      <c r="I113" s="88">
        <v>1200000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2128</v>
      </c>
      <c r="D114" s="139" t="s">
        <v>2121</v>
      </c>
      <c r="F114" s="88">
        <v>1000000</v>
      </c>
      <c r="G114" s="148">
        <v>1</v>
      </c>
      <c r="I114" s="88">
        <v>1000000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1885</v>
      </c>
      <c r="F115" s="88">
        <v>1550000</v>
      </c>
      <c r="G115" s="148">
        <v>1</v>
      </c>
      <c r="I115" s="88">
        <v>1550000</v>
      </c>
      <c r="L115" s="148"/>
    </row>
    <row r="116" spans="1:14" ht="18" customHeight="1">
      <c r="A116" s="90">
        <v>226</v>
      </c>
      <c r="B116" s="114">
        <v>45768</v>
      </c>
      <c r="C116" s="91" t="s">
        <v>1485</v>
      </c>
      <c r="D116" s="139" t="s">
        <v>1637</v>
      </c>
      <c r="F116" s="88">
        <v>50000</v>
      </c>
      <c r="G116" s="148">
        <v>1</v>
      </c>
      <c r="I116" s="88">
        <v>50000</v>
      </c>
      <c r="L116" s="148"/>
    </row>
    <row r="117" spans="1:14" ht="18" customHeight="1">
      <c r="A117" s="90">
        <v>227</v>
      </c>
      <c r="B117" s="114">
        <v>45768</v>
      </c>
      <c r="C117" s="91" t="s">
        <v>1673</v>
      </c>
      <c r="D117" s="139" t="s">
        <v>1279</v>
      </c>
      <c r="E117" s="92">
        <v>480000</v>
      </c>
      <c r="F117" s="88">
        <v>499091</v>
      </c>
      <c r="G117" s="148">
        <v>1</v>
      </c>
      <c r="H117" s="159">
        <v>49909.1</v>
      </c>
      <c r="I117" s="88">
        <v>549000.1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1724</v>
      </c>
      <c r="F118" s="88">
        <v>380000</v>
      </c>
      <c r="G118" s="148">
        <v>1</v>
      </c>
      <c r="H118" s="159">
        <v>38000</v>
      </c>
      <c r="I118" s="88">
        <v>418000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1767</v>
      </c>
      <c r="F119" s="88">
        <v>1500000</v>
      </c>
      <c r="G119" s="148">
        <v>1</v>
      </c>
      <c r="H119" s="159">
        <v>150000</v>
      </c>
      <c r="I119" s="88">
        <v>1650000</v>
      </c>
      <c r="L119" s="148"/>
    </row>
    <row r="120" spans="1:14" ht="18" customHeight="1">
      <c r="A120" s="90">
        <v>230</v>
      </c>
      <c r="B120" s="114">
        <v>45768</v>
      </c>
      <c r="C120" s="91" t="s">
        <v>1670</v>
      </c>
      <c r="D120" s="139" t="s">
        <v>1668</v>
      </c>
      <c r="E120" s="92">
        <v>33000</v>
      </c>
      <c r="F120" s="88">
        <v>50000</v>
      </c>
      <c r="G120" s="148">
        <v>1</v>
      </c>
      <c r="H120" s="159">
        <v>5000</v>
      </c>
      <c r="I120" s="88">
        <v>55000</v>
      </c>
      <c r="L120" s="148"/>
    </row>
    <row r="121" spans="1:14" ht="18" customHeight="1">
      <c r="A121" s="90">
        <v>233</v>
      </c>
      <c r="B121" s="114">
        <v>45768</v>
      </c>
      <c r="C121" s="91" t="s">
        <v>1861</v>
      </c>
      <c r="D121" s="139" t="s">
        <v>2139</v>
      </c>
      <c r="F121" s="88">
        <v>1</v>
      </c>
      <c r="G121" s="148">
        <v>50000</v>
      </c>
      <c r="I121" s="88">
        <v>50000</v>
      </c>
      <c r="L121" s="148"/>
    </row>
    <row r="122" spans="1:14" ht="18" customHeight="1">
      <c r="A122" s="90">
        <v>234</v>
      </c>
      <c r="B122" s="114">
        <v>45769</v>
      </c>
      <c r="C122" s="91" t="s">
        <v>1535</v>
      </c>
      <c r="D122" s="139" t="s">
        <v>2144</v>
      </c>
      <c r="F122" s="148">
        <v>1</v>
      </c>
      <c r="G122" s="93">
        <v>1800000</v>
      </c>
      <c r="I122" s="88">
        <v>1800000</v>
      </c>
    </row>
    <row r="123" spans="1:14" ht="18" customHeight="1">
      <c r="A123" s="90">
        <v>235</v>
      </c>
      <c r="B123" s="114">
        <v>45769</v>
      </c>
      <c r="C123" s="91" t="s">
        <v>1535</v>
      </c>
      <c r="D123" s="139" t="s">
        <v>1668</v>
      </c>
      <c r="E123" s="92">
        <v>33000</v>
      </c>
      <c r="F123" s="148">
        <v>1</v>
      </c>
      <c r="G123" s="93">
        <v>50000</v>
      </c>
      <c r="I123" s="88">
        <v>50000</v>
      </c>
    </row>
    <row r="124" spans="1:14" ht="18" customHeight="1">
      <c r="A124" s="90">
        <v>236</v>
      </c>
      <c r="B124" s="114">
        <v>45770</v>
      </c>
      <c r="C124" s="91" t="s">
        <v>1692</v>
      </c>
      <c r="D124" s="139" t="s">
        <v>2146</v>
      </c>
      <c r="F124" s="148">
        <v>1</v>
      </c>
      <c r="G124" s="93">
        <v>1600000</v>
      </c>
      <c r="I124" s="88">
        <v>1600000</v>
      </c>
    </row>
    <row r="125" spans="1:14" ht="18" customHeight="1">
      <c r="A125" s="90">
        <v>237</v>
      </c>
      <c r="B125" s="114">
        <v>45770</v>
      </c>
      <c r="C125" s="91" t="s">
        <v>2148</v>
      </c>
      <c r="D125" s="139" t="s">
        <v>2037</v>
      </c>
      <c r="F125" s="148">
        <v>1</v>
      </c>
      <c r="G125" s="93">
        <v>1200000</v>
      </c>
      <c r="I125" s="88">
        <v>1200000</v>
      </c>
    </row>
    <row r="126" spans="1:14" ht="18" customHeight="1">
      <c r="A126" s="90">
        <v>238</v>
      </c>
      <c r="B126" s="114">
        <v>45770</v>
      </c>
      <c r="C126" s="91" t="s">
        <v>2148</v>
      </c>
      <c r="D126" s="139" t="s">
        <v>2152</v>
      </c>
      <c r="F126" s="148">
        <v>1</v>
      </c>
      <c r="G126" s="93">
        <v>600000</v>
      </c>
      <c r="I126" s="88">
        <v>600000</v>
      </c>
    </row>
    <row r="127" spans="1:14" ht="18" customHeight="1">
      <c r="A127" s="90">
        <v>239</v>
      </c>
      <c r="B127" s="114">
        <v>45770</v>
      </c>
      <c r="C127" s="91" t="s">
        <v>2148</v>
      </c>
      <c r="D127" s="139" t="s">
        <v>2153</v>
      </c>
      <c r="F127" s="148">
        <v>1</v>
      </c>
      <c r="G127" s="93">
        <v>600000</v>
      </c>
      <c r="I127" s="88">
        <v>600000</v>
      </c>
    </row>
    <row r="128" spans="1:14" ht="18" customHeight="1">
      <c r="A128" s="90">
        <v>240</v>
      </c>
      <c r="B128" s="114">
        <v>45770</v>
      </c>
      <c r="C128" s="91" t="s">
        <v>2148</v>
      </c>
      <c r="D128" s="139" t="s">
        <v>1279</v>
      </c>
      <c r="E128" s="92">
        <v>480000</v>
      </c>
      <c r="F128" s="148">
        <v>1</v>
      </c>
      <c r="G128" s="93">
        <v>600000</v>
      </c>
      <c r="I128" s="88">
        <v>600000</v>
      </c>
    </row>
    <row r="129" spans="1:9" ht="18" customHeight="1">
      <c r="A129" s="90">
        <v>241</v>
      </c>
      <c r="B129" s="114">
        <v>45770</v>
      </c>
      <c r="C129" s="91" t="s">
        <v>2148</v>
      </c>
      <c r="D129" s="139" t="s">
        <v>1763</v>
      </c>
      <c r="F129" s="148">
        <v>1</v>
      </c>
      <c r="G129" s="93">
        <v>80000</v>
      </c>
      <c r="I129" s="88">
        <v>80000</v>
      </c>
    </row>
    <row r="130" spans="1:9" ht="18" customHeight="1">
      <c r="A130" s="90">
        <v>242</v>
      </c>
      <c r="B130" s="114">
        <v>45770</v>
      </c>
      <c r="C130" s="91" t="s">
        <v>2148</v>
      </c>
      <c r="D130" s="139" t="s">
        <v>1949</v>
      </c>
      <c r="E130" s="92">
        <v>16000</v>
      </c>
      <c r="F130" s="148">
        <v>1</v>
      </c>
      <c r="G130" s="93">
        <v>50000</v>
      </c>
      <c r="I130" s="88">
        <v>50000</v>
      </c>
    </row>
  </sheetData>
  <autoFilter ref="A8:P17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389" t="s">
        <v>1184</v>
      </c>
      <c r="L1" s="389"/>
      <c r="M1" s="389"/>
      <c r="N1" s="389" t="s">
        <v>1185</v>
      </c>
      <c r="O1" s="389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7"/>
  <sheetViews>
    <sheetView workbookViewId="0">
      <pane xSplit="1" ySplit="1" topLeftCell="B226" activePane="bottomRight" state="frozen"/>
      <selection pane="topRight" activeCell="B1" sqref="B1"/>
      <selection pane="bottomLeft" activeCell="A2" sqref="A2"/>
      <selection pane="bottomRight" activeCell="K228" sqref="K228:K237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30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30" customWidth="1"/>
    <col min="12" max="12" width="10" style="230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1" t="s">
        <v>47</v>
      </c>
      <c r="H1" s="31" t="s">
        <v>56</v>
      </c>
      <c r="I1" s="105" t="s">
        <v>1180</v>
      </c>
      <c r="J1" s="105" t="s">
        <v>1284</v>
      </c>
      <c r="K1" s="231" t="s">
        <v>66</v>
      </c>
      <c r="L1" s="231" t="s">
        <v>1802</v>
      </c>
      <c r="M1" s="119">
        <v>247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30">
        <v>30000</v>
      </c>
      <c r="H2" s="49">
        <v>3</v>
      </c>
      <c r="K2" s="230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30">
        <v>1300000</v>
      </c>
      <c r="H3" s="49">
        <v>1</v>
      </c>
      <c r="K3" s="230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30">
        <v>800000</v>
      </c>
      <c r="H4" s="49">
        <v>1</v>
      </c>
      <c r="K4" s="230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30">
        <v>1000000</v>
      </c>
      <c r="H5" s="49">
        <v>1</v>
      </c>
      <c r="K5" s="230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30">
        <v>198000</v>
      </c>
      <c r="H6" s="49">
        <v>1</v>
      </c>
      <c r="K6" s="230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30">
        <v>12000</v>
      </c>
      <c r="H7" s="49">
        <v>1</v>
      </c>
      <c r="K7" s="230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30">
        <v>25000</v>
      </c>
      <c r="H8" s="49">
        <v>1</v>
      </c>
      <c r="K8" s="230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30">
        <v>1100000</v>
      </c>
      <c r="H9" s="49">
        <v>1</v>
      </c>
      <c r="K9" s="230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30">
        <v>1200000</v>
      </c>
      <c r="H10" s="49">
        <v>1</v>
      </c>
      <c r="K10" s="230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30">
        <v>330000</v>
      </c>
      <c r="H11" s="49">
        <v>1</v>
      </c>
      <c r="K11" s="230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30">
        <v>1000000</v>
      </c>
      <c r="H12" s="49">
        <v>1</v>
      </c>
      <c r="K12" s="230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1530</v>
      </c>
      <c r="E13" s="49">
        <v>602000700</v>
      </c>
      <c r="F13" s="49">
        <v>602000700</v>
      </c>
      <c r="G13" s="230">
        <v>350000</v>
      </c>
      <c r="H13" s="49">
        <v>1</v>
      </c>
      <c r="K13" s="230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30">
        <v>-300000</v>
      </c>
      <c r="H14" s="49">
        <v>1</v>
      </c>
      <c r="K14" s="230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1216</v>
      </c>
      <c r="E15" s="49" t="s">
        <v>1218</v>
      </c>
      <c r="F15" s="49"/>
      <c r="G15" s="230">
        <v>610000</v>
      </c>
      <c r="H15" s="49">
        <v>1</v>
      </c>
      <c r="K15" s="230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30">
        <v>55000</v>
      </c>
      <c r="H16" s="49">
        <v>1</v>
      </c>
      <c r="K16" s="230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1216</v>
      </c>
      <c r="E17" s="49" t="s">
        <v>1212</v>
      </c>
      <c r="F17" s="49"/>
      <c r="G17" s="230">
        <v>600000</v>
      </c>
      <c r="H17" s="49">
        <v>1</v>
      </c>
      <c r="K17" s="230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1535</v>
      </c>
      <c r="E18" s="49" t="s">
        <v>1219</v>
      </c>
      <c r="F18" s="49"/>
      <c r="G18" s="230">
        <v>1100000</v>
      </c>
      <c r="H18" s="49">
        <v>1</v>
      </c>
      <c r="K18" s="230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1485</v>
      </c>
      <c r="E19" s="49" t="s">
        <v>1208</v>
      </c>
      <c r="F19" s="49"/>
      <c r="G19" s="230">
        <v>650000</v>
      </c>
      <c r="H19" s="49">
        <v>1</v>
      </c>
      <c r="K19" s="230">
        <v>650000</v>
      </c>
      <c r="M19" s="49"/>
    </row>
    <row r="20" spans="1:15">
      <c r="A20" s="49">
        <v>18</v>
      </c>
      <c r="B20" s="13">
        <v>45717</v>
      </c>
      <c r="C20" s="49" t="s">
        <v>1538</v>
      </c>
      <c r="E20" s="49" t="s">
        <v>1220</v>
      </c>
      <c r="F20" s="49"/>
      <c r="G20" s="230">
        <v>1650000</v>
      </c>
      <c r="H20" s="49">
        <v>1</v>
      </c>
      <c r="K20" s="230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1540</v>
      </c>
      <c r="D21" s="136"/>
      <c r="E21" s="52" t="s">
        <v>1208</v>
      </c>
      <c r="F21" s="52"/>
      <c r="G21" s="230">
        <v>650000</v>
      </c>
      <c r="H21" s="52">
        <v>1</v>
      </c>
      <c r="I21" s="52"/>
      <c r="J21" s="52"/>
      <c r="K21" s="230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1542</v>
      </c>
      <c r="E22" s="49" t="s">
        <v>1223</v>
      </c>
      <c r="F22" s="49"/>
      <c r="G22" s="230">
        <v>700000</v>
      </c>
      <c r="H22" s="49">
        <v>1</v>
      </c>
      <c r="K22" s="230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1544</v>
      </c>
      <c r="E23" s="49" t="s">
        <v>1199</v>
      </c>
      <c r="F23" s="49"/>
      <c r="G23" s="230">
        <v>1500000</v>
      </c>
      <c r="H23" s="49">
        <v>1</v>
      </c>
      <c r="K23" s="230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30">
        <v>1200000</v>
      </c>
      <c r="H24" s="49">
        <v>1</v>
      </c>
      <c r="K24" s="230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1485</v>
      </c>
      <c r="E25" s="49" t="s">
        <v>1206</v>
      </c>
      <c r="F25" s="49"/>
      <c r="G25" s="230">
        <v>198000</v>
      </c>
      <c r="H25" s="49">
        <v>1</v>
      </c>
      <c r="K25" s="230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1530</v>
      </c>
      <c r="E26" s="49" t="s">
        <v>1201</v>
      </c>
      <c r="F26" s="49"/>
      <c r="G26" s="230">
        <v>300000</v>
      </c>
      <c r="H26" s="49">
        <v>1</v>
      </c>
      <c r="K26" s="230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1200</v>
      </c>
      <c r="F27" s="49"/>
      <c r="G27" s="230">
        <v>1000000</v>
      </c>
      <c r="H27" s="49">
        <v>1</v>
      </c>
      <c r="K27" s="230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1131</v>
      </c>
      <c r="E28" s="49" t="s">
        <v>1199</v>
      </c>
      <c r="F28" s="49"/>
      <c r="G28" s="230">
        <v>1500000</v>
      </c>
      <c r="H28" s="49">
        <v>1</v>
      </c>
      <c r="K28" s="230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1485</v>
      </c>
      <c r="E29" s="49" t="s">
        <v>1208</v>
      </c>
      <c r="F29" s="49"/>
      <c r="G29" s="230">
        <v>650000</v>
      </c>
      <c r="H29" s="49">
        <v>1</v>
      </c>
      <c r="K29" s="230">
        <v>650000</v>
      </c>
      <c r="M29" s="49"/>
      <c r="N29" s="49"/>
    </row>
    <row r="30" spans="1:15">
      <c r="A30">
        <v>28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30">
        <v>1500000</v>
      </c>
      <c r="H30">
        <v>1</v>
      </c>
      <c r="K30" s="230">
        <v>1500000</v>
      </c>
    </row>
    <row r="31" spans="1:15">
      <c r="A31">
        <v>29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30">
        <v>1200000</v>
      </c>
      <c r="H31">
        <v>1</v>
      </c>
      <c r="K31" s="230">
        <v>1200000</v>
      </c>
    </row>
    <row r="32" spans="1:15">
      <c r="A32">
        <v>30</v>
      </c>
      <c r="B32" s="13">
        <v>45727</v>
      </c>
      <c r="C32" t="s">
        <v>1553</v>
      </c>
      <c r="E32" t="s">
        <v>1232</v>
      </c>
      <c r="G32" s="230">
        <v>150000</v>
      </c>
      <c r="H32">
        <v>1</v>
      </c>
      <c r="K32" s="230">
        <v>150000</v>
      </c>
    </row>
    <row r="33" spans="1:15">
      <c r="A33">
        <v>31</v>
      </c>
      <c r="B33" s="13">
        <v>45727</v>
      </c>
      <c r="C33" t="s">
        <v>1553</v>
      </c>
      <c r="E33" t="s">
        <v>1232</v>
      </c>
      <c r="G33" s="230">
        <v>150000</v>
      </c>
      <c r="H33">
        <v>2</v>
      </c>
      <c r="K33" s="230">
        <v>300000</v>
      </c>
    </row>
    <row r="34" spans="1:15">
      <c r="A34">
        <v>32</v>
      </c>
      <c r="B34" s="13">
        <v>45727</v>
      </c>
      <c r="C34" t="s">
        <v>1553</v>
      </c>
      <c r="E34" t="s">
        <v>1233</v>
      </c>
      <c r="G34" s="230">
        <v>100000</v>
      </c>
      <c r="H34">
        <v>1</v>
      </c>
      <c r="K34" s="230">
        <v>100000</v>
      </c>
    </row>
    <row r="35" spans="1:15">
      <c r="A35">
        <v>33</v>
      </c>
      <c r="B35" s="13">
        <v>45727</v>
      </c>
      <c r="C35" t="s">
        <v>1553</v>
      </c>
      <c r="E35" t="s">
        <v>1234</v>
      </c>
      <c r="G35" s="230">
        <v>230000</v>
      </c>
      <c r="H35">
        <v>1</v>
      </c>
      <c r="K35" s="230">
        <v>230000</v>
      </c>
    </row>
    <row r="36" spans="1:15">
      <c r="A36">
        <v>34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30">
        <v>130000</v>
      </c>
      <c r="H36">
        <v>1</v>
      </c>
      <c r="K36" s="230">
        <v>130000</v>
      </c>
    </row>
    <row r="37" spans="1:15">
      <c r="A37">
        <v>35</v>
      </c>
      <c r="B37" s="13">
        <v>45729</v>
      </c>
      <c r="C37" t="s">
        <v>1555</v>
      </c>
      <c r="E37" t="s">
        <v>1556</v>
      </c>
      <c r="G37" s="230">
        <v>10000</v>
      </c>
      <c r="H37">
        <v>1</v>
      </c>
      <c r="K37" s="230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30">
        <v>50000</v>
      </c>
      <c r="H38">
        <v>1</v>
      </c>
      <c r="K38" s="230">
        <v>50000</v>
      </c>
    </row>
    <row r="39" spans="1:15">
      <c r="A39">
        <v>37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30">
        <v>1100000</v>
      </c>
      <c r="H39">
        <v>1</v>
      </c>
      <c r="K39" s="230">
        <v>1100000</v>
      </c>
    </row>
    <row r="40" spans="1:15">
      <c r="A40">
        <v>38</v>
      </c>
      <c r="B40" s="13">
        <v>45730</v>
      </c>
      <c r="C40" t="s">
        <v>1485</v>
      </c>
      <c r="E40" t="s">
        <v>1561</v>
      </c>
      <c r="G40" s="230">
        <v>13000</v>
      </c>
      <c r="H40">
        <v>1</v>
      </c>
      <c r="K40" s="230">
        <v>13000</v>
      </c>
    </row>
    <row r="41" spans="1:15">
      <c r="A41">
        <v>39</v>
      </c>
      <c r="B41" s="13">
        <v>45730</v>
      </c>
      <c r="C41" t="s">
        <v>1485</v>
      </c>
      <c r="E41" t="s">
        <v>1562</v>
      </c>
      <c r="G41" s="230">
        <v>50000</v>
      </c>
      <c r="H41">
        <v>1</v>
      </c>
      <c r="K41" s="230">
        <v>50000</v>
      </c>
    </row>
    <row r="42" spans="1:15">
      <c r="A42">
        <v>40</v>
      </c>
      <c r="B42" s="13">
        <v>45731</v>
      </c>
      <c r="C42" t="s">
        <v>1243</v>
      </c>
      <c r="E42" t="s">
        <v>1208</v>
      </c>
      <c r="G42" s="230">
        <v>1100000</v>
      </c>
      <c r="H42">
        <v>1</v>
      </c>
      <c r="K42" s="230">
        <v>1100000</v>
      </c>
    </row>
    <row r="43" spans="1:15">
      <c r="A43">
        <v>41</v>
      </c>
      <c r="B43" s="13">
        <v>45731</v>
      </c>
      <c r="C43" t="s">
        <v>1565</v>
      </c>
      <c r="E43" t="s">
        <v>1566</v>
      </c>
      <c r="G43" s="230">
        <v>140000</v>
      </c>
      <c r="H43">
        <v>3</v>
      </c>
      <c r="K43" s="230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1568</v>
      </c>
      <c r="G44" s="230">
        <v>450000</v>
      </c>
      <c r="H44">
        <v>1</v>
      </c>
      <c r="K44" s="230">
        <v>450000</v>
      </c>
    </row>
    <row r="45" spans="1:15">
      <c r="A45">
        <v>43</v>
      </c>
      <c r="B45" s="13">
        <v>45733</v>
      </c>
      <c r="C45" t="s">
        <v>1216</v>
      </c>
      <c r="E45" t="s">
        <v>1568</v>
      </c>
      <c r="G45" s="230">
        <v>450000</v>
      </c>
      <c r="H45">
        <v>1</v>
      </c>
      <c r="K45" s="230">
        <v>450000</v>
      </c>
    </row>
    <row r="46" spans="1:15">
      <c r="A46">
        <v>44</v>
      </c>
      <c r="B46" s="13">
        <v>45733</v>
      </c>
      <c r="C46" t="s">
        <v>1571</v>
      </c>
      <c r="E46" t="s">
        <v>1572</v>
      </c>
      <c r="G46" s="230">
        <v>1600000</v>
      </c>
      <c r="H46">
        <v>1</v>
      </c>
      <c r="K46" s="230">
        <v>1600000</v>
      </c>
    </row>
    <row r="47" spans="1:15">
      <c r="A47">
        <v>45</v>
      </c>
      <c r="B47" s="13">
        <v>45733</v>
      </c>
      <c r="C47" t="s">
        <v>1082</v>
      </c>
      <c r="E47" t="s">
        <v>1576</v>
      </c>
      <c r="G47" s="230">
        <v>1600000</v>
      </c>
      <c r="H47">
        <v>1</v>
      </c>
      <c r="K47" s="230">
        <v>1600000</v>
      </c>
    </row>
    <row r="48" spans="1:15">
      <c r="A48">
        <v>46</v>
      </c>
      <c r="B48" s="13">
        <v>45733</v>
      </c>
      <c r="C48" t="s">
        <v>1555</v>
      </c>
      <c r="E48" t="s">
        <v>1578</v>
      </c>
      <c r="G48" s="230">
        <v>100000</v>
      </c>
      <c r="H48">
        <v>1</v>
      </c>
      <c r="K48" s="230">
        <v>100000</v>
      </c>
    </row>
    <row r="49" spans="1:11">
      <c r="A49">
        <v>47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30">
        <v>650000</v>
      </c>
      <c r="H49">
        <v>1</v>
      </c>
      <c r="K49" s="230">
        <v>650000</v>
      </c>
    </row>
    <row r="50" spans="1:11">
      <c r="A50">
        <v>48</v>
      </c>
      <c r="B50" s="13">
        <v>45733</v>
      </c>
      <c r="C50" t="s">
        <v>1580</v>
      </c>
      <c r="E50" t="s">
        <v>1582</v>
      </c>
      <c r="G50" s="230">
        <v>350000</v>
      </c>
      <c r="H50">
        <v>1</v>
      </c>
      <c r="K50" s="230">
        <v>350000</v>
      </c>
    </row>
    <row r="51" spans="1:11">
      <c r="A51">
        <v>49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30">
        <v>1200000</v>
      </c>
      <c r="H51">
        <v>1</v>
      </c>
      <c r="K51" s="230">
        <v>1200000</v>
      </c>
    </row>
    <row r="52" spans="1:11">
      <c r="A52">
        <v>50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30">
        <v>1500000</v>
      </c>
      <c r="H52">
        <v>1</v>
      </c>
      <c r="K52" s="230">
        <v>1500000</v>
      </c>
    </row>
    <row r="53" spans="1:11">
      <c r="A53">
        <v>51</v>
      </c>
      <c r="B53" s="13">
        <v>45735</v>
      </c>
      <c r="C53" t="s">
        <v>1485</v>
      </c>
      <c r="E53" t="s">
        <v>1587</v>
      </c>
      <c r="G53" s="230">
        <v>-500000</v>
      </c>
      <c r="H53">
        <v>1</v>
      </c>
      <c r="K53" s="230">
        <v>-500000</v>
      </c>
    </row>
    <row r="54" spans="1:11">
      <c r="A54">
        <v>52</v>
      </c>
      <c r="B54" s="13">
        <v>45735</v>
      </c>
      <c r="C54" t="s">
        <v>1093</v>
      </c>
      <c r="E54" t="s">
        <v>1589</v>
      </c>
      <c r="G54" s="230">
        <v>1600000</v>
      </c>
      <c r="H54">
        <v>1</v>
      </c>
      <c r="K54" s="230">
        <v>1600000</v>
      </c>
    </row>
    <row r="55" spans="1:11">
      <c r="A55">
        <v>53</v>
      </c>
      <c r="B55" s="13">
        <v>45735</v>
      </c>
      <c r="C55" t="s">
        <v>1459</v>
      </c>
      <c r="E55" t="s">
        <v>1591</v>
      </c>
      <c r="G55" s="230">
        <v>1000000</v>
      </c>
      <c r="H55">
        <v>1</v>
      </c>
      <c r="K55" s="230">
        <v>1000000</v>
      </c>
    </row>
    <row r="56" spans="1:11">
      <c r="A56">
        <v>54</v>
      </c>
      <c r="B56" s="13">
        <v>45735</v>
      </c>
      <c r="C56" t="s">
        <v>1459</v>
      </c>
      <c r="E56" t="s">
        <v>1592</v>
      </c>
      <c r="G56" s="230">
        <v>200000</v>
      </c>
      <c r="H56">
        <v>1</v>
      </c>
      <c r="K56" s="230">
        <v>200000</v>
      </c>
    </row>
    <row r="57" spans="1:11">
      <c r="A57">
        <v>55</v>
      </c>
      <c r="B57" s="13">
        <v>45736</v>
      </c>
      <c r="C57" t="s">
        <v>1530</v>
      </c>
      <c r="E57" t="s">
        <v>1594</v>
      </c>
      <c r="G57" s="230">
        <v>-1270000</v>
      </c>
      <c r="H57">
        <v>1</v>
      </c>
      <c r="K57" s="230">
        <v>-1270000</v>
      </c>
    </row>
    <row r="58" spans="1:11">
      <c r="A58">
        <v>56</v>
      </c>
      <c r="B58" s="13">
        <v>45736</v>
      </c>
      <c r="C58" t="s">
        <v>1530</v>
      </c>
      <c r="E58" t="s">
        <v>1595</v>
      </c>
      <c r="G58" s="230">
        <v>-300000</v>
      </c>
      <c r="H58">
        <v>1</v>
      </c>
      <c r="K58" s="230">
        <v>-300000</v>
      </c>
    </row>
    <row r="59" spans="1:11">
      <c r="A59">
        <v>57</v>
      </c>
      <c r="B59" s="13">
        <v>45736</v>
      </c>
      <c r="C59" t="s">
        <v>1530</v>
      </c>
      <c r="E59" t="s">
        <v>1596</v>
      </c>
      <c r="G59" s="230">
        <v>-200000</v>
      </c>
      <c r="H59">
        <v>1</v>
      </c>
      <c r="K59" s="230">
        <v>-200000</v>
      </c>
    </row>
    <row r="60" spans="1:11">
      <c r="A60">
        <v>58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30">
        <v>150000</v>
      </c>
      <c r="H60">
        <v>1</v>
      </c>
      <c r="K60" s="230">
        <v>150000</v>
      </c>
    </row>
    <row r="61" spans="1:11">
      <c r="A61">
        <v>59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30">
        <v>1300000</v>
      </c>
      <c r="H61">
        <v>1</v>
      </c>
      <c r="K61" s="230">
        <v>1300000</v>
      </c>
    </row>
    <row r="62" spans="1:11">
      <c r="A62">
        <v>60</v>
      </c>
      <c r="B62" s="13">
        <v>45736</v>
      </c>
      <c r="C62" t="s">
        <v>1303</v>
      </c>
      <c r="E62" t="s">
        <v>1589</v>
      </c>
      <c r="G62" s="230">
        <v>1600000</v>
      </c>
      <c r="H62">
        <v>1</v>
      </c>
      <c r="K62" s="230">
        <v>1600000</v>
      </c>
    </row>
    <row r="63" spans="1:11">
      <c r="A63">
        <v>61</v>
      </c>
      <c r="B63" s="13">
        <v>45736</v>
      </c>
      <c r="C63" t="s">
        <v>1601</v>
      </c>
      <c r="E63" t="s">
        <v>1208</v>
      </c>
      <c r="G63" s="230">
        <v>650000</v>
      </c>
      <c r="H63">
        <v>1</v>
      </c>
      <c r="K63" s="230">
        <v>650000</v>
      </c>
    </row>
    <row r="64" spans="1:11">
      <c r="A64">
        <v>62</v>
      </c>
      <c r="B64" s="13">
        <v>45741</v>
      </c>
      <c r="C64" t="s">
        <v>1603</v>
      </c>
      <c r="E64" t="s">
        <v>1604</v>
      </c>
      <c r="G64" s="230">
        <v>150000</v>
      </c>
      <c r="H64">
        <v>2</v>
      </c>
      <c r="K64" s="230">
        <v>300000</v>
      </c>
    </row>
    <row r="65" spans="1:11">
      <c r="A65">
        <v>63</v>
      </c>
      <c r="B65" s="13">
        <v>45741</v>
      </c>
      <c r="C65" t="s">
        <v>1603</v>
      </c>
      <c r="E65" t="s">
        <v>1605</v>
      </c>
      <c r="G65" s="230">
        <v>20000</v>
      </c>
      <c r="H65">
        <v>1</v>
      </c>
      <c r="K65" s="230">
        <v>20000</v>
      </c>
    </row>
    <row r="66" spans="1:11">
      <c r="A66">
        <v>64</v>
      </c>
      <c r="B66" s="13">
        <v>45737</v>
      </c>
      <c r="C66" t="s">
        <v>1607</v>
      </c>
      <c r="E66" t="s">
        <v>1610</v>
      </c>
      <c r="G66" s="230">
        <v>250000</v>
      </c>
      <c r="H66">
        <v>1</v>
      </c>
      <c r="K66" s="230">
        <v>250000</v>
      </c>
    </row>
    <row r="67" spans="1:11">
      <c r="A67">
        <v>65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30">
        <v>570000</v>
      </c>
      <c r="H67">
        <v>2</v>
      </c>
      <c r="K67" s="230">
        <v>1140000</v>
      </c>
    </row>
    <row r="68" spans="1:11">
      <c r="A68">
        <v>66</v>
      </c>
      <c r="B68" s="13">
        <v>45737</v>
      </c>
      <c r="C68" t="s">
        <v>1530</v>
      </c>
      <c r="E68" t="s">
        <v>1494</v>
      </c>
      <c r="H68">
        <v>2</v>
      </c>
      <c r="K68" s="230">
        <v>0</v>
      </c>
    </row>
    <row r="69" spans="1:11">
      <c r="A69">
        <v>67</v>
      </c>
      <c r="B69" s="13">
        <v>45740</v>
      </c>
      <c r="C69" t="s">
        <v>1386</v>
      </c>
      <c r="E69">
        <v>2703900</v>
      </c>
      <c r="G69" s="230">
        <v>1600000</v>
      </c>
      <c r="H69">
        <v>1</v>
      </c>
      <c r="K69" s="230">
        <v>1600000</v>
      </c>
    </row>
    <row r="70" spans="1:11">
      <c r="A70">
        <v>68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30">
        <v>1300000</v>
      </c>
      <c r="H70">
        <v>1</v>
      </c>
      <c r="K70" s="230">
        <v>1300000</v>
      </c>
    </row>
    <row r="71" spans="1:11">
      <c r="A71">
        <v>69</v>
      </c>
      <c r="B71" s="13">
        <v>45740</v>
      </c>
      <c r="C71" t="s">
        <v>1453</v>
      </c>
      <c r="E71" t="s">
        <v>1224</v>
      </c>
      <c r="G71" s="230">
        <v>1500000</v>
      </c>
      <c r="H71">
        <v>1</v>
      </c>
      <c r="K71" s="230">
        <v>1500000</v>
      </c>
    </row>
    <row r="72" spans="1:11">
      <c r="A72">
        <v>70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30">
        <v>1200000</v>
      </c>
      <c r="H72">
        <v>1</v>
      </c>
      <c r="K72" s="230">
        <v>1200000</v>
      </c>
    </row>
    <row r="73" spans="1:11">
      <c r="A73">
        <v>71</v>
      </c>
      <c r="B73" s="13">
        <v>45740</v>
      </c>
      <c r="C73" t="s">
        <v>1027</v>
      </c>
      <c r="E73" t="s">
        <v>1219</v>
      </c>
      <c r="G73" s="230">
        <v>1100000</v>
      </c>
      <c r="H73">
        <v>1</v>
      </c>
      <c r="K73" s="230">
        <v>1100000</v>
      </c>
    </row>
    <row r="74" spans="1:11">
      <c r="A74">
        <v>72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30">
        <v>1500000</v>
      </c>
      <c r="H74">
        <v>1</v>
      </c>
      <c r="K74" s="230">
        <v>1500000</v>
      </c>
    </row>
    <row r="75" spans="1:11">
      <c r="A75">
        <v>73</v>
      </c>
      <c r="B75" s="13">
        <v>45741</v>
      </c>
      <c r="C75" t="s">
        <v>1535</v>
      </c>
      <c r="E75" t="s">
        <v>1621</v>
      </c>
      <c r="G75" s="230">
        <v>450000</v>
      </c>
      <c r="H75">
        <v>1</v>
      </c>
      <c r="K75" s="230">
        <v>450000</v>
      </c>
    </row>
    <row r="76" spans="1:11">
      <c r="A76">
        <v>74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30">
        <v>1200000</v>
      </c>
      <c r="H76">
        <v>1</v>
      </c>
      <c r="K76" s="230">
        <v>1200000</v>
      </c>
    </row>
    <row r="77" spans="1:11">
      <c r="A77">
        <v>75</v>
      </c>
      <c r="B77" s="13">
        <v>45741</v>
      </c>
      <c r="C77" t="s">
        <v>1044</v>
      </c>
      <c r="E77" t="s">
        <v>1624</v>
      </c>
      <c r="G77" s="230">
        <v>2000000</v>
      </c>
      <c r="H77">
        <v>1</v>
      </c>
      <c r="K77" s="230">
        <v>2000000</v>
      </c>
    </row>
    <row r="78" spans="1:11">
      <c r="A78">
        <v>76</v>
      </c>
      <c r="B78" s="13">
        <v>45741</v>
      </c>
      <c r="C78" t="s">
        <v>1530</v>
      </c>
      <c r="E78" t="s">
        <v>1201</v>
      </c>
      <c r="G78" s="230">
        <v>350000</v>
      </c>
      <c r="H78">
        <v>2</v>
      </c>
      <c r="K78" s="230">
        <v>700000</v>
      </c>
    </row>
    <row r="79" spans="1:11">
      <c r="A79">
        <v>77</v>
      </c>
      <c r="B79" s="13">
        <v>45741</v>
      </c>
      <c r="C79" t="s">
        <v>1530</v>
      </c>
      <c r="E79" t="s">
        <v>1201</v>
      </c>
      <c r="G79" s="230">
        <v>300000</v>
      </c>
      <c r="H79">
        <v>2</v>
      </c>
      <c r="K79" s="230">
        <v>600000</v>
      </c>
    </row>
    <row r="80" spans="1:11">
      <c r="A80">
        <v>78</v>
      </c>
      <c r="B80" s="13">
        <v>45741</v>
      </c>
      <c r="C80" t="s">
        <v>1627</v>
      </c>
      <c r="E80" t="s">
        <v>1628</v>
      </c>
      <c r="G80" s="230">
        <v>129000</v>
      </c>
      <c r="H80">
        <v>1</v>
      </c>
      <c r="K80" s="230">
        <v>129000</v>
      </c>
    </row>
    <row r="81" spans="1:11">
      <c r="A81">
        <v>79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30">
        <v>1500000</v>
      </c>
      <c r="H81">
        <v>1</v>
      </c>
      <c r="K81" s="230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30">
        <v>1200000</v>
      </c>
      <c r="H82">
        <v>1</v>
      </c>
      <c r="K82" s="230">
        <v>1200000</v>
      </c>
    </row>
    <row r="83" spans="1:11">
      <c r="A83">
        <v>81</v>
      </c>
      <c r="B83" s="13">
        <v>45742</v>
      </c>
      <c r="C83" t="s">
        <v>1044</v>
      </c>
      <c r="E83" t="s">
        <v>1582</v>
      </c>
      <c r="G83" s="230">
        <v>350000</v>
      </c>
      <c r="H83">
        <v>1</v>
      </c>
      <c r="K83" s="230">
        <v>350000</v>
      </c>
    </row>
    <row r="84" spans="1:11">
      <c r="A84">
        <v>82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30">
        <v>1200000</v>
      </c>
      <c r="H84">
        <v>1</v>
      </c>
      <c r="K84" s="230">
        <v>1200000</v>
      </c>
    </row>
    <row r="85" spans="1:11">
      <c r="A85">
        <v>83</v>
      </c>
      <c r="B85" s="13">
        <v>45742</v>
      </c>
      <c r="C85" t="s">
        <v>1479</v>
      </c>
      <c r="E85" t="s">
        <v>1208</v>
      </c>
      <c r="G85" s="230">
        <v>650000</v>
      </c>
      <c r="H85">
        <v>1</v>
      </c>
      <c r="K85" s="230">
        <v>650000</v>
      </c>
    </row>
    <row r="86" spans="1:11">
      <c r="A86">
        <v>84</v>
      </c>
      <c r="B86" s="13">
        <v>45742</v>
      </c>
      <c r="C86" t="s">
        <v>1027</v>
      </c>
      <c r="E86" t="s">
        <v>1637</v>
      </c>
      <c r="G86" s="230">
        <v>50000</v>
      </c>
      <c r="H86">
        <v>1</v>
      </c>
      <c r="K86" s="230">
        <v>50000</v>
      </c>
    </row>
    <row r="87" spans="1:11">
      <c r="A87">
        <v>85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30">
        <v>1300000</v>
      </c>
      <c r="H87">
        <v>1</v>
      </c>
      <c r="K87" s="230">
        <v>1300000</v>
      </c>
    </row>
    <row r="88" spans="1:11">
      <c r="A88">
        <v>86</v>
      </c>
      <c r="B88" s="13">
        <v>45743</v>
      </c>
      <c r="C88" t="s">
        <v>1639</v>
      </c>
      <c r="E88" t="s">
        <v>1582</v>
      </c>
      <c r="G88" s="230">
        <v>350000</v>
      </c>
      <c r="H88">
        <v>1</v>
      </c>
      <c r="K88" s="230">
        <v>350000</v>
      </c>
    </row>
    <row r="89" spans="1:11">
      <c r="A89">
        <v>87</v>
      </c>
      <c r="B89" s="13">
        <v>45743</v>
      </c>
      <c r="C89" t="s">
        <v>1642</v>
      </c>
      <c r="E89" t="s">
        <v>1643</v>
      </c>
      <c r="G89" s="230">
        <v>350000</v>
      </c>
      <c r="H89">
        <v>1</v>
      </c>
      <c r="K89" s="230">
        <v>350000</v>
      </c>
    </row>
    <row r="90" spans="1:11">
      <c r="A90">
        <v>88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30">
        <v>1090909</v>
      </c>
      <c r="H90">
        <v>1</v>
      </c>
      <c r="J90" s="106">
        <v>109090.90000000001</v>
      </c>
      <c r="K90" s="230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30">
        <v>1600000</v>
      </c>
      <c r="H91">
        <v>1</v>
      </c>
      <c r="J91" s="106">
        <v>160000</v>
      </c>
      <c r="K91" s="230">
        <v>1760000</v>
      </c>
    </row>
    <row r="92" spans="1:11">
      <c r="A92">
        <v>90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30">
        <v>1200000</v>
      </c>
      <c r="H92">
        <v>1</v>
      </c>
      <c r="K92" s="230">
        <v>1200000</v>
      </c>
    </row>
    <row r="93" spans="1:11">
      <c r="A93">
        <v>91</v>
      </c>
      <c r="B93" s="13">
        <v>45747</v>
      </c>
      <c r="C93" t="s">
        <v>1627</v>
      </c>
      <c r="E93" t="s">
        <v>1206</v>
      </c>
      <c r="G93" s="230">
        <v>198000</v>
      </c>
      <c r="H93">
        <v>1</v>
      </c>
      <c r="K93" s="230">
        <v>198000</v>
      </c>
    </row>
    <row r="94" spans="1:11">
      <c r="A94">
        <v>92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30">
        <v>1500000</v>
      </c>
      <c r="H94">
        <v>1</v>
      </c>
      <c r="K94" s="230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30">
        <v>1500000</v>
      </c>
      <c r="H95">
        <v>1</v>
      </c>
      <c r="J95" s="106">
        <v>150000</v>
      </c>
      <c r="K95" s="230">
        <v>1650000</v>
      </c>
    </row>
    <row r="96" spans="1:11">
      <c r="A96">
        <v>94</v>
      </c>
      <c r="B96" s="13">
        <v>45747</v>
      </c>
      <c r="C96" t="s">
        <v>991</v>
      </c>
      <c r="E96" t="s">
        <v>1668</v>
      </c>
      <c r="G96" s="230">
        <v>30000</v>
      </c>
      <c r="H96">
        <v>1</v>
      </c>
      <c r="J96" s="106">
        <v>3000</v>
      </c>
      <c r="K96" s="230">
        <v>33000</v>
      </c>
    </row>
    <row r="97" spans="1:11">
      <c r="A97">
        <v>95</v>
      </c>
      <c r="B97" s="13">
        <v>45734</v>
      </c>
      <c r="C97" t="s">
        <v>1670</v>
      </c>
      <c r="E97" t="s">
        <v>1671</v>
      </c>
      <c r="G97" s="230">
        <v>1100000</v>
      </c>
      <c r="H97">
        <v>1</v>
      </c>
      <c r="J97" s="106">
        <v>110000</v>
      </c>
      <c r="K97" s="230">
        <v>1210000</v>
      </c>
    </row>
    <row r="98" spans="1:11">
      <c r="A98">
        <v>96</v>
      </c>
      <c r="B98" s="13">
        <v>45734</v>
      </c>
      <c r="C98" t="s">
        <v>1670</v>
      </c>
      <c r="E98" t="s">
        <v>1605</v>
      </c>
      <c r="G98" s="230">
        <v>20000</v>
      </c>
      <c r="H98">
        <v>1</v>
      </c>
      <c r="K98" s="230">
        <v>20000</v>
      </c>
    </row>
    <row r="99" spans="1:11">
      <c r="A99">
        <v>97</v>
      </c>
      <c r="B99" s="13">
        <v>45723</v>
      </c>
      <c r="C99" t="s">
        <v>1673</v>
      </c>
      <c r="E99" t="s">
        <v>1674</v>
      </c>
      <c r="G99" s="230">
        <v>1100000</v>
      </c>
      <c r="H99">
        <v>1</v>
      </c>
      <c r="J99" s="106">
        <v>110000</v>
      </c>
      <c r="K99" s="230">
        <v>1210000</v>
      </c>
    </row>
    <row r="100" spans="1:11">
      <c r="A100">
        <v>98</v>
      </c>
      <c r="B100" s="13">
        <v>45723</v>
      </c>
      <c r="C100" t="s">
        <v>1673</v>
      </c>
      <c r="E100" t="s">
        <v>1899</v>
      </c>
      <c r="G100" s="230">
        <v>3500000</v>
      </c>
      <c r="H100">
        <v>1</v>
      </c>
      <c r="J100" s="106">
        <v>350000</v>
      </c>
      <c r="K100" s="230">
        <v>3850000</v>
      </c>
    </row>
    <row r="101" spans="1:11">
      <c r="A101">
        <v>99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30">
        <v>50000</v>
      </c>
      <c r="H101">
        <v>1</v>
      </c>
      <c r="J101" s="106">
        <v>5000</v>
      </c>
      <c r="K101" s="230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30">
        <v>1200000</v>
      </c>
      <c r="H102">
        <v>1</v>
      </c>
      <c r="J102" s="106">
        <v>120000</v>
      </c>
      <c r="K102" s="230">
        <v>1320000</v>
      </c>
    </row>
    <row r="103" spans="1:11">
      <c r="A103">
        <v>101</v>
      </c>
      <c r="B103" s="13">
        <v>45729</v>
      </c>
      <c r="C103" t="s">
        <v>1679</v>
      </c>
      <c r="E103" t="s">
        <v>1680</v>
      </c>
      <c r="G103" s="230">
        <v>800000</v>
      </c>
      <c r="H103">
        <v>1</v>
      </c>
      <c r="J103" s="106">
        <v>80000</v>
      </c>
      <c r="K103" s="230">
        <v>880000</v>
      </c>
    </row>
    <row r="104" spans="1:11">
      <c r="A104">
        <v>102</v>
      </c>
      <c r="B104" s="13">
        <v>45729</v>
      </c>
      <c r="C104" t="s">
        <v>1679</v>
      </c>
      <c r="E104" t="s">
        <v>1682</v>
      </c>
      <c r="G104" s="230">
        <v>320000</v>
      </c>
      <c r="H104">
        <v>1</v>
      </c>
      <c r="J104" s="106">
        <v>32000</v>
      </c>
      <c r="K104" s="230">
        <v>352000</v>
      </c>
    </row>
    <row r="105" spans="1:11">
      <c r="A105">
        <v>103</v>
      </c>
      <c r="B105" s="13">
        <v>45729</v>
      </c>
      <c r="C105" t="s">
        <v>1679</v>
      </c>
      <c r="E105" t="s">
        <v>1681</v>
      </c>
      <c r="G105" s="230">
        <v>340000</v>
      </c>
      <c r="H105">
        <v>1</v>
      </c>
      <c r="J105" s="106">
        <v>34000</v>
      </c>
      <c r="K105" s="230">
        <v>374000</v>
      </c>
    </row>
    <row r="106" spans="1:11">
      <c r="A106">
        <v>104</v>
      </c>
      <c r="B106" s="13">
        <v>45729</v>
      </c>
      <c r="C106" t="s">
        <v>1679</v>
      </c>
      <c r="E106" t="s">
        <v>1683</v>
      </c>
      <c r="G106" s="230">
        <v>7727</v>
      </c>
      <c r="H106">
        <v>1</v>
      </c>
      <c r="J106" s="106">
        <v>772.7</v>
      </c>
      <c r="K106" s="230">
        <v>8499.7000000000007</v>
      </c>
    </row>
    <row r="107" spans="1:11">
      <c r="A107">
        <v>105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30">
        <v>1100000</v>
      </c>
      <c r="H107">
        <v>1</v>
      </c>
      <c r="J107" s="106">
        <v>110000</v>
      </c>
      <c r="K107" s="230">
        <v>1210000</v>
      </c>
    </row>
    <row r="108" spans="1:11">
      <c r="A108">
        <v>106</v>
      </c>
      <c r="B108" s="13">
        <v>45722</v>
      </c>
      <c r="C108" t="s">
        <v>1553</v>
      </c>
      <c r="E108" t="s">
        <v>1686</v>
      </c>
      <c r="G108" s="230">
        <v>572727</v>
      </c>
      <c r="H108">
        <v>1</v>
      </c>
      <c r="J108" s="106">
        <v>57272.700000000004</v>
      </c>
      <c r="K108" s="230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30">
        <v>1000000</v>
      </c>
      <c r="H109">
        <v>1</v>
      </c>
      <c r="J109" s="106">
        <v>100000</v>
      </c>
      <c r="K109" s="230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1582</v>
      </c>
      <c r="G110" s="230">
        <v>350000</v>
      </c>
      <c r="H110">
        <v>1</v>
      </c>
      <c r="J110" s="106">
        <v>35000</v>
      </c>
      <c r="K110" s="230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1161</v>
      </c>
      <c r="G111" s="230">
        <v>129000</v>
      </c>
      <c r="H111">
        <v>1</v>
      </c>
      <c r="J111" s="106">
        <v>12900</v>
      </c>
      <c r="K111" s="230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1235</v>
      </c>
      <c r="G112" s="230">
        <v>600000</v>
      </c>
      <c r="H112">
        <v>1</v>
      </c>
      <c r="J112" s="106">
        <v>60000</v>
      </c>
      <c r="K112" s="230">
        <v>660000</v>
      </c>
    </row>
    <row r="113" spans="1:11">
      <c r="A113">
        <v>111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30">
        <v>1200000</v>
      </c>
      <c r="H113">
        <v>1</v>
      </c>
      <c r="J113" s="106">
        <v>120000</v>
      </c>
      <c r="K113" s="230">
        <v>1320000</v>
      </c>
    </row>
    <row r="114" spans="1:11">
      <c r="A114">
        <v>112</v>
      </c>
      <c r="B114" s="13">
        <v>45736</v>
      </c>
      <c r="C114" t="s">
        <v>1692</v>
      </c>
      <c r="E114" t="s">
        <v>1224</v>
      </c>
      <c r="G114" s="230">
        <v>1500000</v>
      </c>
      <c r="H114">
        <v>1</v>
      </c>
      <c r="J114" s="106">
        <v>150000</v>
      </c>
      <c r="K114" s="230">
        <v>1650000</v>
      </c>
    </row>
    <row r="115" spans="1:11">
      <c r="A115">
        <v>113</v>
      </c>
      <c r="B115" s="13">
        <v>45721</v>
      </c>
      <c r="C115" t="s">
        <v>1538</v>
      </c>
      <c r="E115" t="s">
        <v>1218</v>
      </c>
      <c r="G115" s="230">
        <v>610000</v>
      </c>
      <c r="H115">
        <v>1</v>
      </c>
      <c r="J115" s="106">
        <v>61000</v>
      </c>
      <c r="K115" s="230">
        <v>671000</v>
      </c>
    </row>
    <row r="116" spans="1:11">
      <c r="A116">
        <v>114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30">
        <v>130000</v>
      </c>
      <c r="H116">
        <v>1</v>
      </c>
      <c r="J116" s="106">
        <v>13000</v>
      </c>
      <c r="K116" s="230">
        <v>143000</v>
      </c>
    </row>
    <row r="117" spans="1:11">
      <c r="A117">
        <v>115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30">
        <v>35000</v>
      </c>
      <c r="H117">
        <v>1</v>
      </c>
      <c r="J117" s="106">
        <v>3500</v>
      </c>
      <c r="K117" s="230">
        <v>38500</v>
      </c>
    </row>
    <row r="118" spans="1:11">
      <c r="A118">
        <v>116</v>
      </c>
      <c r="B118" s="13">
        <v>45721</v>
      </c>
      <c r="C118" t="s">
        <v>1538</v>
      </c>
      <c r="E118" t="s">
        <v>1694</v>
      </c>
      <c r="G118" s="230">
        <v>20000</v>
      </c>
      <c r="H118">
        <v>1</v>
      </c>
      <c r="J118" s="106">
        <v>2000</v>
      </c>
      <c r="K118" s="230">
        <v>22000</v>
      </c>
    </row>
    <row r="119" spans="1:11">
      <c r="A119">
        <v>117</v>
      </c>
      <c r="B119" s="13">
        <v>45736</v>
      </c>
      <c r="C119" t="s">
        <v>1696</v>
      </c>
      <c r="E119" t="s">
        <v>1697</v>
      </c>
      <c r="G119" s="230">
        <v>2200000</v>
      </c>
      <c r="H119">
        <v>1</v>
      </c>
      <c r="J119" s="106">
        <v>220000</v>
      </c>
      <c r="K119" s="230">
        <v>2420000</v>
      </c>
    </row>
    <row r="120" spans="1:11">
      <c r="A120">
        <v>118</v>
      </c>
      <c r="B120" s="13">
        <v>45735</v>
      </c>
      <c r="E120" t="s">
        <v>1697</v>
      </c>
      <c r="G120" s="230">
        <v>2180000</v>
      </c>
      <c r="H120">
        <v>1</v>
      </c>
      <c r="J120" s="106">
        <v>218000</v>
      </c>
      <c r="K120" s="230">
        <v>2398000</v>
      </c>
    </row>
    <row r="121" spans="1:11">
      <c r="A121">
        <v>119</v>
      </c>
      <c r="B121" s="13">
        <v>45744</v>
      </c>
      <c r="E121" t="s">
        <v>1700</v>
      </c>
      <c r="G121" s="230">
        <v>2000000</v>
      </c>
      <c r="H121">
        <v>1</v>
      </c>
      <c r="J121" s="106">
        <v>200000</v>
      </c>
      <c r="K121" s="230">
        <v>2200000</v>
      </c>
    </row>
    <row r="122" spans="1:11">
      <c r="A122">
        <v>119</v>
      </c>
      <c r="B122" s="13">
        <v>45748</v>
      </c>
      <c r="C122" t="s">
        <v>1670</v>
      </c>
      <c r="D122" s="225">
        <v>415072909</v>
      </c>
      <c r="E122" t="s">
        <v>1724</v>
      </c>
      <c r="F122">
        <v>415072909</v>
      </c>
      <c r="G122" s="230">
        <v>381818</v>
      </c>
      <c r="H122">
        <v>1</v>
      </c>
      <c r="J122" s="106">
        <v>38181.800000000003</v>
      </c>
      <c r="K122" s="230">
        <v>419999.8</v>
      </c>
    </row>
    <row r="123" spans="1:11">
      <c r="A123">
        <v>120</v>
      </c>
      <c r="B123" s="13">
        <v>45748</v>
      </c>
      <c r="C123" t="s">
        <v>1670</v>
      </c>
      <c r="D123" s="225" t="s">
        <v>1725</v>
      </c>
      <c r="E123" t="s">
        <v>1726</v>
      </c>
      <c r="F123" t="s">
        <v>1725</v>
      </c>
      <c r="G123" s="230">
        <v>12000</v>
      </c>
      <c r="H123">
        <v>1</v>
      </c>
      <c r="J123" s="106">
        <v>1200</v>
      </c>
      <c r="K123" s="230">
        <v>13200</v>
      </c>
    </row>
    <row r="124" spans="1:11">
      <c r="A124">
        <v>121</v>
      </c>
      <c r="B124" s="13">
        <v>45748</v>
      </c>
      <c r="C124" t="s">
        <v>1670</v>
      </c>
      <c r="D124" s="225">
        <v>415072909</v>
      </c>
      <c r="E124" t="s">
        <v>1724</v>
      </c>
      <c r="F124">
        <v>415072909</v>
      </c>
      <c r="G124" s="230">
        <v>381818</v>
      </c>
      <c r="H124">
        <v>1</v>
      </c>
      <c r="J124" s="106">
        <v>38181.800000000003</v>
      </c>
      <c r="K124" s="230">
        <v>419999.8</v>
      </c>
    </row>
    <row r="125" spans="1:11">
      <c r="A125">
        <v>122</v>
      </c>
      <c r="B125" s="13">
        <v>45748</v>
      </c>
      <c r="C125" t="s">
        <v>1670</v>
      </c>
      <c r="D125" s="225" t="s">
        <v>1725</v>
      </c>
      <c r="E125" t="s">
        <v>1726</v>
      </c>
      <c r="F125" t="s">
        <v>1725</v>
      </c>
      <c r="G125" s="230">
        <v>12000</v>
      </c>
      <c r="H125">
        <v>1</v>
      </c>
      <c r="J125" s="106">
        <v>1200</v>
      </c>
      <c r="K125" s="230">
        <v>13200</v>
      </c>
    </row>
    <row r="126" spans="1:11">
      <c r="A126">
        <v>123</v>
      </c>
      <c r="B126" s="13">
        <v>45748</v>
      </c>
      <c r="C126" t="s">
        <v>1670</v>
      </c>
      <c r="E126" t="s">
        <v>1728</v>
      </c>
      <c r="G126" s="230">
        <v>27000</v>
      </c>
      <c r="H126">
        <v>1</v>
      </c>
      <c r="J126" s="106">
        <v>2700</v>
      </c>
      <c r="K126" s="230">
        <v>29700</v>
      </c>
    </row>
    <row r="127" spans="1:11">
      <c r="A127">
        <v>124</v>
      </c>
      <c r="B127" s="13">
        <v>45749</v>
      </c>
      <c r="C127" t="s">
        <v>1535</v>
      </c>
      <c r="E127" t="s">
        <v>1754</v>
      </c>
      <c r="G127" s="230">
        <v>850000</v>
      </c>
      <c r="H127">
        <v>1</v>
      </c>
      <c r="K127" s="230">
        <v>850000</v>
      </c>
    </row>
    <row r="128" spans="1:11">
      <c r="A128">
        <v>125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30">
        <v>1200000</v>
      </c>
      <c r="H128">
        <v>1</v>
      </c>
      <c r="K128" s="230">
        <v>1200000</v>
      </c>
    </row>
    <row r="129" spans="1:12">
      <c r="A129">
        <v>126</v>
      </c>
      <c r="B129" s="13">
        <v>45749</v>
      </c>
      <c r="C129" t="s">
        <v>1627</v>
      </c>
      <c r="E129" t="s">
        <v>1582</v>
      </c>
      <c r="G129" s="230">
        <v>350000</v>
      </c>
      <c r="H129">
        <v>1</v>
      </c>
      <c r="K129" s="230">
        <v>350000</v>
      </c>
    </row>
    <row r="130" spans="1:12">
      <c r="A130">
        <v>127</v>
      </c>
      <c r="B130" s="13">
        <v>45749</v>
      </c>
      <c r="C130" t="s">
        <v>1627</v>
      </c>
      <c r="E130" t="s">
        <v>1757</v>
      </c>
      <c r="G130" s="230">
        <v>50000</v>
      </c>
      <c r="H130">
        <v>1</v>
      </c>
      <c r="K130" s="230">
        <v>50000</v>
      </c>
    </row>
    <row r="131" spans="1:12">
      <c r="A131">
        <v>128</v>
      </c>
      <c r="B131" s="13">
        <v>45749</v>
      </c>
      <c r="C131" t="s">
        <v>1485</v>
      </c>
      <c r="D131" s="225" t="s">
        <v>1271</v>
      </c>
      <c r="E131" t="s">
        <v>1765</v>
      </c>
      <c r="F131" t="s">
        <v>1271</v>
      </c>
      <c r="G131" s="230">
        <v>1400000</v>
      </c>
      <c r="H131">
        <v>1</v>
      </c>
      <c r="K131" s="230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1272</v>
      </c>
      <c r="E132" t="s">
        <v>1767</v>
      </c>
      <c r="F132" t="s">
        <v>1272</v>
      </c>
      <c r="G132" s="230">
        <v>1500000</v>
      </c>
      <c r="H132">
        <v>1</v>
      </c>
      <c r="K132" s="230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1668</v>
      </c>
      <c r="G133" s="230">
        <v>30000</v>
      </c>
      <c r="H133">
        <v>1</v>
      </c>
      <c r="K133" s="230">
        <v>30000</v>
      </c>
    </row>
    <row r="134" spans="1:12">
      <c r="A134">
        <v>131</v>
      </c>
      <c r="B134" s="13">
        <v>45749</v>
      </c>
      <c r="C134" t="s">
        <v>1788</v>
      </c>
      <c r="E134" t="s">
        <v>1791</v>
      </c>
      <c r="G134" s="230">
        <v>250000</v>
      </c>
      <c r="H134">
        <v>1</v>
      </c>
      <c r="K134" s="230">
        <v>250000</v>
      </c>
    </row>
    <row r="135" spans="1:12">
      <c r="A135">
        <v>132</v>
      </c>
      <c r="B135" s="13">
        <v>45749</v>
      </c>
      <c r="C135" t="s">
        <v>1793</v>
      </c>
      <c r="E135" t="s">
        <v>1794</v>
      </c>
      <c r="G135" s="230">
        <v>2600000</v>
      </c>
      <c r="H135">
        <v>1</v>
      </c>
      <c r="K135" s="230">
        <v>2600000</v>
      </c>
    </row>
    <row r="136" spans="1:12">
      <c r="A136">
        <v>133</v>
      </c>
      <c r="B136" s="13">
        <v>45749</v>
      </c>
      <c r="C136" t="s">
        <v>1627</v>
      </c>
      <c r="E136" t="s">
        <v>1796</v>
      </c>
      <c r="G136" s="230">
        <v>600000</v>
      </c>
      <c r="H136">
        <v>1</v>
      </c>
      <c r="K136" s="230">
        <v>600000</v>
      </c>
    </row>
    <row r="137" spans="1:12">
      <c r="A137">
        <v>134</v>
      </c>
      <c r="B137" s="13">
        <v>45750</v>
      </c>
      <c r="C137" t="s">
        <v>1535</v>
      </c>
      <c r="E137" t="s">
        <v>1798</v>
      </c>
      <c r="G137" s="230">
        <v>1850000</v>
      </c>
      <c r="H137">
        <v>1</v>
      </c>
      <c r="K137" s="230">
        <v>1850000</v>
      </c>
    </row>
    <row r="138" spans="1:12">
      <c r="A138">
        <v>135</v>
      </c>
      <c r="B138" s="13">
        <v>45750</v>
      </c>
      <c r="C138" t="s">
        <v>1803</v>
      </c>
      <c r="E138" t="s">
        <v>1806</v>
      </c>
      <c r="G138" s="230">
        <v>1550000</v>
      </c>
      <c r="H138">
        <v>1</v>
      </c>
      <c r="J138" s="106">
        <v>155000</v>
      </c>
      <c r="K138" s="230">
        <v>1705000</v>
      </c>
    </row>
    <row r="139" spans="1:12">
      <c r="A139">
        <v>136</v>
      </c>
      <c r="B139" s="13">
        <v>45750</v>
      </c>
      <c r="C139" t="s">
        <v>1808</v>
      </c>
      <c r="E139" t="s">
        <v>1208</v>
      </c>
      <c r="G139" s="230">
        <v>650000</v>
      </c>
      <c r="H139">
        <v>1</v>
      </c>
      <c r="K139" s="230">
        <v>650000</v>
      </c>
    </row>
    <row r="140" spans="1:12">
      <c r="A140">
        <v>136</v>
      </c>
      <c r="B140" s="13">
        <v>45751</v>
      </c>
      <c r="C140" t="s">
        <v>1530</v>
      </c>
      <c r="L140" s="230">
        <v>-220000</v>
      </c>
    </row>
    <row r="141" spans="1:12">
      <c r="A141">
        <v>137</v>
      </c>
      <c r="B141" s="13">
        <v>45751</v>
      </c>
      <c r="C141" t="s">
        <v>1530</v>
      </c>
      <c r="E141" t="s">
        <v>1822</v>
      </c>
      <c r="L141" s="230">
        <v>-1600000</v>
      </c>
    </row>
    <row r="142" spans="1:12">
      <c r="A142">
        <v>138</v>
      </c>
      <c r="B142" s="13">
        <v>45750</v>
      </c>
      <c r="C142" t="s">
        <v>1530</v>
      </c>
      <c r="E142" t="s">
        <v>1823</v>
      </c>
      <c r="G142" s="230">
        <v>25000</v>
      </c>
      <c r="H142">
        <v>4</v>
      </c>
      <c r="I142" s="106">
        <v>13000</v>
      </c>
      <c r="K142" s="230">
        <v>100000</v>
      </c>
    </row>
    <row r="143" spans="1:12">
      <c r="A143">
        <v>139</v>
      </c>
      <c r="B143" s="13">
        <v>45751</v>
      </c>
      <c r="C143" t="s">
        <v>1530</v>
      </c>
      <c r="E143" t="s">
        <v>1826</v>
      </c>
      <c r="L143" s="230">
        <v>-100000</v>
      </c>
    </row>
    <row r="144" spans="1:12">
      <c r="A144">
        <v>140</v>
      </c>
      <c r="B144" s="13">
        <v>45751</v>
      </c>
      <c r="C144" t="s">
        <v>1530</v>
      </c>
      <c r="E144" t="s">
        <v>1827</v>
      </c>
      <c r="L144" s="230">
        <v>-300000</v>
      </c>
    </row>
    <row r="145" spans="1:12">
      <c r="A145">
        <v>141</v>
      </c>
      <c r="B145" s="13">
        <v>45751</v>
      </c>
      <c r="C145" t="s">
        <v>1530</v>
      </c>
      <c r="E145" t="s">
        <v>1828</v>
      </c>
      <c r="L145" s="230">
        <v>-200000</v>
      </c>
    </row>
    <row r="146" spans="1:12">
      <c r="A146">
        <v>176</v>
      </c>
      <c r="B146" s="13">
        <v>45757</v>
      </c>
      <c r="C146" t="s">
        <v>1992</v>
      </c>
      <c r="E146" t="s">
        <v>1990</v>
      </c>
      <c r="G146" s="230">
        <v>1550000</v>
      </c>
      <c r="H146">
        <v>1</v>
      </c>
      <c r="K146" s="230">
        <v>1550000</v>
      </c>
    </row>
    <row r="147" spans="1:12">
      <c r="A147">
        <v>143</v>
      </c>
      <c r="B147" s="13">
        <v>45751</v>
      </c>
      <c r="C147" t="s">
        <v>1555</v>
      </c>
      <c r="E147" t="s">
        <v>1833</v>
      </c>
      <c r="G147" s="230">
        <v>200000</v>
      </c>
      <c r="H147">
        <v>1</v>
      </c>
      <c r="K147" s="230">
        <v>200000</v>
      </c>
    </row>
    <row r="148" spans="1:12">
      <c r="A148">
        <v>144</v>
      </c>
      <c r="B148" s="13">
        <v>45751</v>
      </c>
      <c r="C148" t="s">
        <v>1861</v>
      </c>
      <c r="D148" s="225">
        <v>2800802</v>
      </c>
      <c r="E148" t="s">
        <v>1856</v>
      </c>
      <c r="F148">
        <v>2800802</v>
      </c>
      <c r="G148" s="230">
        <v>150000</v>
      </c>
      <c r="H148">
        <v>1</v>
      </c>
      <c r="I148" s="106">
        <v>85000</v>
      </c>
      <c r="K148" s="230">
        <v>150000</v>
      </c>
    </row>
    <row r="149" spans="1:12">
      <c r="A149">
        <v>145</v>
      </c>
      <c r="B149" s="13">
        <v>45751</v>
      </c>
      <c r="C149" t="s">
        <v>1861</v>
      </c>
      <c r="D149" s="225" t="s">
        <v>1854</v>
      </c>
      <c r="E149" t="s">
        <v>1855</v>
      </c>
      <c r="F149" t="s">
        <v>1854</v>
      </c>
      <c r="G149" s="230">
        <v>20000</v>
      </c>
      <c r="H149">
        <v>2</v>
      </c>
      <c r="I149" s="106">
        <v>9000</v>
      </c>
      <c r="K149" s="230">
        <v>40000</v>
      </c>
    </row>
    <row r="150" spans="1:12">
      <c r="A150">
        <v>146</v>
      </c>
      <c r="B150" s="13">
        <v>45751</v>
      </c>
      <c r="C150" t="s">
        <v>1861</v>
      </c>
      <c r="D150" s="225">
        <v>7252703114</v>
      </c>
      <c r="E150" t="s">
        <v>1841</v>
      </c>
      <c r="F150">
        <v>7252703114</v>
      </c>
      <c r="G150" s="230">
        <v>129000</v>
      </c>
      <c r="H150">
        <v>2</v>
      </c>
      <c r="I150" s="106">
        <v>70000</v>
      </c>
      <c r="K150" s="230">
        <v>258000</v>
      </c>
    </row>
    <row r="151" spans="1:12">
      <c r="A151">
        <v>147</v>
      </c>
      <c r="B151" s="13">
        <v>45751</v>
      </c>
      <c r="C151" t="s">
        <v>1861</v>
      </c>
      <c r="D151" s="225" t="s">
        <v>1843</v>
      </c>
      <c r="E151" t="s">
        <v>1844</v>
      </c>
      <c r="F151" t="s">
        <v>1843</v>
      </c>
      <c r="G151" s="230">
        <v>50000</v>
      </c>
      <c r="H151">
        <v>1</v>
      </c>
      <c r="K151" s="230">
        <v>50000</v>
      </c>
    </row>
    <row r="152" spans="1:12">
      <c r="A152">
        <v>148</v>
      </c>
      <c r="B152" s="13">
        <v>45751</v>
      </c>
      <c r="C152" t="s">
        <v>1861</v>
      </c>
      <c r="D152" s="225" t="s">
        <v>1342</v>
      </c>
      <c r="E152" t="s">
        <v>1343</v>
      </c>
      <c r="F152" t="s">
        <v>1342</v>
      </c>
      <c r="G152" s="230">
        <v>50000</v>
      </c>
      <c r="H152">
        <v>3</v>
      </c>
      <c r="K152" s="230">
        <v>150000</v>
      </c>
    </row>
    <row r="153" spans="1:12">
      <c r="A153">
        <v>149</v>
      </c>
      <c r="B153" s="13">
        <v>45752</v>
      </c>
      <c r="C153" t="s">
        <v>1627</v>
      </c>
      <c r="E153" t="s">
        <v>1885</v>
      </c>
      <c r="G153" s="230">
        <v>1550000</v>
      </c>
      <c r="H153">
        <v>1</v>
      </c>
      <c r="K153" s="230">
        <v>1550000</v>
      </c>
    </row>
    <row r="154" spans="1:12">
      <c r="A154">
        <v>150</v>
      </c>
      <c r="B154" s="13">
        <v>45752</v>
      </c>
      <c r="C154" t="s">
        <v>1673</v>
      </c>
      <c r="E154" t="s">
        <v>1887</v>
      </c>
      <c r="L154" s="230">
        <v>-4000000</v>
      </c>
    </row>
    <row r="155" spans="1:12">
      <c r="A155">
        <v>151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30">
        <v>1200000</v>
      </c>
      <c r="H155">
        <v>1</v>
      </c>
      <c r="K155" s="230">
        <v>1200000</v>
      </c>
    </row>
    <row r="156" spans="1:12">
      <c r="A156">
        <v>152</v>
      </c>
      <c r="B156" s="13">
        <v>45752</v>
      </c>
      <c r="C156" t="s">
        <v>1485</v>
      </c>
      <c r="E156" t="s">
        <v>1582</v>
      </c>
      <c r="G156" s="230">
        <v>350000</v>
      </c>
      <c r="H156">
        <v>1</v>
      </c>
      <c r="K156" s="230">
        <v>350000</v>
      </c>
    </row>
    <row r="157" spans="1:12">
      <c r="A157">
        <v>153</v>
      </c>
      <c r="B157" s="13">
        <v>45754</v>
      </c>
      <c r="C157" t="s">
        <v>1888</v>
      </c>
      <c r="E157" t="s">
        <v>1889</v>
      </c>
      <c r="G157" s="230">
        <v>650000</v>
      </c>
      <c r="H157">
        <v>1</v>
      </c>
      <c r="K157" s="230">
        <v>650000</v>
      </c>
    </row>
    <row r="158" spans="1:12">
      <c r="A158">
        <v>153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30">
        <v>549000</v>
      </c>
      <c r="H158">
        <v>1</v>
      </c>
      <c r="I158" s="106">
        <v>480000</v>
      </c>
      <c r="K158" s="230">
        <v>549000</v>
      </c>
    </row>
    <row r="159" spans="1:12">
      <c r="A159">
        <v>154</v>
      </c>
      <c r="B159" s="13">
        <v>45754</v>
      </c>
      <c r="C159" t="s">
        <v>1216</v>
      </c>
      <c r="D159" s="225">
        <v>50229</v>
      </c>
      <c r="E159" t="s">
        <v>1763</v>
      </c>
      <c r="F159">
        <v>50229</v>
      </c>
      <c r="G159" s="230">
        <v>75000</v>
      </c>
      <c r="H159">
        <v>1</v>
      </c>
      <c r="K159" s="230">
        <v>75000</v>
      </c>
    </row>
    <row r="160" spans="1:12">
      <c r="A160">
        <v>155</v>
      </c>
      <c r="B160" s="13">
        <v>45754</v>
      </c>
      <c r="C160" t="s">
        <v>1861</v>
      </c>
      <c r="D160" s="225">
        <v>415090409</v>
      </c>
      <c r="E160" t="s">
        <v>1918</v>
      </c>
      <c r="F160">
        <v>415090409</v>
      </c>
      <c r="G160" s="230">
        <v>510000</v>
      </c>
      <c r="H160">
        <v>1</v>
      </c>
      <c r="K160" s="230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30">
        <v>1300000</v>
      </c>
      <c r="H161">
        <v>1</v>
      </c>
      <c r="K161" s="230">
        <v>1300000</v>
      </c>
    </row>
    <row r="162" spans="1:12">
      <c r="A162">
        <v>157</v>
      </c>
      <c r="B162" s="13">
        <v>45754</v>
      </c>
      <c r="C162" t="s">
        <v>1943</v>
      </c>
      <c r="E162" t="s">
        <v>1947</v>
      </c>
      <c r="F162" t="s">
        <v>1202</v>
      </c>
      <c r="G162" s="230">
        <v>600000</v>
      </c>
      <c r="H162">
        <v>1</v>
      </c>
      <c r="K162" s="230">
        <v>600000</v>
      </c>
    </row>
    <row r="163" spans="1:12">
      <c r="A163">
        <v>158</v>
      </c>
      <c r="B163" s="13">
        <v>45754</v>
      </c>
      <c r="C163" t="s">
        <v>1943</v>
      </c>
      <c r="D163" s="225" t="s">
        <v>1278</v>
      </c>
      <c r="E163" t="s">
        <v>1279</v>
      </c>
      <c r="F163" t="s">
        <v>1278</v>
      </c>
      <c r="G163" s="230">
        <v>549000</v>
      </c>
      <c r="H163">
        <v>1</v>
      </c>
      <c r="I163" s="106">
        <v>480000</v>
      </c>
      <c r="K163" s="230">
        <v>549000</v>
      </c>
    </row>
    <row r="164" spans="1:12">
      <c r="A164">
        <v>159</v>
      </c>
      <c r="B164" s="13">
        <v>45754</v>
      </c>
      <c r="C164" t="s">
        <v>1943</v>
      </c>
      <c r="D164" s="225" t="s">
        <v>1948</v>
      </c>
      <c r="E164" t="s">
        <v>1949</v>
      </c>
      <c r="F164" t="s">
        <v>1948</v>
      </c>
      <c r="G164" s="230">
        <v>50000</v>
      </c>
      <c r="H164">
        <v>1</v>
      </c>
      <c r="I164" s="106">
        <v>16000</v>
      </c>
      <c r="K164" s="230">
        <v>50000</v>
      </c>
    </row>
    <row r="165" spans="1:12">
      <c r="A165">
        <v>160</v>
      </c>
      <c r="B165" s="13">
        <v>45754</v>
      </c>
      <c r="C165" t="s">
        <v>1861</v>
      </c>
      <c r="D165" s="225" t="s">
        <v>1336</v>
      </c>
      <c r="E165" t="s">
        <v>1337</v>
      </c>
      <c r="F165" t="s">
        <v>1336</v>
      </c>
      <c r="G165" s="230">
        <v>130000</v>
      </c>
      <c r="H165">
        <v>1</v>
      </c>
      <c r="I165" s="106">
        <v>90000</v>
      </c>
      <c r="K165" s="230">
        <v>130000</v>
      </c>
    </row>
    <row r="166" spans="1:12">
      <c r="A166">
        <v>161</v>
      </c>
      <c r="B166" s="13">
        <v>45754</v>
      </c>
      <c r="C166" t="s">
        <v>1861</v>
      </c>
      <c r="D166" s="225">
        <v>415090409</v>
      </c>
      <c r="E166" t="s">
        <v>1918</v>
      </c>
      <c r="F166">
        <v>415090409</v>
      </c>
      <c r="G166" s="230">
        <v>510000</v>
      </c>
      <c r="H166">
        <v>1</v>
      </c>
      <c r="K166" s="230">
        <v>510000</v>
      </c>
    </row>
    <row r="167" spans="1:12">
      <c r="A167">
        <v>162</v>
      </c>
      <c r="B167" s="13">
        <v>45754</v>
      </c>
      <c r="C167" t="s">
        <v>1485</v>
      </c>
      <c r="D167" s="225" t="s">
        <v>1893</v>
      </c>
      <c r="E167" t="s">
        <v>1274</v>
      </c>
      <c r="F167" t="s">
        <v>1893</v>
      </c>
      <c r="G167" s="230">
        <v>1200000</v>
      </c>
      <c r="H167">
        <v>1</v>
      </c>
      <c r="K167" s="230">
        <v>1200000</v>
      </c>
    </row>
    <row r="168" spans="1:12">
      <c r="A168">
        <v>163</v>
      </c>
      <c r="B168" s="13">
        <v>45754</v>
      </c>
      <c r="C168" t="s">
        <v>1565</v>
      </c>
      <c r="E168" t="s">
        <v>1953</v>
      </c>
      <c r="L168" s="230">
        <v>-2000000</v>
      </c>
    </row>
    <row r="169" spans="1:12">
      <c r="A169">
        <v>164</v>
      </c>
      <c r="B169" s="13">
        <v>45755</v>
      </c>
      <c r="C169" t="s">
        <v>1535</v>
      </c>
      <c r="D169" s="225">
        <v>927156</v>
      </c>
      <c r="E169" t="s">
        <v>1956</v>
      </c>
      <c r="F169">
        <v>927156</v>
      </c>
      <c r="G169" s="230">
        <v>1500000</v>
      </c>
      <c r="H169">
        <v>1</v>
      </c>
      <c r="K169" s="230">
        <v>1500000</v>
      </c>
    </row>
    <row r="170" spans="1:12">
      <c r="A170">
        <v>165</v>
      </c>
      <c r="B170" s="13">
        <v>45755</v>
      </c>
      <c r="C170" t="s">
        <v>1535</v>
      </c>
      <c r="D170" s="225" t="s">
        <v>1957</v>
      </c>
      <c r="E170" t="s">
        <v>1668</v>
      </c>
      <c r="F170" t="s">
        <v>1957</v>
      </c>
      <c r="G170" s="230">
        <v>50000</v>
      </c>
      <c r="H170">
        <v>1</v>
      </c>
      <c r="I170" s="106">
        <v>33000</v>
      </c>
      <c r="K170" s="230">
        <v>50000</v>
      </c>
    </row>
    <row r="171" spans="1:12">
      <c r="A171">
        <v>166</v>
      </c>
      <c r="B171" s="13">
        <v>45755</v>
      </c>
      <c r="C171" t="s">
        <v>1959</v>
      </c>
      <c r="D171" s="225" t="s">
        <v>1271</v>
      </c>
      <c r="E171" t="s">
        <v>1765</v>
      </c>
      <c r="F171" t="s">
        <v>1271</v>
      </c>
      <c r="G171" s="230">
        <v>1400000</v>
      </c>
      <c r="H171">
        <v>1</v>
      </c>
      <c r="J171" s="106">
        <v>140000</v>
      </c>
      <c r="K171" s="230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1856</v>
      </c>
      <c r="F172">
        <v>2800802</v>
      </c>
      <c r="G172" s="230">
        <v>150000</v>
      </c>
      <c r="H172">
        <v>1</v>
      </c>
      <c r="I172" s="106">
        <v>85000</v>
      </c>
      <c r="K172" s="230">
        <v>150000</v>
      </c>
    </row>
    <row r="173" spans="1:12">
      <c r="A173">
        <v>168</v>
      </c>
      <c r="B173" s="13">
        <v>45755</v>
      </c>
      <c r="C173" t="s">
        <v>1963</v>
      </c>
      <c r="D173" s="225" t="s">
        <v>1910</v>
      </c>
      <c r="E173" t="s">
        <v>1908</v>
      </c>
      <c r="F173" t="s">
        <v>1910</v>
      </c>
      <c r="G173" s="230">
        <v>65000</v>
      </c>
      <c r="H173">
        <v>1</v>
      </c>
      <c r="I173" s="106">
        <v>45000</v>
      </c>
      <c r="K173" s="230">
        <v>65000</v>
      </c>
    </row>
    <row r="174" spans="1:12">
      <c r="A174">
        <v>169</v>
      </c>
      <c r="B174" s="13">
        <v>45755</v>
      </c>
      <c r="C174" t="s">
        <v>1963</v>
      </c>
      <c r="D174" s="225" t="s">
        <v>1907</v>
      </c>
      <c r="E174" t="s">
        <v>1908</v>
      </c>
      <c r="F174" t="s">
        <v>1907</v>
      </c>
      <c r="G174" s="230">
        <v>25000</v>
      </c>
      <c r="H174">
        <v>1</v>
      </c>
      <c r="I174" s="106">
        <v>11200</v>
      </c>
      <c r="K174" s="230">
        <v>25000</v>
      </c>
    </row>
    <row r="175" spans="1:12">
      <c r="A175">
        <v>170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30">
        <v>549000</v>
      </c>
      <c r="H175">
        <v>1</v>
      </c>
      <c r="I175" s="106">
        <v>480000</v>
      </c>
      <c r="K175" s="230">
        <v>549000</v>
      </c>
    </row>
    <row r="176" spans="1:12">
      <c r="A176">
        <v>171</v>
      </c>
      <c r="B176" s="13">
        <v>45755</v>
      </c>
      <c r="C176" t="s">
        <v>1966</v>
      </c>
      <c r="E176" t="s">
        <v>1884</v>
      </c>
      <c r="G176" s="230">
        <v>650000</v>
      </c>
      <c r="H176">
        <v>1</v>
      </c>
      <c r="J176" s="106">
        <v>65000</v>
      </c>
      <c r="K176" s="230">
        <v>715000</v>
      </c>
    </row>
    <row r="177" spans="1:11">
      <c r="A177">
        <v>172</v>
      </c>
      <c r="B177" s="13">
        <v>45756</v>
      </c>
      <c r="C177" t="s">
        <v>1861</v>
      </c>
      <c r="D177" s="225" t="s">
        <v>1336</v>
      </c>
      <c r="E177" t="s">
        <v>1337</v>
      </c>
      <c r="F177" t="s">
        <v>1336</v>
      </c>
      <c r="G177" s="230">
        <v>130000</v>
      </c>
      <c r="H177">
        <v>2</v>
      </c>
      <c r="I177" s="106">
        <v>90000</v>
      </c>
      <c r="K177" s="230">
        <v>260000</v>
      </c>
    </row>
    <row r="178" spans="1:11">
      <c r="A178">
        <v>173</v>
      </c>
      <c r="B178" s="13">
        <v>45756</v>
      </c>
      <c r="C178" t="s">
        <v>1861</v>
      </c>
      <c r="D178" s="225" t="s">
        <v>1985</v>
      </c>
      <c r="E178" t="s">
        <v>1986</v>
      </c>
      <c r="F178" t="s">
        <v>1985</v>
      </c>
      <c r="G178" s="230">
        <v>10000</v>
      </c>
      <c r="H178">
        <v>2</v>
      </c>
      <c r="I178" s="106">
        <v>8500</v>
      </c>
      <c r="K178" s="230">
        <v>20000</v>
      </c>
    </row>
    <row r="179" spans="1:11">
      <c r="A179">
        <v>174</v>
      </c>
      <c r="B179" s="13">
        <v>45756</v>
      </c>
      <c r="C179" t="s">
        <v>1861</v>
      </c>
      <c r="D179" s="225" t="s">
        <v>1948</v>
      </c>
      <c r="E179" t="s">
        <v>1949</v>
      </c>
      <c r="F179" t="s">
        <v>1948</v>
      </c>
      <c r="G179" s="230">
        <v>20000</v>
      </c>
      <c r="H179">
        <v>3</v>
      </c>
      <c r="I179" s="106">
        <v>16000</v>
      </c>
      <c r="K179" s="230">
        <v>60000</v>
      </c>
    </row>
    <row r="180" spans="1:11">
      <c r="A180">
        <v>177</v>
      </c>
      <c r="B180" s="13">
        <v>45757</v>
      </c>
      <c r="C180" t="s">
        <v>1627</v>
      </c>
      <c r="E180" t="s">
        <v>1885</v>
      </c>
      <c r="G180" s="230">
        <v>1550000</v>
      </c>
      <c r="H180">
        <v>1</v>
      </c>
      <c r="K180" s="230">
        <v>1550000</v>
      </c>
    </row>
    <row r="181" spans="1:11">
      <c r="A181">
        <v>178</v>
      </c>
      <c r="B181" s="13">
        <v>45757</v>
      </c>
      <c r="C181" t="s">
        <v>1544</v>
      </c>
      <c r="E181" t="s">
        <v>1885</v>
      </c>
      <c r="G181" s="230">
        <v>1550000</v>
      </c>
      <c r="H181">
        <v>1</v>
      </c>
      <c r="K181" s="230">
        <v>1550000</v>
      </c>
    </row>
    <row r="182" spans="1:11">
      <c r="A182">
        <v>179</v>
      </c>
      <c r="B182" s="13">
        <v>45757</v>
      </c>
      <c r="C182" t="s">
        <v>1959</v>
      </c>
      <c r="D182" s="225" t="s">
        <v>1278</v>
      </c>
      <c r="E182" t="s">
        <v>1279</v>
      </c>
      <c r="F182" t="s">
        <v>1278</v>
      </c>
      <c r="G182" s="230">
        <v>499091</v>
      </c>
      <c r="H182">
        <v>1</v>
      </c>
      <c r="I182" s="106">
        <v>480000</v>
      </c>
      <c r="J182" s="106">
        <v>49909.100000000006</v>
      </c>
      <c r="K182" s="230">
        <v>549000.1</v>
      </c>
    </row>
    <row r="183" spans="1:11">
      <c r="A183">
        <v>180</v>
      </c>
      <c r="B183" s="13">
        <v>45758</v>
      </c>
      <c r="C183" t="s">
        <v>1555</v>
      </c>
      <c r="E183" t="s">
        <v>2008</v>
      </c>
      <c r="G183" s="230">
        <v>150000</v>
      </c>
      <c r="H183">
        <v>1</v>
      </c>
      <c r="K183" s="230">
        <v>150000</v>
      </c>
    </row>
    <row r="184" spans="1:11">
      <c r="A184">
        <v>181</v>
      </c>
      <c r="B184" s="13">
        <v>45758</v>
      </c>
      <c r="C184" t="s">
        <v>2004</v>
      </c>
      <c r="E184" t="s">
        <v>2010</v>
      </c>
      <c r="G184" s="230">
        <v>150000</v>
      </c>
      <c r="H184">
        <v>1</v>
      </c>
      <c r="K184" s="230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1893</v>
      </c>
      <c r="E185" t="s">
        <v>1274</v>
      </c>
      <c r="F185" t="s">
        <v>1893</v>
      </c>
      <c r="G185" s="230">
        <v>1200000</v>
      </c>
      <c r="H185">
        <v>1</v>
      </c>
      <c r="K185" s="230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1582</v>
      </c>
      <c r="G186" s="230">
        <v>350000</v>
      </c>
      <c r="H186">
        <v>1</v>
      </c>
      <c r="K186" s="230">
        <v>350000</v>
      </c>
    </row>
    <row r="187" spans="1:11">
      <c r="A187">
        <v>184</v>
      </c>
      <c r="B187" s="13">
        <v>45759</v>
      </c>
      <c r="C187" t="s">
        <v>1670</v>
      </c>
      <c r="D187" s="225" t="s">
        <v>1893</v>
      </c>
      <c r="E187" t="s">
        <v>1274</v>
      </c>
      <c r="F187" t="s">
        <v>1893</v>
      </c>
      <c r="G187" s="230">
        <v>1200000</v>
      </c>
      <c r="H187">
        <v>1</v>
      </c>
      <c r="K187" s="230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1843</v>
      </c>
      <c r="E188" t="s">
        <v>1844</v>
      </c>
      <c r="F188" t="s">
        <v>1843</v>
      </c>
      <c r="G188" s="230">
        <v>50000</v>
      </c>
      <c r="H188">
        <v>1</v>
      </c>
      <c r="K188" s="230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1856</v>
      </c>
      <c r="F189">
        <v>2800802</v>
      </c>
      <c r="G189" s="230">
        <v>150000</v>
      </c>
      <c r="H189">
        <v>1</v>
      </c>
      <c r="I189" s="106">
        <v>85000</v>
      </c>
      <c r="K189" s="230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1948</v>
      </c>
      <c r="E190" t="s">
        <v>1949</v>
      </c>
      <c r="F190" t="s">
        <v>1948</v>
      </c>
      <c r="G190" s="230">
        <v>30000</v>
      </c>
      <c r="H190">
        <v>1</v>
      </c>
      <c r="I190" s="106">
        <v>16000</v>
      </c>
      <c r="K190" s="230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1985</v>
      </c>
      <c r="E191" t="s">
        <v>1986</v>
      </c>
      <c r="F191" t="s">
        <v>1985</v>
      </c>
      <c r="G191" s="230">
        <v>10000</v>
      </c>
      <c r="H191">
        <v>1</v>
      </c>
      <c r="I191" s="106">
        <v>8500</v>
      </c>
      <c r="K191" s="230">
        <v>10000</v>
      </c>
    </row>
    <row r="192" spans="1:11">
      <c r="A192">
        <v>189</v>
      </c>
      <c r="B192" s="13">
        <v>45759</v>
      </c>
      <c r="C192" t="s">
        <v>2018</v>
      </c>
      <c r="D192" s="225" t="s">
        <v>2020</v>
      </c>
      <c r="E192" t="s">
        <v>2021</v>
      </c>
      <c r="F192" t="s">
        <v>2020</v>
      </c>
      <c r="G192" s="230">
        <v>210000</v>
      </c>
      <c r="H192">
        <v>1</v>
      </c>
      <c r="K192" s="230">
        <v>210000</v>
      </c>
    </row>
    <row r="193" spans="1:16">
      <c r="A193">
        <v>190</v>
      </c>
      <c r="B193" s="13">
        <v>45761</v>
      </c>
      <c r="C193" t="s">
        <v>1216</v>
      </c>
      <c r="D193" s="225">
        <v>2800801</v>
      </c>
      <c r="E193" t="s">
        <v>2026</v>
      </c>
      <c r="F193">
        <v>2800801</v>
      </c>
      <c r="G193" s="230">
        <v>150000</v>
      </c>
      <c r="H193">
        <v>1</v>
      </c>
      <c r="I193" s="106">
        <v>85000</v>
      </c>
      <c r="K193" s="230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30">
        <v>1200000</v>
      </c>
      <c r="H194">
        <v>1</v>
      </c>
      <c r="K194" s="230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2035</v>
      </c>
      <c r="F195">
        <v>415062109</v>
      </c>
      <c r="G195" s="230">
        <v>680000</v>
      </c>
      <c r="H195">
        <v>1</v>
      </c>
      <c r="K195" s="230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1763</v>
      </c>
      <c r="F196">
        <v>50229</v>
      </c>
      <c r="G196" s="230">
        <v>75000</v>
      </c>
      <c r="H196">
        <v>1</v>
      </c>
      <c r="K196" s="230">
        <v>75000</v>
      </c>
    </row>
    <row r="197" spans="1:16">
      <c r="A197">
        <v>194</v>
      </c>
      <c r="B197" s="13">
        <v>45761</v>
      </c>
      <c r="C197" t="s">
        <v>1963</v>
      </c>
      <c r="D197" s="225">
        <v>2830402</v>
      </c>
      <c r="E197" t="s">
        <v>2037</v>
      </c>
      <c r="F197">
        <v>2830402</v>
      </c>
      <c r="G197" s="230">
        <v>1100000</v>
      </c>
      <c r="H197">
        <v>1</v>
      </c>
      <c r="K197" s="230">
        <v>1100000</v>
      </c>
    </row>
    <row r="198" spans="1:16">
      <c r="A198">
        <v>195</v>
      </c>
      <c r="B198" s="13">
        <v>45761</v>
      </c>
      <c r="C198" t="s">
        <v>2039</v>
      </c>
      <c r="E198" t="s">
        <v>2040</v>
      </c>
      <c r="G198" s="230">
        <v>3500000</v>
      </c>
      <c r="H198">
        <v>1</v>
      </c>
      <c r="K198" s="230">
        <v>3500000</v>
      </c>
    </row>
    <row r="199" spans="1:16">
      <c r="A199">
        <v>196</v>
      </c>
      <c r="B199" s="13">
        <v>45761</v>
      </c>
      <c r="C199" t="s">
        <v>2045</v>
      </c>
      <c r="E199" t="s">
        <v>1224</v>
      </c>
      <c r="G199">
        <v>1500000</v>
      </c>
      <c r="H199" s="230">
        <v>1</v>
      </c>
      <c r="K199" s="230">
        <v>1500000</v>
      </c>
      <c r="P199" s="230"/>
    </row>
    <row r="200" spans="1:16">
      <c r="A200">
        <v>197</v>
      </c>
      <c r="B200" s="13">
        <v>45761</v>
      </c>
      <c r="C200" t="s">
        <v>2045</v>
      </c>
      <c r="E200" t="s">
        <v>2047</v>
      </c>
      <c r="G200"/>
      <c r="H200" s="230"/>
      <c r="L200" s="230">
        <v>-1500000</v>
      </c>
      <c r="P200" s="230"/>
    </row>
    <row r="201" spans="1:16">
      <c r="A201">
        <v>198</v>
      </c>
      <c r="B201" s="13">
        <v>45761</v>
      </c>
      <c r="C201" t="s">
        <v>2048</v>
      </c>
      <c r="E201" t="s">
        <v>1224</v>
      </c>
      <c r="G201">
        <v>1500000</v>
      </c>
      <c r="H201" s="230">
        <v>1</v>
      </c>
      <c r="K201" s="230">
        <v>1500000</v>
      </c>
      <c r="P201" s="230"/>
    </row>
    <row r="202" spans="1:16">
      <c r="A202">
        <v>199</v>
      </c>
      <c r="B202" s="13">
        <v>45761</v>
      </c>
      <c r="C202" t="s">
        <v>2048</v>
      </c>
      <c r="E202" t="s">
        <v>2050</v>
      </c>
      <c r="G202"/>
      <c r="H202" s="230"/>
      <c r="L202" s="230">
        <v>-1500000</v>
      </c>
      <c r="P202" s="230"/>
    </row>
    <row r="203" spans="1:16">
      <c r="A203">
        <v>200</v>
      </c>
      <c r="B203" s="13">
        <v>45762</v>
      </c>
      <c r="C203" t="s">
        <v>2054</v>
      </c>
      <c r="E203" t="s">
        <v>1884</v>
      </c>
      <c r="G203">
        <v>650000</v>
      </c>
      <c r="H203" s="230">
        <v>1</v>
      </c>
      <c r="K203" s="230">
        <v>650000</v>
      </c>
      <c r="P203" s="230"/>
    </row>
    <row r="204" spans="1:16">
      <c r="A204">
        <v>201</v>
      </c>
      <c r="B204" s="13">
        <v>45762</v>
      </c>
      <c r="C204" t="s">
        <v>1861</v>
      </c>
      <c r="D204" s="225" t="s">
        <v>2051</v>
      </c>
      <c r="E204" t="s">
        <v>2052</v>
      </c>
      <c r="F204" t="s">
        <v>2051</v>
      </c>
      <c r="G204" s="230">
        <v>10000</v>
      </c>
      <c r="H204" s="230">
        <v>5</v>
      </c>
      <c r="I204" s="106">
        <v>0</v>
      </c>
      <c r="K204" s="230">
        <v>50000</v>
      </c>
      <c r="P204" s="230"/>
    </row>
    <row r="205" spans="1:16">
      <c r="A205">
        <v>202</v>
      </c>
      <c r="B205" s="13">
        <v>45762</v>
      </c>
      <c r="C205" t="s">
        <v>1082</v>
      </c>
      <c r="E205" t="s">
        <v>1224</v>
      </c>
      <c r="G205">
        <v>1500000</v>
      </c>
      <c r="H205" s="230">
        <v>1</v>
      </c>
      <c r="K205" s="230">
        <v>1500000</v>
      </c>
      <c r="P205" s="230"/>
    </row>
    <row r="206" spans="1:16">
      <c r="A206">
        <v>203</v>
      </c>
      <c r="B206" s="13">
        <v>45762</v>
      </c>
      <c r="C206" t="s">
        <v>1803</v>
      </c>
      <c r="D206" s="225" t="s">
        <v>1272</v>
      </c>
      <c r="E206" t="s">
        <v>1767</v>
      </c>
      <c r="F206" t="s">
        <v>1272</v>
      </c>
      <c r="G206">
        <v>1500000</v>
      </c>
      <c r="H206" s="230">
        <v>1</v>
      </c>
      <c r="K206" s="230">
        <v>1500000</v>
      </c>
      <c r="P206" s="230"/>
    </row>
    <row r="207" spans="1:16">
      <c r="A207">
        <v>204</v>
      </c>
      <c r="B207" s="13">
        <v>45762</v>
      </c>
      <c r="C207" t="s">
        <v>1963</v>
      </c>
      <c r="D207" s="225" t="s">
        <v>1910</v>
      </c>
      <c r="E207" t="s">
        <v>1908</v>
      </c>
      <c r="F207" t="s">
        <v>1910</v>
      </c>
      <c r="G207">
        <v>65000</v>
      </c>
      <c r="H207" s="230">
        <v>1</v>
      </c>
      <c r="I207" s="106">
        <v>45000</v>
      </c>
      <c r="K207" s="230">
        <v>65000</v>
      </c>
      <c r="P207" s="230"/>
    </row>
    <row r="208" spans="1:16">
      <c r="A208">
        <v>205</v>
      </c>
      <c r="B208" s="13">
        <v>45762</v>
      </c>
      <c r="C208" t="s">
        <v>1963</v>
      </c>
      <c r="D208" s="225" t="s">
        <v>1907</v>
      </c>
      <c r="E208" t="s">
        <v>1908</v>
      </c>
      <c r="F208" t="s">
        <v>1907</v>
      </c>
      <c r="G208">
        <v>25000</v>
      </c>
      <c r="H208" s="230">
        <v>1</v>
      </c>
      <c r="I208" s="106">
        <v>11200</v>
      </c>
      <c r="K208" s="230">
        <v>25000</v>
      </c>
      <c r="P208" s="230"/>
    </row>
    <row r="209" spans="1:16">
      <c r="A209">
        <v>206</v>
      </c>
      <c r="B209" s="13">
        <v>45763</v>
      </c>
      <c r="C209" t="s">
        <v>2071</v>
      </c>
      <c r="E209" t="s">
        <v>2074</v>
      </c>
      <c r="G209">
        <v>250000</v>
      </c>
      <c r="H209" s="230">
        <v>1</v>
      </c>
      <c r="K209" s="230">
        <v>250000</v>
      </c>
      <c r="P209" s="230"/>
    </row>
    <row r="210" spans="1:16">
      <c r="A210">
        <v>207</v>
      </c>
      <c r="B210" s="13">
        <v>45763</v>
      </c>
      <c r="C210" t="s">
        <v>2076</v>
      </c>
      <c r="D210" s="225" t="s">
        <v>1893</v>
      </c>
      <c r="E210" t="s">
        <v>1274</v>
      </c>
      <c r="F210" t="s">
        <v>1893</v>
      </c>
      <c r="G210">
        <v>1200000</v>
      </c>
      <c r="H210" s="230">
        <v>1</v>
      </c>
      <c r="K210" s="230">
        <v>1200000</v>
      </c>
      <c r="P210" s="230"/>
    </row>
    <row r="211" spans="1:16">
      <c r="A211">
        <v>208</v>
      </c>
      <c r="B211" s="13">
        <v>45763</v>
      </c>
      <c r="C211" t="s">
        <v>990</v>
      </c>
      <c r="D211" s="225" t="s">
        <v>1893</v>
      </c>
      <c r="E211" t="s">
        <v>1274</v>
      </c>
      <c r="F211" t="s">
        <v>1893</v>
      </c>
      <c r="G211">
        <v>1300000</v>
      </c>
      <c r="H211" s="230">
        <v>1</v>
      </c>
      <c r="K211" s="230">
        <v>1300000</v>
      </c>
      <c r="P211" s="230"/>
    </row>
    <row r="212" spans="1:16">
      <c r="A212">
        <v>209</v>
      </c>
      <c r="B212" s="13">
        <v>45763</v>
      </c>
      <c r="C212" t="s">
        <v>990</v>
      </c>
      <c r="D212" s="225" t="s">
        <v>1893</v>
      </c>
      <c r="E212" t="s">
        <v>1274</v>
      </c>
      <c r="F212" t="s">
        <v>1893</v>
      </c>
      <c r="G212">
        <v>650000</v>
      </c>
      <c r="H212" s="230">
        <v>1</v>
      </c>
      <c r="K212" s="230">
        <v>650000</v>
      </c>
      <c r="P212" s="230"/>
    </row>
    <row r="213" spans="1:16">
      <c r="A213">
        <v>210</v>
      </c>
      <c r="B213" s="13">
        <v>45763</v>
      </c>
      <c r="C213" t="s">
        <v>1692</v>
      </c>
      <c r="D213" s="225" t="s">
        <v>1278</v>
      </c>
      <c r="E213" t="s">
        <v>1279</v>
      </c>
      <c r="F213" t="s">
        <v>1278</v>
      </c>
      <c r="G213">
        <v>499091</v>
      </c>
      <c r="H213" s="230">
        <v>1</v>
      </c>
      <c r="I213" s="106">
        <v>480000</v>
      </c>
      <c r="J213" s="106">
        <v>49909.100000000006</v>
      </c>
      <c r="K213" s="230">
        <v>549000.1</v>
      </c>
      <c r="P213" s="230"/>
    </row>
    <row r="214" spans="1:16">
      <c r="A214">
        <v>211</v>
      </c>
      <c r="B214" s="13">
        <v>45763</v>
      </c>
      <c r="C214" t="s">
        <v>1673</v>
      </c>
      <c r="D214" s="225" t="s">
        <v>2083</v>
      </c>
      <c r="E214" t="s">
        <v>2084</v>
      </c>
      <c r="F214" t="s">
        <v>2083</v>
      </c>
      <c r="G214">
        <v>20000</v>
      </c>
      <c r="H214" s="230">
        <v>1</v>
      </c>
      <c r="I214" s="106">
        <v>13000</v>
      </c>
      <c r="J214" s="106">
        <v>2000</v>
      </c>
      <c r="K214" s="230">
        <v>20000</v>
      </c>
      <c r="P214" s="230"/>
    </row>
    <row r="215" spans="1:16">
      <c r="A215">
        <v>212</v>
      </c>
      <c r="B215" s="13">
        <v>45764</v>
      </c>
      <c r="C215" t="s">
        <v>1485</v>
      </c>
      <c r="E215" t="s">
        <v>2101</v>
      </c>
      <c r="G215">
        <v>1000000</v>
      </c>
      <c r="H215" s="230">
        <v>1</v>
      </c>
      <c r="K215" s="230">
        <v>1000000</v>
      </c>
      <c r="P215" s="230"/>
    </row>
    <row r="216" spans="1:16">
      <c r="A216">
        <v>213</v>
      </c>
      <c r="B216" s="13">
        <v>45764</v>
      </c>
      <c r="C216" t="s">
        <v>1627</v>
      </c>
      <c r="E216" t="s">
        <v>2104</v>
      </c>
      <c r="G216">
        <v>2000000</v>
      </c>
      <c r="H216" s="230">
        <v>1</v>
      </c>
      <c r="K216" s="230">
        <v>2000000</v>
      </c>
      <c r="P216" s="230"/>
    </row>
    <row r="217" spans="1:16">
      <c r="A217">
        <v>214</v>
      </c>
      <c r="B217" s="13">
        <v>45764</v>
      </c>
      <c r="C217" t="s">
        <v>1528</v>
      </c>
      <c r="E217" t="s">
        <v>1209</v>
      </c>
      <c r="G217">
        <v>800000</v>
      </c>
      <c r="H217" s="230">
        <v>1</v>
      </c>
      <c r="K217" s="230">
        <v>800000</v>
      </c>
      <c r="P217" s="230"/>
    </row>
    <row r="218" spans="1:16">
      <c r="A218">
        <v>215</v>
      </c>
      <c r="B218" s="13">
        <v>45765</v>
      </c>
      <c r="C218" t="s">
        <v>1803</v>
      </c>
      <c r="D218" s="225" t="s">
        <v>1893</v>
      </c>
      <c r="E218" t="s">
        <v>1274</v>
      </c>
      <c r="F218" t="s">
        <v>1893</v>
      </c>
      <c r="G218">
        <v>1200000</v>
      </c>
      <c r="H218" s="230">
        <v>1</v>
      </c>
      <c r="J218" s="106">
        <v>120000</v>
      </c>
      <c r="K218" s="230">
        <v>1200000</v>
      </c>
      <c r="P218" s="230"/>
    </row>
    <row r="219" spans="1:16">
      <c r="A219">
        <v>216</v>
      </c>
      <c r="B219" s="13">
        <v>45765</v>
      </c>
      <c r="C219" t="s">
        <v>1803</v>
      </c>
      <c r="E219" t="s">
        <v>1582</v>
      </c>
      <c r="G219">
        <v>350000</v>
      </c>
      <c r="H219" s="230">
        <v>1</v>
      </c>
      <c r="J219" s="106">
        <v>35000</v>
      </c>
      <c r="K219" s="230">
        <v>350000</v>
      </c>
      <c r="P219" s="230"/>
    </row>
    <row r="220" spans="1:16">
      <c r="A220">
        <v>217</v>
      </c>
      <c r="B220" s="13">
        <v>45765</v>
      </c>
      <c r="C220" t="s">
        <v>1861</v>
      </c>
      <c r="E220" t="s">
        <v>2112</v>
      </c>
      <c r="G220">
        <v>1200000</v>
      </c>
      <c r="H220" s="230">
        <v>1</v>
      </c>
      <c r="K220" s="230">
        <v>1200000</v>
      </c>
      <c r="P220" s="230"/>
    </row>
    <row r="221" spans="1:16">
      <c r="A221">
        <v>218</v>
      </c>
      <c r="B221" s="13">
        <v>45765</v>
      </c>
      <c r="C221" t="s">
        <v>1861</v>
      </c>
      <c r="D221" s="225" t="s">
        <v>1342</v>
      </c>
      <c r="E221" t="s">
        <v>1343</v>
      </c>
      <c r="F221" t="s">
        <v>1342</v>
      </c>
      <c r="G221">
        <v>50000</v>
      </c>
      <c r="H221" s="230">
        <v>2</v>
      </c>
      <c r="K221" s="230">
        <v>100000</v>
      </c>
      <c r="P221" s="230"/>
    </row>
    <row r="222" spans="1:16">
      <c r="A222">
        <v>219</v>
      </c>
      <c r="B222" s="13">
        <v>45765</v>
      </c>
      <c r="C222" t="s">
        <v>1692</v>
      </c>
      <c r="D222" s="225" t="s">
        <v>2109</v>
      </c>
      <c r="E222" t="s">
        <v>1674</v>
      </c>
      <c r="F222" t="s">
        <v>2109</v>
      </c>
      <c r="G222">
        <v>1400000</v>
      </c>
      <c r="H222" s="230">
        <v>1</v>
      </c>
      <c r="K222" s="230">
        <v>1400000</v>
      </c>
      <c r="P222" s="230"/>
    </row>
    <row r="223" spans="1:16">
      <c r="A223">
        <v>220</v>
      </c>
      <c r="B223" s="13">
        <v>45768</v>
      </c>
      <c r="C223" t="s">
        <v>2117</v>
      </c>
      <c r="D223" s="225" t="s">
        <v>1948</v>
      </c>
      <c r="E223" t="s">
        <v>1949</v>
      </c>
      <c r="F223" t="s">
        <v>1948</v>
      </c>
      <c r="G223">
        <v>30000</v>
      </c>
      <c r="H223" s="230">
        <v>1</v>
      </c>
      <c r="I223" s="106">
        <v>16000</v>
      </c>
      <c r="K223" s="230">
        <v>30000</v>
      </c>
      <c r="P223" s="230"/>
    </row>
    <row r="224" spans="1:16">
      <c r="A224">
        <v>221</v>
      </c>
      <c r="B224" s="13">
        <v>45768</v>
      </c>
      <c r="C224" t="s">
        <v>2117</v>
      </c>
      <c r="D224" s="225" t="s">
        <v>1278</v>
      </c>
      <c r="E224" t="s">
        <v>1279</v>
      </c>
      <c r="F224" t="s">
        <v>1278</v>
      </c>
      <c r="G224">
        <v>600000</v>
      </c>
      <c r="H224" s="230">
        <v>1</v>
      </c>
      <c r="I224" s="106">
        <v>480000</v>
      </c>
      <c r="K224" s="230">
        <v>600000</v>
      </c>
      <c r="P224" s="230"/>
    </row>
    <row r="225" spans="1:16">
      <c r="A225">
        <v>222</v>
      </c>
      <c r="B225" s="13">
        <v>45768</v>
      </c>
      <c r="C225" t="s">
        <v>2117</v>
      </c>
      <c r="D225" s="225" t="s">
        <v>2083</v>
      </c>
      <c r="E225" t="s">
        <v>2084</v>
      </c>
      <c r="F225" t="s">
        <v>2083</v>
      </c>
      <c r="G225">
        <v>20000</v>
      </c>
      <c r="H225" s="230">
        <v>1</v>
      </c>
      <c r="I225" s="106">
        <v>13000</v>
      </c>
      <c r="K225" s="230">
        <v>20000</v>
      </c>
      <c r="P225" s="230"/>
    </row>
    <row r="226" spans="1:16">
      <c r="A226">
        <v>223</v>
      </c>
      <c r="B226" s="13">
        <v>45768</v>
      </c>
      <c r="C226" t="s">
        <v>2128</v>
      </c>
      <c r="D226" s="225" t="s">
        <v>2119</v>
      </c>
      <c r="E226" t="s">
        <v>2120</v>
      </c>
      <c r="F226" t="s">
        <v>2119</v>
      </c>
      <c r="G226">
        <v>1200000</v>
      </c>
      <c r="H226" s="230">
        <v>1</v>
      </c>
      <c r="K226" s="230">
        <v>1200000</v>
      </c>
      <c r="P226" s="230"/>
    </row>
    <row r="227" spans="1:16">
      <c r="A227">
        <v>224</v>
      </c>
      <c r="B227" s="13">
        <v>45768</v>
      </c>
      <c r="C227" t="s">
        <v>2128</v>
      </c>
      <c r="D227" s="225" t="s">
        <v>2122</v>
      </c>
      <c r="E227" t="s">
        <v>2121</v>
      </c>
      <c r="F227" t="s">
        <v>2122</v>
      </c>
      <c r="G227">
        <v>1000000</v>
      </c>
      <c r="H227" s="230">
        <v>1</v>
      </c>
      <c r="K227" s="230">
        <v>1000000</v>
      </c>
      <c r="P227" s="230"/>
    </row>
    <row r="228" spans="1:16">
      <c r="A228">
        <v>225</v>
      </c>
      <c r="B228" s="13">
        <v>45768</v>
      </c>
      <c r="C228" t="s">
        <v>1485</v>
      </c>
      <c r="E228" t="s">
        <v>1885</v>
      </c>
      <c r="G228">
        <v>1550000</v>
      </c>
      <c r="H228" s="230">
        <v>1</v>
      </c>
      <c r="K228" s="230">
        <v>1550000</v>
      </c>
      <c r="P228" s="230"/>
    </row>
    <row r="229" spans="1:16">
      <c r="A229">
        <v>226</v>
      </c>
      <c r="B229" s="13">
        <v>45768</v>
      </c>
      <c r="C229" t="s">
        <v>1485</v>
      </c>
      <c r="D229" s="225">
        <v>24152333903</v>
      </c>
      <c r="E229" t="s">
        <v>1637</v>
      </c>
      <c r="F229">
        <v>24152333903</v>
      </c>
      <c r="G229">
        <v>50000</v>
      </c>
      <c r="H229" s="230">
        <v>1</v>
      </c>
      <c r="K229" s="230">
        <v>50000</v>
      </c>
      <c r="P229" s="230"/>
    </row>
    <row r="230" spans="1:16">
      <c r="A230">
        <v>227</v>
      </c>
      <c r="B230" s="13">
        <v>45768</v>
      </c>
      <c r="C230" t="s">
        <v>1673</v>
      </c>
      <c r="D230" s="225" t="s">
        <v>1278</v>
      </c>
      <c r="E230" t="s">
        <v>1279</v>
      </c>
      <c r="F230" t="s">
        <v>1278</v>
      </c>
      <c r="G230">
        <v>499091</v>
      </c>
      <c r="H230" s="230">
        <v>1</v>
      </c>
      <c r="I230" s="106">
        <v>480000</v>
      </c>
      <c r="J230" s="106">
        <v>49909.100000000006</v>
      </c>
      <c r="K230" s="230">
        <v>549000.1</v>
      </c>
      <c r="P230" s="230"/>
    </row>
    <row r="231" spans="1:16">
      <c r="A231">
        <v>228</v>
      </c>
      <c r="B231" s="13">
        <v>45768</v>
      </c>
      <c r="C231" t="s">
        <v>1670</v>
      </c>
      <c r="D231" s="225">
        <v>415072909</v>
      </c>
      <c r="E231" t="s">
        <v>1724</v>
      </c>
      <c r="F231">
        <v>415072909</v>
      </c>
      <c r="G231">
        <v>380000</v>
      </c>
      <c r="H231" s="230">
        <v>1</v>
      </c>
      <c r="J231" s="106">
        <v>38000</v>
      </c>
      <c r="K231" s="230">
        <v>418000</v>
      </c>
      <c r="P231" s="230"/>
    </row>
    <row r="232" spans="1:16">
      <c r="A232">
        <v>229</v>
      </c>
      <c r="B232" s="13">
        <v>45768</v>
      </c>
      <c r="C232" t="s">
        <v>1670</v>
      </c>
      <c r="D232" s="225" t="s">
        <v>1272</v>
      </c>
      <c r="E232" t="s">
        <v>1767</v>
      </c>
      <c r="F232" t="s">
        <v>1272</v>
      </c>
      <c r="G232">
        <v>1500000</v>
      </c>
      <c r="H232" s="230">
        <v>1</v>
      </c>
      <c r="J232" s="106">
        <v>150000</v>
      </c>
      <c r="K232" s="230">
        <v>1650000</v>
      </c>
      <c r="P232" s="230"/>
    </row>
    <row r="233" spans="1:16">
      <c r="A233">
        <v>230</v>
      </c>
      <c r="B233" s="13">
        <v>45768</v>
      </c>
      <c r="C233" t="s">
        <v>1670</v>
      </c>
      <c r="D233" s="225" t="s">
        <v>1957</v>
      </c>
      <c r="E233" t="s">
        <v>1668</v>
      </c>
      <c r="F233" t="s">
        <v>1957</v>
      </c>
      <c r="G233">
        <v>50000</v>
      </c>
      <c r="H233" s="230">
        <v>1</v>
      </c>
      <c r="I233" s="106">
        <v>33000</v>
      </c>
      <c r="J233" s="106">
        <v>5000</v>
      </c>
      <c r="K233" s="230">
        <v>55000</v>
      </c>
      <c r="P233" s="230"/>
    </row>
    <row r="234" spans="1:16">
      <c r="A234">
        <v>233</v>
      </c>
      <c r="B234" s="13">
        <v>45768</v>
      </c>
      <c r="C234" t="s">
        <v>1861</v>
      </c>
      <c r="E234" t="s">
        <v>2139</v>
      </c>
      <c r="G234">
        <v>50000</v>
      </c>
      <c r="H234" s="230">
        <v>1</v>
      </c>
      <c r="K234" s="230">
        <v>50000</v>
      </c>
    </row>
    <row r="235" spans="1:16">
      <c r="A235">
        <v>234</v>
      </c>
      <c r="B235" s="13">
        <v>45769</v>
      </c>
      <c r="C235" t="s">
        <v>1535</v>
      </c>
      <c r="D235" s="225" t="s">
        <v>2143</v>
      </c>
      <c r="E235" t="s">
        <v>2144</v>
      </c>
      <c r="F235" t="s">
        <v>2143</v>
      </c>
      <c r="G235">
        <v>1800000</v>
      </c>
      <c r="H235" s="230">
        <v>1</v>
      </c>
      <c r="K235" s="230">
        <v>1800000</v>
      </c>
    </row>
    <row r="236" spans="1:16">
      <c r="A236">
        <v>235</v>
      </c>
      <c r="B236" s="13">
        <v>45769</v>
      </c>
      <c r="C236" t="s">
        <v>1535</v>
      </c>
      <c r="D236" s="225" t="s">
        <v>1957</v>
      </c>
      <c r="E236" t="s">
        <v>1668</v>
      </c>
      <c r="F236" t="s">
        <v>1957</v>
      </c>
      <c r="G236">
        <v>50000</v>
      </c>
      <c r="H236" s="230">
        <v>1</v>
      </c>
      <c r="I236" s="106">
        <v>33000</v>
      </c>
      <c r="K236" s="230">
        <v>50000</v>
      </c>
    </row>
    <row r="237" spans="1:16">
      <c r="A237">
        <v>236</v>
      </c>
      <c r="B237" s="13">
        <v>45770</v>
      </c>
      <c r="C237" t="s">
        <v>1692</v>
      </c>
      <c r="E237" t="s">
        <v>2146</v>
      </c>
      <c r="G237">
        <v>1600000</v>
      </c>
      <c r="H237" s="230">
        <v>1</v>
      </c>
      <c r="K237" s="230">
        <v>1600000</v>
      </c>
    </row>
    <row r="238" spans="1:16">
      <c r="A238">
        <v>237</v>
      </c>
      <c r="B238" s="13">
        <v>45770</v>
      </c>
      <c r="C238" t="s">
        <v>2148</v>
      </c>
      <c r="D238" s="225">
        <v>2830402</v>
      </c>
      <c r="E238" t="s">
        <v>2037</v>
      </c>
      <c r="F238">
        <v>2830402</v>
      </c>
      <c r="G238">
        <v>1200000</v>
      </c>
      <c r="H238" s="230">
        <v>1</v>
      </c>
      <c r="K238" s="230">
        <v>1200000</v>
      </c>
    </row>
    <row r="239" spans="1:16">
      <c r="A239">
        <v>238</v>
      </c>
      <c r="B239" s="13">
        <v>45770</v>
      </c>
      <c r="C239" t="s">
        <v>2148</v>
      </c>
      <c r="E239" t="s">
        <v>2152</v>
      </c>
      <c r="G239">
        <v>600000</v>
      </c>
      <c r="H239" s="230">
        <v>1</v>
      </c>
      <c r="K239" s="230">
        <v>600000</v>
      </c>
    </row>
    <row r="240" spans="1:16">
      <c r="A240">
        <v>239</v>
      </c>
      <c r="B240" s="13">
        <v>45770</v>
      </c>
      <c r="C240" t="s">
        <v>2148</v>
      </c>
      <c r="E240" t="s">
        <v>2153</v>
      </c>
      <c r="G240">
        <v>600000</v>
      </c>
      <c r="H240" s="230">
        <v>1</v>
      </c>
      <c r="K240" s="230">
        <v>600000</v>
      </c>
    </row>
    <row r="241" spans="1:12">
      <c r="A241">
        <v>240</v>
      </c>
      <c r="B241" s="13">
        <v>45770</v>
      </c>
      <c r="C241" t="s">
        <v>2148</v>
      </c>
      <c r="D241" s="225" t="s">
        <v>1278</v>
      </c>
      <c r="E241" t="s">
        <v>1279</v>
      </c>
      <c r="F241" t="s">
        <v>1278</v>
      </c>
      <c r="G241">
        <v>600000</v>
      </c>
      <c r="H241" s="230">
        <v>1</v>
      </c>
      <c r="I241" s="106">
        <v>480000</v>
      </c>
      <c r="K241" s="230">
        <v>600000</v>
      </c>
    </row>
    <row r="242" spans="1:12">
      <c r="A242">
        <v>241</v>
      </c>
      <c r="B242" s="13">
        <v>45770</v>
      </c>
      <c r="C242" t="s">
        <v>2148</v>
      </c>
      <c r="D242" s="225">
        <v>50229</v>
      </c>
      <c r="E242" t="s">
        <v>1763</v>
      </c>
      <c r="F242">
        <v>50229</v>
      </c>
      <c r="G242">
        <v>80000</v>
      </c>
      <c r="H242" s="230">
        <v>1</v>
      </c>
      <c r="K242" s="230">
        <v>80000</v>
      </c>
    </row>
    <row r="243" spans="1:12">
      <c r="A243">
        <v>242</v>
      </c>
      <c r="B243" s="13">
        <v>45770</v>
      </c>
      <c r="C243" t="s">
        <v>2148</v>
      </c>
      <c r="D243" s="225" t="s">
        <v>1948</v>
      </c>
      <c r="E243" t="s">
        <v>1949</v>
      </c>
      <c r="F243" t="s">
        <v>1948</v>
      </c>
      <c r="G243">
        <v>50000</v>
      </c>
      <c r="H243" s="230">
        <v>1</v>
      </c>
      <c r="I243" s="106">
        <v>16000</v>
      </c>
      <c r="K243" s="230">
        <v>50000</v>
      </c>
    </row>
    <row r="244" spans="1:12">
      <c r="A244">
        <v>243</v>
      </c>
      <c r="B244" s="13">
        <v>45771</v>
      </c>
      <c r="C244" t="s">
        <v>1642</v>
      </c>
      <c r="D244" s="225" t="s">
        <v>1843</v>
      </c>
      <c r="E244" t="s">
        <v>1844</v>
      </c>
      <c r="F244" t="s">
        <v>1843</v>
      </c>
      <c r="G244" s="230">
        <v>50000</v>
      </c>
      <c r="H244">
        <v>10</v>
      </c>
      <c r="J244" s="106">
        <v>50000</v>
      </c>
      <c r="K244" s="230">
        <v>550000</v>
      </c>
    </row>
    <row r="245" spans="1:12">
      <c r="A245">
        <v>244</v>
      </c>
      <c r="B245" s="13">
        <v>45771</v>
      </c>
      <c r="C245" t="s">
        <v>1530</v>
      </c>
      <c r="D245" s="225">
        <v>2800802</v>
      </c>
      <c r="E245" t="s">
        <v>1856</v>
      </c>
      <c r="F245">
        <v>2800802</v>
      </c>
      <c r="G245" s="230">
        <v>150000</v>
      </c>
      <c r="H245">
        <v>1</v>
      </c>
      <c r="I245" s="106">
        <v>85000</v>
      </c>
      <c r="K245" s="230">
        <v>150000</v>
      </c>
    </row>
    <row r="246" spans="1:12">
      <c r="A246">
        <v>245</v>
      </c>
      <c r="B246" s="13">
        <v>45771</v>
      </c>
      <c r="C246" t="s">
        <v>1530</v>
      </c>
      <c r="E246" t="s">
        <v>2162</v>
      </c>
      <c r="L246" s="230">
        <v>-300000</v>
      </c>
    </row>
    <row r="247" spans="1:12">
      <c r="A247">
        <v>246</v>
      </c>
      <c r="B247" s="13">
        <v>45771</v>
      </c>
      <c r="C247" t="s">
        <v>1530</v>
      </c>
      <c r="E247" t="s">
        <v>2163</v>
      </c>
      <c r="L247" s="230">
        <v>-200000</v>
      </c>
    </row>
  </sheetData>
  <autoFilter ref="A1:K225" xr:uid="{5A822D6F-A9DB-437B-9087-9A5E8AF0CADA}"/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39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15" sqref="C115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1994</v>
      </c>
      <c r="J1" s="119">
        <v>151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2138</v>
      </c>
      <c r="D6" s="224" t="s">
        <v>2137</v>
      </c>
      <c r="E6" s="224" t="s">
        <v>2138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1884</v>
      </c>
      <c r="F9" s="52">
        <v>650000</v>
      </c>
      <c r="H9"/>
      <c r="I9">
        <f>SUMIF(재고!E:E,제품!D9,재고!H:H)-SUMIF(주문_리스트!E:E,제품!D9,주문_리스트!H:H)</f>
        <v>-2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1759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1760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1761</v>
      </c>
      <c r="F16" s="52">
        <v>330000</v>
      </c>
      <c r="I16">
        <f>SUMIF(재고!E:E,제품!D16,재고!H:H)-SUMIF(주문_리스트!E:E,제품!D16,주문_리스트!H:H)</f>
        <v>0</v>
      </c>
      <c r="J16" t="s">
        <v>1762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1782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1779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1764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1269</v>
      </c>
      <c r="D26" s="224" t="s">
        <v>1764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1270</v>
      </c>
      <c r="D27" s="224" t="s">
        <v>1764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1271</v>
      </c>
      <c r="D28" s="224" t="s">
        <v>1766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5" t="s">
        <v>1272</v>
      </c>
      <c r="D29" s="224" t="s">
        <v>1768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>
        <v>927156</v>
      </c>
      <c r="D30" s="224" t="s">
        <v>1769</v>
      </c>
      <c r="E30" s="224">
        <v>927156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-15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-4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-4</v>
      </c>
    </row>
    <row r="34" spans="1:9">
      <c r="A34">
        <v>39</v>
      </c>
      <c r="B34">
        <v>3</v>
      </c>
      <c r="C34" s="225" t="s">
        <v>1903</v>
      </c>
      <c r="D34" s="224" t="s">
        <v>1904</v>
      </c>
      <c r="E34" s="224" t="s">
        <v>1903</v>
      </c>
      <c r="F34" s="52">
        <v>549000</v>
      </c>
      <c r="G34" s="52">
        <v>480000</v>
      </c>
      <c r="I34">
        <f>SUMIF(재고!E:E,제품!D34,재고!H:H)-SUMIF(주문_리스트!E:E,제품!D34,주문_리스트!H:H)</f>
        <v>-10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1770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0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1812</v>
      </c>
      <c r="D42" s="224" t="s">
        <v>1813</v>
      </c>
      <c r="E42" s="224" t="s">
        <v>1812</v>
      </c>
      <c r="F42" s="52">
        <v>130000</v>
      </c>
      <c r="G42" s="52">
        <v>90000</v>
      </c>
      <c r="I42">
        <f>SUMIF(재고!E:E,제품!D42,재고!H:H)-SUMIF(주문_리스트!E:E,제품!D42,주문_리스트!H:H)</f>
        <v>-5</v>
      </c>
    </row>
    <row r="43" spans="1:9">
      <c r="A43">
        <v>49</v>
      </c>
      <c r="B43">
        <v>2</v>
      </c>
      <c r="C43" s="225" t="s">
        <v>1866</v>
      </c>
      <c r="D43" s="224" t="s">
        <v>1867</v>
      </c>
      <c r="E43" s="224" t="s">
        <v>1866</v>
      </c>
      <c r="F43" s="52">
        <v>50000</v>
      </c>
      <c r="I43">
        <f>SUMIF(재고!E:E,제품!D43,재고!H:H)-SUMIF(주문_리스트!E:E,제품!D43,주문_리스트!H:H)</f>
        <v>-7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-8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-1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-1</v>
      </c>
    </row>
    <row r="59" spans="1:9">
      <c r="A59">
        <v>68</v>
      </c>
      <c r="B59">
        <v>2</v>
      </c>
      <c r="C59" s="225">
        <v>24152333903</v>
      </c>
      <c r="D59" s="224" t="s">
        <v>1975</v>
      </c>
      <c r="E59" s="224">
        <v>24152333903</v>
      </c>
      <c r="F59" s="52">
        <v>50000</v>
      </c>
      <c r="H59" s="52" t="s">
        <v>1976</v>
      </c>
      <c r="I59">
        <f>SUMIF(재고!E:E,제품!D59,재고!H:H)-SUMIF(주문_리스트!E:E,제품!D59,주문_리스트!H:H)</f>
        <v>-2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1771</v>
      </c>
      <c r="D61" s="224" t="s">
        <v>1772</v>
      </c>
      <c r="E61" s="224" t="s">
        <v>1771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1912</v>
      </c>
      <c r="D62" s="224" t="s">
        <v>1913</v>
      </c>
      <c r="E62" s="224" t="s">
        <v>1912</v>
      </c>
      <c r="F62" s="52">
        <v>1300000</v>
      </c>
      <c r="I62">
        <f>SUMIF(재고!E:E,제품!D62,재고!H:H)-SUMIF(주문_리스트!E:E,제품!D62,주문_리스트!H:H)</f>
        <v>-4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-5</v>
      </c>
    </row>
    <row r="64" spans="1:9">
      <c r="A64">
        <v>73</v>
      </c>
      <c r="B64">
        <v>3</v>
      </c>
      <c r="D64" s="224" t="s">
        <v>1773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1775</v>
      </c>
      <c r="D65" s="224" t="s">
        <v>1774</v>
      </c>
      <c r="E65" s="224" t="s">
        <v>1775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1776</v>
      </c>
      <c r="D66" s="224" t="s">
        <v>1777</v>
      </c>
      <c r="E66" s="224" t="s">
        <v>1776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1919</v>
      </c>
      <c r="E68" s="224">
        <v>415090409</v>
      </c>
      <c r="F68" s="52">
        <v>510000</v>
      </c>
      <c r="H68" s="52" t="s">
        <v>1920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1725</v>
      </c>
      <c r="D69" s="224" t="s">
        <v>1726</v>
      </c>
      <c r="E69" s="224" t="s">
        <v>1725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1728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1763</v>
      </c>
      <c r="E72" s="224">
        <v>50228</v>
      </c>
      <c r="F72" s="52">
        <v>110000</v>
      </c>
      <c r="I72">
        <f>SUMIF(재고!E:E,제품!D72,재고!H:H)-SUMIF(주문_리스트!E:E,제품!D72,주문_리스트!H:H)</f>
        <v>-3</v>
      </c>
    </row>
    <row r="73" spans="1:9">
      <c r="A73">
        <v>83</v>
      </c>
      <c r="B73">
        <v>4</v>
      </c>
      <c r="C73" s="225">
        <v>50229</v>
      </c>
      <c r="D73" s="224" t="s">
        <v>1763</v>
      </c>
      <c r="E73" s="224">
        <v>50229</v>
      </c>
      <c r="F73" s="52">
        <v>75000</v>
      </c>
      <c r="I73">
        <f>SUMIF(재고!E:E,제품!D73,재고!H:H)-SUMIF(주문_리스트!E:E,제품!D73,주문_리스트!H:H)</f>
        <v>-3</v>
      </c>
    </row>
    <row r="74" spans="1:9">
      <c r="A74">
        <v>84</v>
      </c>
      <c r="D74" s="224" t="s">
        <v>1780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1780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1791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1798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1800</v>
      </c>
      <c r="D78" s="224" t="s">
        <v>1801</v>
      </c>
      <c r="E78" s="224" t="s">
        <v>1800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1814</v>
      </c>
      <c r="D79" s="224" t="s">
        <v>1815</v>
      </c>
      <c r="E79" s="224" t="s">
        <v>1814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1915</v>
      </c>
      <c r="E80" s="224">
        <v>28111601</v>
      </c>
      <c r="F80" s="52">
        <v>220000</v>
      </c>
      <c r="G80" s="52">
        <v>105000</v>
      </c>
      <c r="H80" s="52" t="s">
        <v>1923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1917</v>
      </c>
      <c r="F81" s="52">
        <v>200000</v>
      </c>
      <c r="G81" s="52">
        <v>105000</v>
      </c>
      <c r="H81" s="52" t="s">
        <v>1916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1816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1831</v>
      </c>
      <c r="D83" s="224" t="s">
        <v>1847</v>
      </c>
      <c r="E83" s="224" t="s">
        <v>1831</v>
      </c>
      <c r="F83" s="52">
        <v>20000</v>
      </c>
      <c r="G83" s="52">
        <v>12000</v>
      </c>
      <c r="H83" s="52" t="s">
        <v>1848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1825</v>
      </c>
      <c r="F85" s="52">
        <v>35000</v>
      </c>
      <c r="G85" s="52">
        <v>13000</v>
      </c>
      <c r="H85" s="52" t="s">
        <v>1835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1817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1819</v>
      </c>
      <c r="F87" s="52">
        <v>130000</v>
      </c>
      <c r="G87" s="52">
        <v>53000</v>
      </c>
      <c r="H87" s="52" t="s">
        <v>1820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1839</v>
      </c>
      <c r="E89" s="224">
        <v>24137542885</v>
      </c>
      <c r="H89" s="52" t="s">
        <v>1840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1845</v>
      </c>
      <c r="E90" s="224">
        <v>24137519344</v>
      </c>
      <c r="H90" s="52" t="s">
        <v>1846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1842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1843</v>
      </c>
      <c r="D92" s="224" t="s">
        <v>1844</v>
      </c>
      <c r="E92" s="224" t="s">
        <v>1843</v>
      </c>
      <c r="F92" s="52">
        <v>50000</v>
      </c>
      <c r="I92">
        <f>SUMIF(재고!E:E,제품!D92,재고!H:H)-SUMIF(주문_리스트!E:E,제품!D92,주문_리스트!H:H)</f>
        <v>-12</v>
      </c>
    </row>
    <row r="93" spans="1:9">
      <c r="A93">
        <v>103</v>
      </c>
      <c r="B93">
        <v>1</v>
      </c>
      <c r="C93" s="225" t="s">
        <v>1854</v>
      </c>
      <c r="D93" s="224" t="s">
        <v>1855</v>
      </c>
      <c r="E93" s="224" t="s">
        <v>1854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1862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105</v>
      </c>
      <c r="B95">
        <v>2</v>
      </c>
      <c r="C95" s="225">
        <v>2800801</v>
      </c>
      <c r="D95" s="224" t="s">
        <v>1863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1857</v>
      </c>
      <c r="D96" s="224" t="s">
        <v>1858</v>
      </c>
      <c r="E96" s="224" t="s">
        <v>1857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1859</v>
      </c>
      <c r="D97" s="224" t="s">
        <v>1860</v>
      </c>
      <c r="E97" s="224" t="s">
        <v>1859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1869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1871</v>
      </c>
      <c r="D99" s="224" t="s">
        <v>1872</v>
      </c>
      <c r="E99" s="224" t="s">
        <v>1871</v>
      </c>
      <c r="F99" s="52">
        <v>30000</v>
      </c>
      <c r="G99" s="52">
        <v>16000</v>
      </c>
      <c r="I99">
        <f>SUMIF(재고!E:E,제품!D99,재고!H:H)-SUMIF(주문_리스트!E:E,제품!D99,주문_리스트!H:H)</f>
        <v>-12</v>
      </c>
    </row>
    <row r="100" spans="1:9">
      <c r="A100">
        <v>110</v>
      </c>
      <c r="B100">
        <v>3</v>
      </c>
      <c r="C100" s="225" t="s">
        <v>1873</v>
      </c>
      <c r="D100" s="224" t="s">
        <v>1930</v>
      </c>
      <c r="E100" s="224" t="s">
        <v>1873</v>
      </c>
      <c r="F100" s="52">
        <v>10000</v>
      </c>
      <c r="G100" s="52">
        <v>8500</v>
      </c>
      <c r="H100" s="52" t="s">
        <v>1931</v>
      </c>
      <c r="I100">
        <f>SUMIF(재고!E:E,제품!D100,재고!H:H)-SUMIF(주문_리스트!E:E,제품!D100,주문_리스트!H:H)</f>
        <v>-3</v>
      </c>
    </row>
    <row r="101" spans="1:9">
      <c r="A101">
        <v>111</v>
      </c>
      <c r="B101">
        <v>3</v>
      </c>
      <c r="C101" s="225" t="s">
        <v>1932</v>
      </c>
      <c r="D101" s="224" t="s">
        <v>1933</v>
      </c>
      <c r="E101" s="224" t="s">
        <v>1932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1874</v>
      </c>
      <c r="D102" s="224" t="s">
        <v>1875</v>
      </c>
      <c r="E102" s="224" t="s">
        <v>1874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-2</v>
      </c>
    </row>
    <row r="103" spans="1:9">
      <c r="A103">
        <v>113</v>
      </c>
      <c r="B103">
        <v>6</v>
      </c>
      <c r="C103" s="225">
        <v>2850701</v>
      </c>
      <c r="D103" s="224" t="s">
        <v>1876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1877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1878</v>
      </c>
      <c r="E105" s="224">
        <v>2830701</v>
      </c>
      <c r="F105" s="52">
        <v>160000</v>
      </c>
      <c r="G105" s="52">
        <v>360000</v>
      </c>
      <c r="H105" s="52" t="s">
        <v>1879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1878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1881</v>
      </c>
      <c r="E107" s="224">
        <v>2801701</v>
      </c>
      <c r="F107" s="52">
        <v>15000</v>
      </c>
      <c r="G107" s="52">
        <v>4500</v>
      </c>
      <c r="H107" s="52" t="s">
        <v>1882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1881</v>
      </c>
      <c r="E108" s="224">
        <v>2801702</v>
      </c>
      <c r="F108" s="52">
        <v>15000</v>
      </c>
      <c r="G108" s="52">
        <v>3300</v>
      </c>
      <c r="H108" s="52" t="s">
        <v>1883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1896</v>
      </c>
      <c r="D109" s="224" t="s">
        <v>1897</v>
      </c>
      <c r="E109" s="224" t="s">
        <v>1896</v>
      </c>
      <c r="F109" s="52">
        <v>50000</v>
      </c>
      <c r="G109" s="52">
        <v>33000</v>
      </c>
      <c r="H109" s="52" t="s">
        <v>1898</v>
      </c>
      <c r="I109">
        <f>SUMIF(재고!E:E,제품!D109,재고!H:H)-SUMIF(주문_리스트!E:E,제품!D109,주문_리스트!H:H)</f>
        <v>-5</v>
      </c>
    </row>
    <row r="110" spans="1:9">
      <c r="A110">
        <v>120</v>
      </c>
      <c r="B110">
        <v>2</v>
      </c>
      <c r="D110" s="224" t="s">
        <v>1885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1893</v>
      </c>
      <c r="D111" s="224" t="s">
        <v>1274</v>
      </c>
      <c r="E111" s="224" t="s">
        <v>1893</v>
      </c>
      <c r="F111" s="52">
        <v>1200000</v>
      </c>
      <c r="H111" s="52" t="s">
        <v>1894</v>
      </c>
      <c r="I111">
        <f>SUMIF(재고!E:E,제품!D111,재고!H:H)-SUMIF(주문_리스트!E:E,제품!D111,주문_리스트!H:H)</f>
        <v>-15</v>
      </c>
    </row>
    <row r="112" spans="1:9">
      <c r="A112">
        <v>123</v>
      </c>
      <c r="B112">
        <v>2</v>
      </c>
      <c r="C112" s="225">
        <v>24347544930</v>
      </c>
      <c r="D112" s="224" t="s">
        <v>1901</v>
      </c>
      <c r="E112" s="224">
        <v>24347544930</v>
      </c>
      <c r="F112" s="52">
        <v>250000</v>
      </c>
      <c r="G112" s="52">
        <v>0</v>
      </c>
      <c r="H112" s="52" t="s">
        <v>1900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1902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1907</v>
      </c>
      <c r="D114" s="224" t="s">
        <v>1908</v>
      </c>
      <c r="E114" s="224" t="s">
        <v>1907</v>
      </c>
      <c r="F114" s="52">
        <v>25000</v>
      </c>
      <c r="G114" s="52">
        <v>11200</v>
      </c>
      <c r="H114" s="52" t="s">
        <v>1909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1910</v>
      </c>
      <c r="D115" s="224" t="s">
        <v>1908</v>
      </c>
      <c r="E115" s="224" t="s">
        <v>1910</v>
      </c>
      <c r="F115" s="52">
        <v>65000</v>
      </c>
      <c r="G115" s="52">
        <v>45000</v>
      </c>
      <c r="H115" s="52" t="s">
        <v>1911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1914</v>
      </c>
      <c r="D116" s="224" t="s">
        <v>1651</v>
      </c>
      <c r="E116" s="224" t="s">
        <v>1914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1973</v>
      </c>
      <c r="E117" s="224">
        <v>1068298046</v>
      </c>
      <c r="F117" s="52">
        <v>450000</v>
      </c>
      <c r="H117" s="52" t="s">
        <v>1974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1971</v>
      </c>
      <c r="E118" s="224">
        <v>1087298388</v>
      </c>
      <c r="H118" s="52" t="s">
        <v>1972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1973</v>
      </c>
      <c r="E119" s="224">
        <v>1068298044</v>
      </c>
      <c r="F119" s="52">
        <v>400000</v>
      </c>
      <c r="H119" s="52" t="s">
        <v>1978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1977</v>
      </c>
      <c r="I120">
        <f>SUMIF(재고!E:E,제품!D120,재고!H:H)-SUMIF(주문_리스트!E:E,제품!D120,주문_리스트!H:H)</f>
        <v>-2</v>
      </c>
    </row>
    <row r="121" spans="1:9">
      <c r="A121">
        <v>132</v>
      </c>
      <c r="B121">
        <v>3</v>
      </c>
      <c r="C121" s="225">
        <v>6058008122</v>
      </c>
      <c r="D121" s="224" t="s">
        <v>1993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2022</v>
      </c>
      <c r="D122" s="224" t="s">
        <v>2023</v>
      </c>
      <c r="E122" s="224" t="s">
        <v>2022</v>
      </c>
      <c r="F122" s="52">
        <v>210000</v>
      </c>
      <c r="G122" s="52">
        <v>150000</v>
      </c>
      <c r="H122" s="52" t="s">
        <v>2025</v>
      </c>
    </row>
    <row r="123" spans="1:9">
      <c r="A123">
        <v>134</v>
      </c>
      <c r="B123">
        <v>9</v>
      </c>
      <c r="C123" s="225">
        <v>415062109</v>
      </c>
      <c r="D123" s="224" t="s">
        <v>2035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2040</v>
      </c>
      <c r="F124" s="52">
        <v>3500000</v>
      </c>
    </row>
    <row r="125" spans="1:9">
      <c r="A125">
        <v>136</v>
      </c>
      <c r="B125">
        <v>2</v>
      </c>
      <c r="C125" s="225" t="s">
        <v>2051</v>
      </c>
      <c r="D125" s="224" t="s">
        <v>2052</v>
      </c>
      <c r="E125" s="224" t="s">
        <v>2051</v>
      </c>
      <c r="F125" s="52">
        <v>10000</v>
      </c>
      <c r="G125" s="52">
        <v>0</v>
      </c>
      <c r="H125" s="52" t="s">
        <v>2053</v>
      </c>
    </row>
    <row r="126" spans="1:9">
      <c r="A126">
        <v>137</v>
      </c>
      <c r="B126">
        <v>3</v>
      </c>
      <c r="D126" s="224" t="s">
        <v>2074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2095</v>
      </c>
      <c r="E127" s="224">
        <v>501215718</v>
      </c>
      <c r="F127" s="52">
        <v>15000</v>
      </c>
      <c r="G127" s="52">
        <v>8000</v>
      </c>
      <c r="H127" s="52" t="s">
        <v>2093</v>
      </c>
    </row>
    <row r="128" spans="1:9">
      <c r="A128">
        <v>139</v>
      </c>
      <c r="B128">
        <v>2</v>
      </c>
      <c r="C128" s="225">
        <v>501215783</v>
      </c>
      <c r="D128" s="224" t="s">
        <v>2095</v>
      </c>
      <c r="E128" s="224">
        <v>501215783</v>
      </c>
      <c r="F128" s="52">
        <v>15000</v>
      </c>
      <c r="G128" s="52">
        <v>8000</v>
      </c>
      <c r="H128" s="52" t="s">
        <v>2094</v>
      </c>
    </row>
    <row r="129" spans="1:8">
      <c r="A129">
        <v>140</v>
      </c>
      <c r="B129">
        <v>4</v>
      </c>
      <c r="D129" s="224" t="s">
        <v>2101</v>
      </c>
      <c r="F129" s="52">
        <v>1000000</v>
      </c>
    </row>
    <row r="130" spans="1:8">
      <c r="A130">
        <v>141</v>
      </c>
      <c r="B130">
        <v>14</v>
      </c>
      <c r="D130" s="224" t="s">
        <v>2104</v>
      </c>
      <c r="F130" s="52">
        <v>2000000</v>
      </c>
    </row>
    <row r="131" spans="1:8">
      <c r="A131">
        <v>142</v>
      </c>
      <c r="B131">
        <v>1</v>
      </c>
      <c r="C131" s="225" t="s">
        <v>2109</v>
      </c>
      <c r="D131" s="224" t="s">
        <v>1674</v>
      </c>
      <c r="E131" s="224" t="s">
        <v>2109</v>
      </c>
      <c r="F131" s="52">
        <v>1400000</v>
      </c>
    </row>
    <row r="132" spans="1:8">
      <c r="A132">
        <v>143</v>
      </c>
      <c r="B132">
        <v>13</v>
      </c>
      <c r="D132" s="224" t="s">
        <v>2112</v>
      </c>
      <c r="F132" s="52">
        <v>1200000</v>
      </c>
    </row>
    <row r="133" spans="1:8">
      <c r="A133">
        <v>144</v>
      </c>
      <c r="B133">
        <v>12</v>
      </c>
      <c r="C133" s="225" t="s">
        <v>2125</v>
      </c>
      <c r="D133" s="224" t="s">
        <v>2126</v>
      </c>
      <c r="E133" s="224" t="s">
        <v>2125</v>
      </c>
      <c r="F133" s="52">
        <v>1200000</v>
      </c>
      <c r="G133" s="52">
        <v>400000</v>
      </c>
      <c r="H133" s="52" t="s">
        <v>2127</v>
      </c>
    </row>
    <row r="134" spans="1:8">
      <c r="A134">
        <v>145</v>
      </c>
      <c r="B134">
        <v>12</v>
      </c>
      <c r="C134" s="225" t="s">
        <v>2123</v>
      </c>
      <c r="D134" s="224" t="s">
        <v>2124</v>
      </c>
      <c r="E134" s="224" t="s">
        <v>2123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1724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2136</v>
      </c>
      <c r="D136" s="224" t="s">
        <v>2135</v>
      </c>
      <c r="E136" s="224" t="s">
        <v>2136</v>
      </c>
      <c r="F136" s="52">
        <v>250000</v>
      </c>
      <c r="G136" s="52">
        <v>120000</v>
      </c>
    </row>
    <row r="137" spans="1:8">
      <c r="A137">
        <v>148</v>
      </c>
      <c r="D137" s="224" t="s">
        <v>2139</v>
      </c>
      <c r="F137" s="52">
        <v>50000</v>
      </c>
    </row>
    <row r="138" spans="1:8">
      <c r="A138">
        <v>149</v>
      </c>
      <c r="B138">
        <v>4</v>
      </c>
      <c r="D138" s="224" t="s">
        <v>2146</v>
      </c>
      <c r="F138" s="52">
        <v>1600000</v>
      </c>
    </row>
    <row r="139" spans="1:8">
      <c r="A139">
        <v>150</v>
      </c>
      <c r="B139">
        <v>3</v>
      </c>
      <c r="D139" s="224" t="s">
        <v>2153</v>
      </c>
      <c r="F139" s="52">
        <v>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1758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1884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1759</v>
      </c>
      <c r="F11" s="224">
        <v>602000700</v>
      </c>
      <c r="G11" s="52">
        <v>350000</v>
      </c>
    </row>
    <row r="12" spans="1:10">
      <c r="E12" s="224" t="s">
        <v>1760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1761</v>
      </c>
      <c r="G16" s="52">
        <v>330000</v>
      </c>
    </row>
    <row r="17" spans="4:7">
      <c r="E17" s="224" t="s">
        <v>1782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1778</v>
      </c>
      <c r="G23" s="52">
        <v>230000</v>
      </c>
    </row>
    <row r="24" spans="4:7">
      <c r="E24" s="224" t="s">
        <v>1779</v>
      </c>
      <c r="G24" s="52">
        <v>600000</v>
      </c>
    </row>
    <row r="25" spans="4:7">
      <c r="D25" s="225">
        <v>927769</v>
      </c>
      <c r="E25" s="224" t="s">
        <v>1764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1764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1764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1766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1768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1769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1903</v>
      </c>
      <c r="E34" s="224" t="s">
        <v>1904</v>
      </c>
      <c r="F34" s="224" t="s">
        <v>1903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1770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1812</v>
      </c>
      <c r="E42" s="224" t="s">
        <v>1813</v>
      </c>
      <c r="F42" s="224" t="s">
        <v>1812</v>
      </c>
      <c r="G42" s="52">
        <v>130000</v>
      </c>
    </row>
    <row r="43" spans="4:7">
      <c r="D43" s="225" t="s">
        <v>1866</v>
      </c>
      <c r="E43" s="224" t="s">
        <v>1867</v>
      </c>
      <c r="F43" s="224" t="s">
        <v>1866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1975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1771</v>
      </c>
      <c r="E61" s="224" t="s">
        <v>1772</v>
      </c>
      <c r="F61" s="224" t="s">
        <v>1771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1773</v>
      </c>
      <c r="G64" s="52">
        <v>1100000</v>
      </c>
    </row>
    <row r="65" spans="4:7">
      <c r="D65" s="225" t="s">
        <v>1775</v>
      </c>
      <c r="E65" s="224" t="s">
        <v>1446</v>
      </c>
      <c r="F65" s="224" t="s">
        <v>1775</v>
      </c>
      <c r="G65" s="52">
        <v>1100000</v>
      </c>
    </row>
    <row r="66" spans="4:7">
      <c r="D66" s="225" t="s">
        <v>1776</v>
      </c>
      <c r="E66" s="224" t="s">
        <v>1777</v>
      </c>
      <c r="F66" s="224" t="s">
        <v>1776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1919</v>
      </c>
      <c r="F68" s="224">
        <v>415090409</v>
      </c>
      <c r="G68" s="52">
        <v>510000</v>
      </c>
    </row>
    <row r="69" spans="4:7">
      <c r="D69" s="225" t="s">
        <v>1725</v>
      </c>
      <c r="E69" s="224" t="s">
        <v>1726</v>
      </c>
      <c r="F69" s="224" t="s">
        <v>1725</v>
      </c>
      <c r="G69" s="52">
        <v>12000</v>
      </c>
    </row>
    <row r="70" spans="4:7">
      <c r="E70" s="224" t="s">
        <v>1728</v>
      </c>
      <c r="G70" s="52">
        <v>27000</v>
      </c>
    </row>
    <row r="71" spans="4:7">
      <c r="E71" s="224" t="s">
        <v>1754</v>
      </c>
      <c r="G71" s="52">
        <v>850000</v>
      </c>
    </row>
    <row r="72" spans="4:7">
      <c r="D72" s="225">
        <v>50228</v>
      </c>
      <c r="E72" s="224" t="s">
        <v>1763</v>
      </c>
      <c r="F72" s="224">
        <v>50228</v>
      </c>
      <c r="G72" s="52">
        <v>110000</v>
      </c>
    </row>
    <row r="73" spans="4:7">
      <c r="D73" s="225">
        <v>50229</v>
      </c>
      <c r="E73" s="224" t="s">
        <v>1763</v>
      </c>
      <c r="F73" s="224">
        <v>50229</v>
      </c>
      <c r="G73" s="52">
        <v>75000</v>
      </c>
    </row>
    <row r="74" spans="4:7">
      <c r="E74" s="224" t="s">
        <v>1780</v>
      </c>
      <c r="G74" s="52">
        <v>150000</v>
      </c>
    </row>
    <row r="75" spans="4:7">
      <c r="E75" s="224" t="s">
        <v>1780</v>
      </c>
      <c r="G75" s="52">
        <v>200000</v>
      </c>
    </row>
    <row r="76" spans="4:7">
      <c r="E76" s="224" t="s">
        <v>1791</v>
      </c>
      <c r="G76" s="52">
        <v>250000</v>
      </c>
    </row>
    <row r="77" spans="4:7">
      <c r="E77" s="224" t="s">
        <v>1798</v>
      </c>
      <c r="G77" s="52">
        <v>1850000</v>
      </c>
    </row>
    <row r="78" spans="4:7">
      <c r="D78" s="225" t="s">
        <v>1800</v>
      </c>
      <c r="E78" s="224" t="s">
        <v>1801</v>
      </c>
      <c r="F78" s="224" t="s">
        <v>1800</v>
      </c>
      <c r="G78" s="52">
        <v>1500000</v>
      </c>
    </row>
    <row r="79" spans="4:7">
      <c r="D79" s="225" t="s">
        <v>1814</v>
      </c>
      <c r="E79" s="224" t="s">
        <v>1815</v>
      </c>
      <c r="F79" s="224" t="s">
        <v>1814</v>
      </c>
      <c r="G79" s="52">
        <v>50000</v>
      </c>
    </row>
    <row r="80" spans="4:7">
      <c r="D80" s="225">
        <v>28111601</v>
      </c>
      <c r="E80" s="224" t="s">
        <v>1915</v>
      </c>
      <c r="F80" s="224">
        <v>28111601</v>
      </c>
      <c r="G80" s="52">
        <v>220000</v>
      </c>
    </row>
    <row r="81" spans="4:7">
      <c r="E81" s="224" t="s">
        <v>1917</v>
      </c>
      <c r="G81" s="52">
        <v>200000</v>
      </c>
    </row>
    <row r="82" spans="4:7">
      <c r="E82" s="224" t="s">
        <v>1816</v>
      </c>
      <c r="G82" s="52">
        <v>130000</v>
      </c>
    </row>
    <row r="83" spans="4:7">
      <c r="D83" s="225" t="s">
        <v>1831</v>
      </c>
      <c r="E83" s="224" t="s">
        <v>1847</v>
      </c>
      <c r="F83" s="224" t="s">
        <v>1831</v>
      </c>
      <c r="G83" s="52">
        <v>20000</v>
      </c>
    </row>
    <row r="84" spans="4:7">
      <c r="E84" s="224" t="s">
        <v>1818</v>
      </c>
      <c r="G84" s="52">
        <v>20000</v>
      </c>
    </row>
    <row r="85" spans="4:7">
      <c r="E85" s="224" t="s">
        <v>1825</v>
      </c>
      <c r="G85" s="52">
        <v>35000</v>
      </c>
    </row>
    <row r="86" spans="4:7">
      <c r="E86" s="224" t="s">
        <v>1817</v>
      </c>
      <c r="G86" s="52">
        <v>10000</v>
      </c>
    </row>
    <row r="87" spans="4:7">
      <c r="E87" s="224" t="s">
        <v>1819</v>
      </c>
      <c r="G87" s="52">
        <v>130000</v>
      </c>
    </row>
    <row r="88" spans="4:7">
      <c r="E88" s="224" t="s">
        <v>1829</v>
      </c>
      <c r="G88" s="52">
        <v>280000</v>
      </c>
    </row>
    <row r="89" spans="4:7">
      <c r="D89" s="225">
        <v>24137542885</v>
      </c>
      <c r="E89" s="224" t="s">
        <v>1839</v>
      </c>
      <c r="F89" s="224">
        <v>24137542885</v>
      </c>
    </row>
    <row r="90" spans="4:7">
      <c r="D90" s="225">
        <v>24137519344</v>
      </c>
      <c r="E90" s="224" t="s">
        <v>1845</v>
      </c>
      <c r="F90" s="224">
        <v>24137519344</v>
      </c>
    </row>
    <row r="91" spans="4:7">
      <c r="D91" s="225">
        <v>7252703114</v>
      </c>
      <c r="E91" s="224" t="s">
        <v>1842</v>
      </c>
      <c r="F91" s="224">
        <v>7252703114</v>
      </c>
      <c r="G91" s="52">
        <v>129000</v>
      </c>
    </row>
    <row r="92" spans="4:7">
      <c r="D92" s="225" t="s">
        <v>1843</v>
      </c>
      <c r="E92" s="224" t="s">
        <v>1844</v>
      </c>
      <c r="F92" s="224" t="s">
        <v>1843</v>
      </c>
      <c r="G92" s="52">
        <v>50000</v>
      </c>
    </row>
    <row r="93" spans="4:7">
      <c r="D93" s="225" t="s">
        <v>1854</v>
      </c>
      <c r="E93" s="224" t="s">
        <v>1855</v>
      </c>
      <c r="F93" s="224" t="s">
        <v>1854</v>
      </c>
      <c r="G93" s="52">
        <v>20000</v>
      </c>
    </row>
    <row r="94" spans="4:7">
      <c r="D94" s="225">
        <v>2800802</v>
      </c>
      <c r="E94" s="224" t="s">
        <v>1862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1863</v>
      </c>
      <c r="F95" s="224">
        <v>2800801</v>
      </c>
      <c r="G95" s="52">
        <v>150000</v>
      </c>
    </row>
    <row r="96" spans="4:7">
      <c r="D96" s="225" t="s">
        <v>1857</v>
      </c>
      <c r="E96" s="224" t="s">
        <v>1858</v>
      </c>
      <c r="F96" s="224" t="s">
        <v>1857</v>
      </c>
      <c r="G96" s="52">
        <v>250000</v>
      </c>
    </row>
    <row r="97" spans="4:7">
      <c r="D97" s="225" t="s">
        <v>1859</v>
      </c>
      <c r="E97" s="224" t="s">
        <v>1860</v>
      </c>
      <c r="F97" s="224" t="s">
        <v>1859</v>
      </c>
      <c r="G97" s="52">
        <v>60000</v>
      </c>
    </row>
    <row r="98" spans="4:7">
      <c r="E98" s="224" t="s">
        <v>1869</v>
      </c>
      <c r="G98" s="52">
        <v>200000</v>
      </c>
    </row>
    <row r="99" spans="4:7">
      <c r="D99" s="225" t="s">
        <v>1871</v>
      </c>
      <c r="E99" s="224" t="s">
        <v>1872</v>
      </c>
      <c r="F99" s="224" t="s">
        <v>1871</v>
      </c>
      <c r="G99" s="52">
        <v>30000</v>
      </c>
    </row>
    <row r="100" spans="4:7">
      <c r="D100" s="225" t="s">
        <v>1873</v>
      </c>
      <c r="E100" s="224" t="s">
        <v>1930</v>
      </c>
      <c r="F100" s="224" t="s">
        <v>1873</v>
      </c>
      <c r="G100" s="52">
        <v>10000</v>
      </c>
    </row>
    <row r="101" spans="4:7">
      <c r="D101" s="225" t="s">
        <v>1932</v>
      </c>
      <c r="E101" s="224" t="s">
        <v>1933</v>
      </c>
      <c r="F101" s="224" t="s">
        <v>1932</v>
      </c>
      <c r="G101" s="52">
        <v>10000</v>
      </c>
    </row>
    <row r="102" spans="4:7">
      <c r="D102" s="225" t="s">
        <v>1874</v>
      </c>
      <c r="E102" s="224" t="s">
        <v>1875</v>
      </c>
      <c r="F102" s="224" t="s">
        <v>1874</v>
      </c>
      <c r="G102" s="52">
        <v>20000</v>
      </c>
    </row>
    <row r="103" spans="4:7">
      <c r="D103" s="225">
        <v>2850701</v>
      </c>
      <c r="E103" s="224" t="s">
        <v>1876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1877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1878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1878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1881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1881</v>
      </c>
      <c r="F108" s="224">
        <v>2801702</v>
      </c>
      <c r="G108" s="52">
        <v>15000</v>
      </c>
    </row>
    <row r="109" spans="4:7">
      <c r="D109" s="225" t="s">
        <v>1896</v>
      </c>
      <c r="E109" s="224" t="s">
        <v>1897</v>
      </c>
      <c r="F109" s="224" t="s">
        <v>1896</v>
      </c>
      <c r="G109" s="52">
        <v>50000</v>
      </c>
    </row>
    <row r="110" spans="4:7">
      <c r="E110" s="224" t="s">
        <v>1885</v>
      </c>
      <c r="G110" s="52">
        <v>1550000</v>
      </c>
    </row>
    <row r="111" spans="4:7">
      <c r="D111" s="225" t="s">
        <v>1893</v>
      </c>
      <c r="E111" s="224" t="s">
        <v>1274</v>
      </c>
      <c r="F111" s="224" t="s">
        <v>1893</v>
      </c>
      <c r="G111" s="52">
        <v>1200000</v>
      </c>
    </row>
    <row r="112" spans="4:7">
      <c r="D112" s="225">
        <v>24347544930</v>
      </c>
      <c r="E112" s="224" t="s">
        <v>1901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1902</v>
      </c>
      <c r="F113" s="224">
        <v>501220641</v>
      </c>
      <c r="G113" s="52">
        <v>300000</v>
      </c>
    </row>
    <row r="114" spans="3:8">
      <c r="D114" s="225" t="s">
        <v>1907</v>
      </c>
      <c r="E114" s="224" t="s">
        <v>1908</v>
      </c>
      <c r="F114" s="224" t="s">
        <v>1907</v>
      </c>
      <c r="G114" s="52">
        <v>25000</v>
      </c>
    </row>
    <row r="115" spans="3:8">
      <c r="D115" s="225" t="s">
        <v>1910</v>
      </c>
      <c r="E115" s="224" t="s">
        <v>1908</v>
      </c>
      <c r="F115" s="224" t="s">
        <v>1910</v>
      </c>
      <c r="G115" s="52">
        <v>65000</v>
      </c>
    </row>
    <row r="116" spans="3:8">
      <c r="D116" s="225" t="s">
        <v>1914</v>
      </c>
      <c r="E116" s="224" t="s">
        <v>1651</v>
      </c>
      <c r="F116" s="224" t="s">
        <v>1914</v>
      </c>
      <c r="G116" s="52">
        <v>1400000</v>
      </c>
    </row>
    <row r="117" spans="3:8">
      <c r="D117" s="225">
        <v>1068298046</v>
      </c>
      <c r="E117" s="224" t="s">
        <v>1973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1971</v>
      </c>
      <c r="F118" s="224">
        <v>1087298388</v>
      </c>
    </row>
    <row r="119" spans="3:8">
      <c r="D119" s="225">
        <v>1068298044</v>
      </c>
      <c r="E119" s="224" t="s">
        <v>1973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1993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2003</v>
      </c>
      <c r="E123" s="224" t="s">
        <v>1294</v>
      </c>
      <c r="F123" s="224" t="s">
        <v>2003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1771</v>
      </c>
      <c r="E125" s="224" t="s">
        <v>2158</v>
      </c>
      <c r="F125" s="225" t="s">
        <v>1771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1870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1906</v>
      </c>
    </row>
    <row r="12" spans="1:3">
      <c r="A12">
        <v>13</v>
      </c>
      <c r="B12" t="s">
        <v>1922</v>
      </c>
    </row>
    <row r="13" spans="1:3">
      <c r="A13">
        <v>14</v>
      </c>
      <c r="B13" t="s">
        <v>2103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390" t="s">
        <v>12</v>
      </c>
      <c r="C4" s="391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40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Y12" sqref="Y1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1837</v>
      </c>
      <c r="R1" t="s">
        <v>1836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1870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1924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1925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1926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1927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1928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2097</v>
      </c>
      <c r="U11">
        <v>2801501</v>
      </c>
    </row>
    <row r="12" spans="1:22">
      <c r="A12">
        <v>11</v>
      </c>
      <c r="B12" t="s">
        <v>1929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2096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1836</v>
      </c>
    </row>
    <row r="17" spans="3:21">
      <c r="C17">
        <v>16</v>
      </c>
      <c r="D17" t="s">
        <v>1838</v>
      </c>
      <c r="U17">
        <v>2810701</v>
      </c>
    </row>
    <row r="18" spans="3:21">
      <c r="C18">
        <v>17</v>
      </c>
      <c r="D18" t="s">
        <v>1880</v>
      </c>
      <c r="N18">
        <v>2810501</v>
      </c>
    </row>
    <row r="19" spans="3:21">
      <c r="C19">
        <v>18</v>
      </c>
      <c r="D19" t="s">
        <v>1895</v>
      </c>
      <c r="S19">
        <v>28111601</v>
      </c>
      <c r="U19">
        <v>2830701</v>
      </c>
    </row>
    <row r="20" spans="3:21">
      <c r="C20">
        <v>19</v>
      </c>
      <c r="D20" t="s">
        <v>2110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1735</v>
      </c>
      <c r="B1" t="s">
        <v>1736</v>
      </c>
    </row>
    <row r="2" spans="1:13">
      <c r="A2" t="s">
        <v>1737</v>
      </c>
    </row>
    <row r="3" spans="1:13">
      <c r="B3">
        <v>24220</v>
      </c>
      <c r="C3" t="s">
        <v>1738</v>
      </c>
    </row>
    <row r="4" spans="1:13">
      <c r="B4">
        <v>24260</v>
      </c>
      <c r="C4" t="s">
        <v>1739</v>
      </c>
    </row>
    <row r="5" spans="1:13">
      <c r="A5" t="s">
        <v>1740</v>
      </c>
      <c r="M5" t="s">
        <v>1784</v>
      </c>
    </row>
    <row r="6" spans="1:13">
      <c r="B6" t="s">
        <v>1741</v>
      </c>
      <c r="C6" t="s">
        <v>1742</v>
      </c>
      <c r="M6" t="s">
        <v>1783</v>
      </c>
    </row>
    <row r="7" spans="1:13">
      <c r="B7">
        <v>421912</v>
      </c>
      <c r="C7" t="s">
        <v>1743</v>
      </c>
    </row>
    <row r="8" spans="1:13">
      <c r="B8">
        <v>421922</v>
      </c>
      <c r="C8" t="s">
        <v>1744</v>
      </c>
    </row>
    <row r="9" spans="1:13">
      <c r="A9" t="s">
        <v>1745</v>
      </c>
    </row>
    <row r="10" spans="1:13">
      <c r="A10" t="s">
        <v>1746</v>
      </c>
      <c r="B10" t="s">
        <v>1747</v>
      </c>
    </row>
  </sheetData>
  <phoneticPr fontId="2" type="noConversion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04" t="s">
        <v>2031</v>
      </c>
      <c r="B1" s="405"/>
      <c r="C1" s="405"/>
      <c r="D1" s="405"/>
      <c r="E1" s="405"/>
      <c r="F1" s="406"/>
    </row>
    <row r="2" spans="1:6" ht="26.25">
      <c r="A2" s="398" t="s">
        <v>2029</v>
      </c>
      <c r="B2" s="399"/>
      <c r="C2" s="399"/>
      <c r="D2" s="399"/>
      <c r="E2" s="399"/>
      <c r="F2" s="400"/>
    </row>
    <row r="3" spans="1:6" ht="26.25">
      <c r="A3" s="401">
        <v>19800</v>
      </c>
      <c r="B3" s="402"/>
      <c r="C3" s="402"/>
      <c r="D3" s="402"/>
      <c r="E3" s="402"/>
      <c r="F3" s="403"/>
    </row>
    <row r="4" spans="1:6" ht="26.25">
      <c r="A4" s="250"/>
      <c r="B4" s="251"/>
      <c r="C4" s="251"/>
      <c r="D4" s="251"/>
      <c r="E4" s="251"/>
      <c r="F4" s="255"/>
    </row>
    <row r="5" spans="1:6" ht="26.25">
      <c r="A5" s="404" t="s">
        <v>2032</v>
      </c>
      <c r="B5" s="405"/>
      <c r="C5" s="405"/>
      <c r="D5" s="405"/>
      <c r="E5" s="405"/>
      <c r="F5" s="406"/>
    </row>
    <row r="6" spans="1:6" ht="26.25">
      <c r="A6" s="398" t="s">
        <v>2030</v>
      </c>
      <c r="B6" s="399"/>
      <c r="C6" s="399"/>
      <c r="D6" s="399"/>
      <c r="E6" s="399"/>
      <c r="F6" s="400"/>
    </row>
    <row r="7" spans="1:6" ht="26.25">
      <c r="A7" s="401">
        <v>19800</v>
      </c>
      <c r="B7" s="402"/>
      <c r="C7" s="402"/>
      <c r="D7" s="402"/>
      <c r="E7" s="402"/>
      <c r="F7" s="403"/>
    </row>
    <row r="15" spans="1:6" ht="26.25">
      <c r="A15" s="392" t="s">
        <v>2033</v>
      </c>
      <c r="B15" s="393"/>
      <c r="C15" s="393"/>
      <c r="D15" s="393"/>
      <c r="E15" s="393"/>
      <c r="F15" s="394"/>
    </row>
    <row r="16" spans="1:6" ht="26.25">
      <c r="A16" s="392" t="s">
        <v>2029</v>
      </c>
      <c r="B16" s="393"/>
      <c r="C16" s="393"/>
      <c r="D16" s="393"/>
      <c r="E16" s="393"/>
      <c r="F16" s="394"/>
    </row>
    <row r="17" spans="1:6" ht="26.25">
      <c r="A17" s="395">
        <v>19800</v>
      </c>
      <c r="B17" s="396"/>
      <c r="C17" s="396"/>
      <c r="D17" s="396"/>
      <c r="E17" s="396"/>
      <c r="F17" s="397"/>
    </row>
    <row r="18" spans="1:6" ht="26.25">
      <c r="A18" s="253"/>
      <c r="B18" s="254"/>
      <c r="C18" s="254"/>
      <c r="D18" s="254"/>
      <c r="E18" s="254"/>
      <c r="F18" s="252"/>
    </row>
    <row r="19" spans="1:6" ht="26.25">
      <c r="A19" s="392" t="s">
        <v>2034</v>
      </c>
      <c r="B19" s="393"/>
      <c r="C19" s="393"/>
      <c r="D19" s="393"/>
      <c r="E19" s="393"/>
      <c r="F19" s="394"/>
    </row>
    <row r="20" spans="1:6" ht="26.25">
      <c r="A20" s="392" t="s">
        <v>2030</v>
      </c>
      <c r="B20" s="393"/>
      <c r="C20" s="393"/>
      <c r="D20" s="393"/>
      <c r="E20" s="393"/>
      <c r="F20" s="394"/>
    </row>
    <row r="21" spans="1:6" ht="26.25">
      <c r="A21" s="395">
        <v>19800</v>
      </c>
      <c r="B21" s="396"/>
      <c r="C21" s="396"/>
      <c r="D21" s="396"/>
      <c r="E21" s="396"/>
      <c r="F21" s="397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B7" sqref="B7"/>
    </sheetView>
  </sheetViews>
  <sheetFormatPr defaultRowHeight="16.5"/>
  <sheetData>
    <row r="5" spans="2:2">
      <c r="B5" t="s">
        <v>2098</v>
      </c>
    </row>
    <row r="6" spans="2:2">
      <c r="B6" t="s">
        <v>2106</v>
      </c>
    </row>
    <row r="7" spans="2:2">
      <c r="B7" t="s">
        <v>2099</v>
      </c>
    </row>
    <row r="8" spans="2:2">
      <c r="B8" t="s">
        <v>2100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</vt:i4>
      </vt:variant>
    </vt:vector>
  </HeadingPairs>
  <TitlesOfParts>
    <vt:vector size="21" baseType="lpstr">
      <vt:lpstr>Home</vt:lpstr>
      <vt:lpstr>경비처리</vt:lpstr>
      <vt:lpstr>주문</vt:lpstr>
      <vt:lpstr>Login</vt:lpstr>
      <vt:lpstr>택배</vt:lpstr>
      <vt:lpstr>거래명세서_NEW</vt:lpstr>
      <vt:lpstr>거래내역서</vt:lpstr>
      <vt:lpstr>거래처</vt:lpstr>
      <vt:lpstr>매출관리</vt:lpstr>
      <vt:lpstr>주문_리스트</vt:lpstr>
      <vt:lpstr>매출</vt:lpstr>
      <vt:lpstr>제품</vt:lpstr>
      <vt:lpstr>재고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2025-04-21T00:58:53Z</cp:lastPrinted>
  <dcterms:created xsi:type="dcterms:W3CDTF">2020-10-02T11:51:16Z</dcterms:created>
  <dcterms:modified xsi:type="dcterms:W3CDTF">2025-04-24T09:15:53Z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