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2C2C8CB-5C48-4454-B616-0391175F573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매출관리!$A$8:$P$17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주문_리스트!$A$1:$K$259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4" i="4" l="1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8" i="4"/>
  <c r="I59" i="4"/>
  <c r="I55" i="4"/>
  <c r="I53" i="4"/>
  <c r="I52" i="4"/>
  <c r="I51" i="4"/>
  <c r="I50" i="4"/>
  <c r="I44" i="4"/>
  <c r="I40" i="4"/>
  <c r="I39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<sst xmlns="http://schemas.openxmlformats.org/spreadsheetml/2006/main" count="4170" uniqueCount="2224">
  <si>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</si>
  <si>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</si>
  <si>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</si>
  <si>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</si>
  <si>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</si>
  <si>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</si>
  <si>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</si>
  <si>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</si>
  <si>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</si>
  <si>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</si>
  <si>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</si>
  <si>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</si>
  <si>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</si>
  <si>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</si>
  <si>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</si>
  <si>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</si>
  <si>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</si>
  <si>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</si>
  <si>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</si>
  <si>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</si>
  <si>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</si>
  <si>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</si>
  <si>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</si>
  <si>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</si>
  <si>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</si>
  <si>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</si>
  <si>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</si>
  <si>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</si>
  <si>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</si>
  <si>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</si>
  <si>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</si>
  <si>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</si>
  <si>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</si>
  <si>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</si>
  <si>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</si>
  <si>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</si>
  <si>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</si>
  <si>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</si>
  <si>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</si>
  <si>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</si>
  <si>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</si>
  <si>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</si>
  <si>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</si>
  <si>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</si>
  <si>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</si>
  <si>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</si>
  <si>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</si>
  <si>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</si>
  <si>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</si>
  <si>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</si>
  <si>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</si>
  <si>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</si>
  <si>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</si>
  <si>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</si>
  <si>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</si>
  <si>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</si>
  <si>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</si>
  <si>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</si>
  <si>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</si>
  <si>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</si>
  <si>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</si>
  <si>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</si>
  <si>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</si>
  <si>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</si>
  <si>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</si>
  <si>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</si>
  <si>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</si>
  <si>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</si>
  <si>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</si>
  <si>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</si>
  <si>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</si>
  <si>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</si>
  <si>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</si>
  <si>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</si>
  <si>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</si>
  <si>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</si>
  <si>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</si>
  <si>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</si>
  <si>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</si>
  <si>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</si>
  <si>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</si>
  <si>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</si>
  <si>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</si>
  <si>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</si>
  <si>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</si>
  <si>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</si>
  <si>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</si>
  <si>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</si>
  <si>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</si>
  <si>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</si>
  <si>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</si>
  <si>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</si>
  <si>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</si>
  <si>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</si>
  <si>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</si>
  <si>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</si>
  <si>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</si>
  <si>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</si>
  <si>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</si>
  <si>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</si>
  <si>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</si>
  <si>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</si>
  <si>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</si>
  <si>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</si>
  <si>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</si>
  <si>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</si>
  <si>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</si>
  <si>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</si>
  <si>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</si>
  <si>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</si>
  <si>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</si>
  <si>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</si>
  <si>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</si>
  <si>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</si>
  <si>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</si>
  <si>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</si>
  <si>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</si>
  <si>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</si>
  <si>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</si>
  <si>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</si>
  <si>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</si>
  <si>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</si>
  <si>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</si>
  <si>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</si>
  <si>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</si>
  <si>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</si>
  <si>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</si>
  <si>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</si>
  <si>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</si>
  <si>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</si>
  <si>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</si>
  <si>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</si>
  <si>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</si>
  <si>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</si>
  <si>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</si>
  <si>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</si>
  <si>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</si>
  <si>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</si>
  <si>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</si>
  <si>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</si>
  <si>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</si>
  <si>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</si>
  <si>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</si>
  <si>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</si>
  <si>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</si>
  <si>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</si>
  <si>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</si>
  <si>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</si>
  <si>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</si>
  <si>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</si>
  <si>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</si>
  <si>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</si>
  <si>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</si>
  <si>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</si>
  <si>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</si>
  <si>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</si>
  <si>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</si>
  <si>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</si>
  <si>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</si>
  <si>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</si>
  <si>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</si>
  <si>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</si>
  <si>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</si>
  <si>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</si>
  <si>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</si>
  <si>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</si>
  <si>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</si>
  <si>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</si>
  <si>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</si>
  <si>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</si>
  <si>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</si>
  <si>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</si>
  <si>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</si>
  <si>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</si>
  <si>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</si>
  <si>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</si>
  <si>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</si>
  <si>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</si>
  <si>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</si>
  <si>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</si>
  <si>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</si>
  <si>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</si>
  <si>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</si>
  <si>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</si>
  <si>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</si>
  <si>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</si>
  <si>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</si>
  <si>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</si>
  <si>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</si>
  <si>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</si>
  <si>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</si>
  <si>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</si>
  <si>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</si>
  <si>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</si>
  <si>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</si>
  <si>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</si>
  <si>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</si>
  <si>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</si>
  <si>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</si>
  <si>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</si>
  <si>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</si>
  <si>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</si>
  <si>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</si>
  <si>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</si>
  <si>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</si>
  <si>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</si>
  <si>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</si>
  <si>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</si>
  <si>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</si>
  <si>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</si>
  <si>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</si>
  <si>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</si>
  <si>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</si>
  <si>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</si>
  <si>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</si>
  <si>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</si>
  <si>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</si>
  <si>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</si>
  <si>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</si>
  <si>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</si>
  <si>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</si>
  <si>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</si>
  <si>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</si>
  <si>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</si>
  <si>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</si>
  <si>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</si>
  <si>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</si>
  <si>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</si>
  <si>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</si>
  <si>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</si>
  <si>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</si>
  <si>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</si>
  <si>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</si>
  <si>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</si>
  <si>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</si>
  <si>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</si>
  <si>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</si>
  <si>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</si>
  <si>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</si>
  <si>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</si>
  <si>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</si>
  <si>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</si>
  <si>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</si>
  <si>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</si>
  <si>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</si>
  <si>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</si>
  <si>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</si>
  <si>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</si>
  <si>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</si>
  <si>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</si>
  <si>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</si>
  <si>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</si>
  <si>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</si>
  <si>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</si>
  <si>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</si>
  <si>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</si>
  <si>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</si>
  <si>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</si>
  <si>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</si>
  <si>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</si>
  <si>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</si>
  <si>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</si>
  <si>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</si>
  <si>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</si>
  <si>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</si>
  <si>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</si>
  <si>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</si>
  <si>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</si>
  <si>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</si>
  <si>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</si>
  <si>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</si>
  <si>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</si>
  <si>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</si>
  <si>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</si>
  <si>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</si>
  <si>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</si>
  <si>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</si>
  <si>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</si>
  <si>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</si>
  <si>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</si>
  <si>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</si>
  <si>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</si>
  <si>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</si>
  <si>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</si>
  <si>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</si>
  <si>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</si>
  <si>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</si>
  <si>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</si>
  <si>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</si>
  <si>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</si>
  <si>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</si>
  <si>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</si>
  <si>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</si>
  <si>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</si>
  <si>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</si>
  <si>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</si>
  <si>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</si>
  <si>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</si>
  <si>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</si>
  <si>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</si>
  <si>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</si>
  <si>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</si>
  <si>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</si>
  <si>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</si>
  <si>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</si>
  <si>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</si>
  <si>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</si>
  <si>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</si>
  <si>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</si>
  <si>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</si>
  <si>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</si>
  <si>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</si>
  <si>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</si>
  <si>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</si>
  <si>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</si>
  <si>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</si>
  <si>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</si>
  <si>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</si>
  <si>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</si>
  <si>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</si>
  <si>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</si>
  <si>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</si>
  <si>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</si>
  <si>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</si>
  <si>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</si>
  <si>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</si>
  <si>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</si>
  <si>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</si>
  <si>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</si>
  <si>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</si>
  <si>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</si>
  <si>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</si>
  <si>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</si>
  <si>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</si>
  <si>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</si>
  <si>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</si>
  <si>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</si>
  <si>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</si>
  <si>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</si>
  <si>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</si>
  <si>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</si>
  <si>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</si>
  <si>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</si>
  <si>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</si>
  <si>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</si>
  <si>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</si>
  <si>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</si>
  <si>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</si>
  <si>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</si>
  <si>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</si>
  <si>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</si>
  <si>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</si>
  <si>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</si>
  <si>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</si>
  <si>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</si>
  <si>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</si>
  <si>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</si>
  <si>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</si>
  <si>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</si>
  <si>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</si>
  <si>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</si>
  <si>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</si>
  <si>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</si>
  <si>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</si>
  <si>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</si>
  <si>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</si>
  <si>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</si>
  <si>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</si>
  <si>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</si>
  <si>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</si>
  <si>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</si>
  <si>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</si>
  <si>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</si>
  <si>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</si>
  <si>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</si>
  <si>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</si>
  <si>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</si>
  <si>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</si>
  <si>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</si>
  <si>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</si>
  <si>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</si>
  <si>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</si>
  <si>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</si>
  <si>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</si>
  <si>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</si>
  <si>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</si>
  <si>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</si>
  <si>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</si>
  <si>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</si>
  <si>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</si>
  <si>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</si>
  <si>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</si>
  <si>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</si>
  <si>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</si>
  <si>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</si>
  <si>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</si>
  <si>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</si>
  <si>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</si>
  <si>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</si>
  <si>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</si>
  <si>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</si>
  <si>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</si>
  <si>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</si>
  <si>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</si>
  <si>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</si>
  <si>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</si>
  <si>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</si>
  <si>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</si>
  <si>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</si>
  <si>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</si>
  <si>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</si>
  <si>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</si>
  <si>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</si>
  <si>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</si>
  <si>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</si>
  <si>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</si>
  <si>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</si>
  <si>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</si>
  <si>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</si>
  <si>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</si>
  <si>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</si>
  <si>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</si>
  <si>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</si>
  <si>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</si>
  <si>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</si>
  <si>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</si>
  <si>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</si>
  <si>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</si>
  <si>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</si>
  <si>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</si>
  <si>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</si>
  <si>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</si>
  <si>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</si>
  <si>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</si>
  <si>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</si>
  <si>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</si>
  <si>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</si>
  <si>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</si>
  <si>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</si>
  <si>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</si>
  <si>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</si>
  <si>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</si>
  <si>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</si>
  <si>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</si>
  <si>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</si>
  <si>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</si>
  <si>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</si>
  <si>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</si>
  <si>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</si>
  <si>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</si>
  <si>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</si>
  <si>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</si>
  <si>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</si>
  <si>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</si>
  <si>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</si>
  <si>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</si>
  <si>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</si>
  <si>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</si>
  <si>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</si>
  <si>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</si>
  <si>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</si>
  <si>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</si>
  <si>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</si>
  <si>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</si>
  <si>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</si>
  <si>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</si>
  <si>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</si>
  <si>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</si>
  <si>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</si>
  <si>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</si>
  <si>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</si>
  <si>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</si>
  <si>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</si>
  <si>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</si>
  <si>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</si>
  <si>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</si>
  <si>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</si>
  <si>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</si>
  <si>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</si>
  <si>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</si>
  <si>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</si>
  <si>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</si>
  <si>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</si>
  <si>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</si>
  <si>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</si>
  <si>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</si>
  <si>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</si>
  <si>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</si>
  <si>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</si>
  <si>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</si>
  <si>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</si>
  <si>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</si>
  <si>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</si>
  <si>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</si>
  <si>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</si>
  <si>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</si>
  <si>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</si>
  <si>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</si>
  <si>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</si>
  <si>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</si>
  <si>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</si>
  <si>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</si>
  <si>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</si>
  <si>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</si>
  <si>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</si>
  <si>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</si>
  <si>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</si>
  <si>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</si>
  <si>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</si>
  <si>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</si>
  <si>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</si>
  <si>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</si>
  <si>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</si>
  <si>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</si>
  <si>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</si>
  <si>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</si>
  <si>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</si>
  <si>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</si>
  <si>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</si>
  <si>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</si>
  <si>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</si>
  <si>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</si>
  <si>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</si>
  <si>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</si>
  <si>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</si>
  <si>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</si>
  <si>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</si>
  <si>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</si>
  <si>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</si>
  <si>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</si>
  <si>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</si>
  <si>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</si>
  <si>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</si>
  <si>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</si>
  <si>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</si>
  <si>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</si>
  <si>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</si>
  <si>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</si>
  <si>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</si>
  <si>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</si>
  <si>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</si>
  <si>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</si>
  <si>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</si>
  <si>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</si>
  <si>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</si>
  <si>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</si>
  <si>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</si>
  <si>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</si>
  <si>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</si>
  <si>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</si>
  <si>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</si>
  <si>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</si>
  <si>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</si>
  <si>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</si>
  <si>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</si>
  <si>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</si>
  <si>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</si>
  <si>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</si>
  <si>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</si>
  <si>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</si>
  <si>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</si>
  <si>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</si>
  <si>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</si>
  <si>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</si>
  <si>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</si>
  <si>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</si>
  <si>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</si>
  <si>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</si>
  <si>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</si>
  <si>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</si>
  <si>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</si>
  <si>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</si>
  <si>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</si>
  <si>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</si>
  <si>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</si>
  <si>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</si>
  <si>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</si>
  <si>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</si>
  <si>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</si>
  <si>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</si>
  <si>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</si>
  <si>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</si>
  <si>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</si>
  <si>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</si>
  <si>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</si>
  <si>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</si>
  <si>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</si>
  <si>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</si>
  <si>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</si>
  <si>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</si>
  <si>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</si>
  <si>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</si>
  <si>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</si>
  <si>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</si>
  <si>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</si>
  <si>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</si>
  <si>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</si>
  <si>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</si>
  <si>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</si>
  <si>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</si>
  <si>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</si>
  <si>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</si>
  <si>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</si>
  <si>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</si>
  <si>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</si>
  <si>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</si>
  <si>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</si>
  <si>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</si>
  <si>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</si>
  <si>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</si>
  <si>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</si>
  <si>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</si>
  <si>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</si>
  <si>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</si>
  <si>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</si>
  <si>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</si>
  <si>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</si>
  <si>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</si>
  <si>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</si>
  <si>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</si>
  <si>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</si>
  <si>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</si>
  <si>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</si>
  <si>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</si>
  <si>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</si>
  <si>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</si>
  <si>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</si>
  <si>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</si>
  <si>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</si>
  <si>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</si>
  <si>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</si>
  <si>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</si>
  <si>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</si>
  <si>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</si>
  <si>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</si>
  <si>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</si>
  <si>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</si>
  <si>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</si>
  <si>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</si>
  <si>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</si>
  <si>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</si>
  <si>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</si>
  <si>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</si>
  <si>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</si>
  <si>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</si>
  <si>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</si>
  <si>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</si>
  <si>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</si>
  <si>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</si>
  <si>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</si>
  <si>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</si>
  <si>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</si>
  <si>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</si>
  <si>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</si>
  <si>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</si>
  <si>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</si>
  <si>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</si>
  <si>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</si>
  <si>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</si>
  <si>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</si>
  <si>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</si>
  <si>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</si>
  <si>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</si>
  <si>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</si>
  <si>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</si>
  <si>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</si>
  <si>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</si>
  <si>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</si>
  <si>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</si>
  <si>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</si>
  <si>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</si>
  <si>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</si>
  <si>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</si>
  <si>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</si>
  <si>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</si>
  <si>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</si>
  <si>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</si>
  <si>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</si>
  <si>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</si>
  <si>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</si>
  <si>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</si>
  <si>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</si>
  <si>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</si>
  <si>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</si>
  <si>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</si>
  <si>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</si>
  <si>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</si>
  <si>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</si>
  <si>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</si>
  <si>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</si>
  <si>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</si>
  <si>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</si>
  <si>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</si>
  <si>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</si>
  <si>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</si>
  <si>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</si>
  <si>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</si>
  <si>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</si>
  <si>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</si>
  <si>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</si>
  <si>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</si>
  <si>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</si>
  <si>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</si>
  <si>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</si>
  <si>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</si>
  <si>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</si>
  <si>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</si>
  <si>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</si>
  <si>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</si>
  <si>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</si>
  <si>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</si>
  <si>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</si>
  <si>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</si>
  <si>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</si>
  <si>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</si>
  <si>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</si>
  <si>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</si>
  <si>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</si>
  <si>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</si>
  <si>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</si>
  <si>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</si>
  <si>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</si>
  <si>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</si>
  <si>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</si>
  <si>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</si>
  <si>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</si>
  <si>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</si>
  <si>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</si>
  <si>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</si>
  <si>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</si>
  <si>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</si>
  <si>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</si>
  <si>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</si>
  <si>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</si>
  <si>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</si>
  <si>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</si>
  <si>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</si>
  <si>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</si>
  <si>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</si>
  <si>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</si>
  <si>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</si>
  <si>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</si>
  <si>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</si>
  <si>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</si>
  <si>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</si>
  <si>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</si>
  <si>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</si>
  <si>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</si>
  <si>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</si>
  <si>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</si>
  <si>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</si>
  <si>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</si>
  <si>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</si>
  <si>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</si>
  <si>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</si>
  <si>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</si>
  <si>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</si>
  <si>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</si>
  <si>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</si>
  <si>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</si>
  <si>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</si>
  <si>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</si>
  <si>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</si>
  <si>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</si>
  <si>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</si>
  <si>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</si>
  <si>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</si>
  <si>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</si>
  <si>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</si>
  <si>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</si>
  <si>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</si>
  <si>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</si>
  <si>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</si>
  <si>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</si>
  <si>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</si>
  <si>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</si>
  <si>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</si>
  <si>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</si>
  <si>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</si>
  <si>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</si>
  <si>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</si>
  <si>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</si>
  <si>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</si>
  <si>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</si>
  <si>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</si>
  <si>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</si>
  <si>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</si>
  <si>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</si>
  <si>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</si>
  <si>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</si>
  <si>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</si>
  <si>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</si>
  <si>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</si>
  <si>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</si>
  <si>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</si>
  <si>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</si>
  <si>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</si>
  <si>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</si>
  <si>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</si>
  <si>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</si>
  <si>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</si>
  <si>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</si>
  <si>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</si>
  <si>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</si>
  <si>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</si>
  <si>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</si>
  <si>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</si>
  <si>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</si>
  <si>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</si>
  <si>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</si>
  <si>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</si>
  <si>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</si>
  <si>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</si>
  <si>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</si>
  <si>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</si>
  <si>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</si>
  <si>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</si>
  <si>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</si>
  <si>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</si>
  <si>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</si>
  <si>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</si>
  <si>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</si>
  <si>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</si>
  <si>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</si>
  <si>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</si>
  <si>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</si>
  <si>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</si>
  <si>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</si>
  <si>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</si>
  <si>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</si>
  <si>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</si>
  <si>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</si>
  <si>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</si>
  <si>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</si>
  <si>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</si>
  <si>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</si>
  <si>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</si>
  <si>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</si>
  <si>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</si>
  <si>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</si>
  <si>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</si>
  <si>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</si>
  <si>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</si>
  <si>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</si>
  <si>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</si>
  <si>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</si>
  <si>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</si>
  <si>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</si>
  <si>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</si>
  <si>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</si>
  <si>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</si>
  <si>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</si>
  <si>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</si>
  <si>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</si>
  <si>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</si>
  <si>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</si>
  <si>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</si>
  <si>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</si>
  <si>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</si>
  <si>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</si>
  <si>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</si>
  <si>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</si>
  <si>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</si>
  <si>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</si>
  <si>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</si>
  <si>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</si>
  <si>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</si>
  <si>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</si>
  <si>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</si>
  <si>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</si>
  <si>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</si>
  <si>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</si>
  <si>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</si>
  <si>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</si>
  <si>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</si>
  <si>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</si>
  <si>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</si>
  <si>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</si>
  <si>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</si>
  <si>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</si>
  <si>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</si>
  <si>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</si>
  <si>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</si>
  <si>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</si>
  <si>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</si>
  <si>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</si>
  <si>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</si>
  <si>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</si>
  <si>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</si>
  <si>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</si>
  <si>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</si>
  <si>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</si>
  <si>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</si>
  <si>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</si>
  <si>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</si>
  <si>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</si>
  <si>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</si>
  <si>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</si>
  <si>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</si>
  <si>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</si>
  <si>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</si>
  <si>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</si>
  <si>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</si>
  <si>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</si>
  <si>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</si>
  <si>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</si>
  <si>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</si>
  <si>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</si>
  <si>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</si>
  <si>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</si>
  <si>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</si>
  <si>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</si>
  <si>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</si>
  <si>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</si>
  <si>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</si>
  <si>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</si>
  <si>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</si>
  <si>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</si>
  <si>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</si>
  <si>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</si>
  <si>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</si>
  <si>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</si>
  <si>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</si>
  <si>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</si>
  <si>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</si>
  <si>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</si>
  <si>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</si>
  <si>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</si>
  <si>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</si>
  <si>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</si>
  <si>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</si>
  <si>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</si>
  <si>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</si>
  <si>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</si>
  <si>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</si>
  <si>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</si>
  <si>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</si>
  <si>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</si>
  <si>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</si>
  <si>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</si>
  <si>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</si>
  <si>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</si>
  <si>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</si>
  <si>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</si>
  <si>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</si>
  <si>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</si>
  <si>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</si>
  <si>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</si>
  <si>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</si>
  <si>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</si>
  <si>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</si>
  <si>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</si>
  <si>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</si>
  <si>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</si>
  <si>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</si>
  <si>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</si>
  <si>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</si>
  <si>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</si>
  <si>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</si>
  <si>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</si>
  <si>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</si>
  <si>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</si>
  <si>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</si>
  <si>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</si>
  <si>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</si>
  <si>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</si>
  <si>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</si>
  <si>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</si>
  <si>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</si>
  <si>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</si>
  <si>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</si>
  <si>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</si>
  <si>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</si>
  <si>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</si>
  <si>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</si>
  <si>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</si>
  <si>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</si>
  <si>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</si>
  <si>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</si>
  <si>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</si>
  <si>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</si>
  <si>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</si>
  <si>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</si>
  <si>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</si>
  <si>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</si>
  <si>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</si>
  <si>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</si>
  <si>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</si>
  <si>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</si>
  <si>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</si>
  <si>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</si>
  <si>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</si>
  <si>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</si>
  <si>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</si>
  <si>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</si>
  <si>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</si>
  <si>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</si>
  <si>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</si>
  <si>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</si>
  <si>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</si>
  <si>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</si>
  <si>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</si>
  <si>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</si>
  <si>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</si>
  <si>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</si>
  <si>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</si>
  <si>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</si>
  <si>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</si>
  <si>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</si>
  <si>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</si>
  <si>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</si>
  <si>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</si>
  <si>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</si>
  <si>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</si>
  <si>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</si>
  <si>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</si>
  <si>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</si>
  <si>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</si>
  <si>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</si>
  <si>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</si>
  <si>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</si>
  <si>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</si>
  <si>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</si>
  <si>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</si>
  <si>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</si>
  <si>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</si>
  <si>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</si>
  <si>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</si>
  <si>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</si>
  <si>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</si>
  <si>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</si>
  <si>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</si>
  <si>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</si>
  <si>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</si>
  <si>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</si>
  <si>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</si>
  <si>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</si>
  <si>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</si>
  <si>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</si>
  <si>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</si>
  <si>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</si>
  <si>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</si>
  <si>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</si>
  <si>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</si>
  <si>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</si>
  <si>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</si>
  <si>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</si>
  <si>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</si>
  <si>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</si>
  <si>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</si>
  <si>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</si>
  <si>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</si>
  <si>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</si>
  <si>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</si>
  <si>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</si>
  <si>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</si>
  <si>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</si>
  <si>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</si>
  <si>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</si>
  <si>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</si>
  <si>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</si>
  <si>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</si>
  <si>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</si>
  <si>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</si>
  <si>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</si>
  <si>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</si>
  <si>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</si>
  <si>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</si>
  <si>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</si>
  <si>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</si>
  <si>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</si>
  <si>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</si>
  <si>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</si>
  <si>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</si>
  <si>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</si>
  <si>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</si>
  <si>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</si>
  <si>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</si>
  <si>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</si>
  <si>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</si>
  <si>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</si>
  <si>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</si>
  <si>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</si>
  <si>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</si>
  <si>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</si>
  <si>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</si>
  <si>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</si>
  <si>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</si>
  <si>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</si>
  <si>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</si>
  <si>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</si>
  <si>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</si>
  <si>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</si>
  <si>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</si>
  <si>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</si>
  <si>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</si>
  <si>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</si>
  <si>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</si>
  <si>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</si>
  <si>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</si>
  <si>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</si>
  <si>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</si>
  <si>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</si>
  <si>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</si>
  <si>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</si>
  <si>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</si>
  <si>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</si>
  <si>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</si>
  <si>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</si>
  <si>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</si>
  <si>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</si>
  <si>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</si>
  <si>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</si>
  <si>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</si>
  <si>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</si>
  <si>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</si>
  <si>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</si>
  <si>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</si>
  <si>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</si>
  <si>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</si>
  <si>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</si>
  <si>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</si>
  <si>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</si>
  <si>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</si>
  <si>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</si>
  <si>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</si>
  <si>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</si>
  <si>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</si>
  <si>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</si>
  <si>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</si>
  <si>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</si>
  <si>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</si>
  <si>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</si>
  <si>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</si>
  <si>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</si>
  <si>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</si>
  <si>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</si>
  <si>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</si>
  <si>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</si>
  <si>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</si>
  <si>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</si>
  <si>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</si>
  <si>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</si>
  <si>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</si>
  <si>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</si>
  <si>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</si>
  <si>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</si>
  <si>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</si>
  <si>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</si>
  <si>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</si>
  <si>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</si>
  <si>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</si>
  <si>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</si>
  <si>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</si>
  <si>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</si>
  <si>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</si>
  <si>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</si>
  <si>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</si>
  <si>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</si>
  <si>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</si>
  <si>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</si>
  <si>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</si>
  <si>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</si>
  <si>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</si>
  <si>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</si>
  <si>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</si>
  <si>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</si>
  <si>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</si>
  <si>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</si>
  <si>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</si>
  <si>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</si>
  <si>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</si>
  <si>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</si>
  <si>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</si>
  <si>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</si>
  <si>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</si>
  <si>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</si>
  <si>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</si>
  <si>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</si>
  <si>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</si>
  <si>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</si>
  <si>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</si>
  <si>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</si>
  <si>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</si>
  <si>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</si>
  <si>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</si>
  <si>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</si>
  <si>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</si>
  <si>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</si>
  <si>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</si>
  <si>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</si>
  <si>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</si>
  <si>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</si>
  <si>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</si>
  <si>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</si>
  <si>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</si>
  <si>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</si>
  <si>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</si>
  <si>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</si>
  <si>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</si>
  <si>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</si>
  <si>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</si>
  <si>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</si>
  <si>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</si>
  <si>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</si>
  <si>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</si>
  <si>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</si>
  <si>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</si>
  <si>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</si>
  <si>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</si>
  <si>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</si>
  <si>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</si>
  <si>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</si>
  <si>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</si>
  <si>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</si>
  <si>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</si>
  <si>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</si>
  <si>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</si>
  <si>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</si>
  <si>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</si>
  <si>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</si>
  <si>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</si>
  <si>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</si>
  <si>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</si>
  <si>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</si>
  <si>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</si>
  <si>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</si>
  <si>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</si>
  <si>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</si>
  <si>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</si>
  <si>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</si>
  <si>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</si>
  <si>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</si>
  <si>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</si>
  <si>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</si>
  <si>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</si>
  <si>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</si>
  <si>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</si>
  <si>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</si>
  <si>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</si>
  <si>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</si>
  <si>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</si>
  <si>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</si>
  <si>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</si>
  <si>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</si>
  <si>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</si>
  <si>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</si>
  <si>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</si>
  <si>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</si>
  <si>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</si>
  <si>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</si>
  <si>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</si>
  <si>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</si>
  <si>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</si>
  <si>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</si>
  <si>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</si>
  <si>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</si>
  <si>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</si>
  <si>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</si>
  <si>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</si>
  <si>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</si>
  <si>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</si>
  <si>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</si>
  <si>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</si>
  <si>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</si>
  <si>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</si>
  <si>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</si>
  <si>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</si>
  <si>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</si>
  <si>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</si>
  <si>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</si>
  <si>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</si>
  <si>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</si>
  <si>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</si>
  <si>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</si>
  <si>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</si>
  <si>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</si>
  <si>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</si>
  <si>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</si>
  <si>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</si>
  <si>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</si>
  <si>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</si>
  <si>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</si>
  <si>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</si>
  <si>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</si>
  <si>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</si>
  <si>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</si>
  <si>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</si>
  <si>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</si>
  <si>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</si>
  <si>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</si>
  <si>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</si>
  <si>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</si>
  <si>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</si>
  <si>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</si>
  <si>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</si>
  <si>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</si>
  <si>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</si>
  <si>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</si>
  <si>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</si>
  <si>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</si>
  <si>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</si>
  <si>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</si>
  <si>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</si>
  <si>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</si>
  <si>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</si>
  <si>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</si>
  <si>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</si>
  <si>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</si>
  <si>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</si>
  <si>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</si>
  <si>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</si>
  <si>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</si>
  <si>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</si>
  <si>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</si>
  <si>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</si>
  <si>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</si>
  <si>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</si>
  <si>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</si>
  <si>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</si>
  <si>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</si>
  <si>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</si>
  <si>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</si>
  <si>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</si>
  <si>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</si>
  <si>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</si>
  <si>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</si>
  <si>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</si>
  <si>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</si>
  <si>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</si>
  <si>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</si>
  <si>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</si>
  <si>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</si>
  <si>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</si>
  <si>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</si>
  <si>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</si>
  <si>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</si>
  <si>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</si>
  <si>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</si>
  <si>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</si>
  <si>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</si>
  <si>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</si>
  <si>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</si>
  <si>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</si>
  <si>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</si>
  <si>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</si>
  <si>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</si>
  <si>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</si>
  <si>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</si>
  <si>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</si>
  <si>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</si>
  <si>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</si>
  <si>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</si>
  <si>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</si>
  <si>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</si>
  <si>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</si>
  <si>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</si>
  <si>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</si>
  <si>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</si>
  <si>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</si>
  <si>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</si>
  <si>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</si>
  <si>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</si>
  <si>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</si>
  <si>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</si>
  <si>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</si>
  <si>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</si>
  <si>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</si>
  <si>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</si>
  <si>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</si>
  <si>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</si>
  <si>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</si>
  <si>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</si>
  <si>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</si>
  <si>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</si>
  <si>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</si>
  <si>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</si>
  <si>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</si>
  <si>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</si>
  <si>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</si>
  <si>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</si>
  <si>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</si>
  <si>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</si>
  <si>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</si>
  <si>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</si>
  <si>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</si>
  <si>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</si>
  <si>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</si>
  <si>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</si>
  <si>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</si>
  <si>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</si>
  <si>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</si>
  <si>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</si>
  <si>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</si>
  <si>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</si>
  <si>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</si>
  <si>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</si>
  <si>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</si>
  <si>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</si>
  <si>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</si>
  <si>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</si>
  <si>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</si>
  <si>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</si>
  <si>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</si>
  <si>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</si>
  <si>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</si>
  <si>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</si>
  <si>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</si>
  <si>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</si>
  <si>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</si>
  <si>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</si>
  <si>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</si>
  <si>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</si>
  <si>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</si>
  <si>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</si>
  <si>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</si>
  <si>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</si>
  <si>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</si>
  <si>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</si>
  <si>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</si>
  <si>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</si>
  <si>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</si>
  <si>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</si>
  <si>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</si>
  <si>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</si>
  <si>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</si>
  <si>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</si>
  <si>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</si>
  <si>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</si>
  <si>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</si>
  <si>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</si>
  <si>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</si>
  <si>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</si>
  <si>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</si>
  <si>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</si>
  <si>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</si>
  <si>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</si>
  <si>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</si>
  <si>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</si>
  <si>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</si>
  <si>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</si>
  <si>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</si>
  <si>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</si>
  <si>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</si>
  <si>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</si>
  <si>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</si>
  <si>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</si>
  <si>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</si>
  <si>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</si>
  <si>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</si>
  <si>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</si>
  <si>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</si>
  <si>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</si>
  <si>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</si>
  <si>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</si>
  <si>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</si>
  <si>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</si>
  <si>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</si>
  <si>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</si>
  <si>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</si>
  <si>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</si>
  <si>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</si>
  <si>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</si>
  <si>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</si>
  <si>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</si>
  <si>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</si>
  <si>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</si>
  <si>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</si>
  <si>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</si>
  <si>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</si>
  <si>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</si>
  <si>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</si>
  <si>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</si>
  <si>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</si>
  <si>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</si>
  <si>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</si>
  <si>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</si>
  <si>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</si>
  <si>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</si>
  <si>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</si>
  <si>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</si>
  <si>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</si>
  <si>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</si>
  <si>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</si>
  <si>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</si>
  <si>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</si>
  <si>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</si>
  <si>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</si>
  <si>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</si>
  <si>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</si>
  <si>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</si>
  <si>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</si>
  <si>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</si>
  <si>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</si>
  <si>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</si>
  <si>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</si>
  <si>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</si>
  <si>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</si>
  <si>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</si>
  <si>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</si>
  <si>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</si>
  <si>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</si>
  <si>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</si>
  <si>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</si>
  <si>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</si>
  <si>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</si>
  <si>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</si>
  <si>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</si>
  <si>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</si>
  <si>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</si>
  <si>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</si>
  <si>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</si>
  <si>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</si>
  <si>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</si>
  <si>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</si>
  <si>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</si>
  <si>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</si>
  <si>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</si>
  <si>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</si>
  <si>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</si>
  <si>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</si>
  <si>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</si>
  <si>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</si>
  <si>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</si>
  <si>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</si>
  <si>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</si>
  <si>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</si>
  <si>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</si>
  <si>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</si>
  <si>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</si>
  <si>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</si>
  <si>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</si>
  <si>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</si>
  <si>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</si>
  <si>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</si>
  <si>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</si>
  <si>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</si>
  <si>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</si>
  <si>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</si>
  <si>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</si>
  <si>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</si>
  <si>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</si>
  <si>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</si>
  <si>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</si>
  <si>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</si>
  <si>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</si>
  <si>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</si>
  <si>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</si>
  <si>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</si>
  <si>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</si>
  <si>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</si>
  <si>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</si>
  <si>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</si>
  <si>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</si>
  <si>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</si>
  <si>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</si>
  <si>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</si>
  <si>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</si>
  <si>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</si>
  <si>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</si>
  <si>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</si>
  <si>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</si>
  <si>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</si>
  <si>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</si>
  <si>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</si>
  <si>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</si>
  <si>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</si>
  <si>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</si>
  <si>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</si>
  <si>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</si>
  <si>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</si>
  <si>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</si>
  <si>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</si>
  <si>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</si>
  <si>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</si>
  <si>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</si>
  <si>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</si>
  <si>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</si>
  <si>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</si>
  <si>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</si>
  <si>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</si>
  <si>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</si>
  <si>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</si>
  <si>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</si>
  <si>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</si>
  <si>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</si>
  <si>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</si>
  <si>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</si>
  <si>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</si>
  <si>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</si>
  <si>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</si>
  <si>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</si>
  <si>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</si>
  <si>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</si>
  <si>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</si>
  <si>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</si>
  <si>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</si>
  <si>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</si>
  <si>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</si>
  <si>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</si>
  <si>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</si>
  <si>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</si>
  <si>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</si>
  <si>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</si>
  <si>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</si>
  <si>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</si>
  <si>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</si>
  <si>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</si>
  <si>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</si>
  <si>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</si>
  <si>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</si>
  <si>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</si>
  <si>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</si>
  <si>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</si>
  <si>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</si>
  <si>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</si>
  <si>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</si>
  <si>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</si>
  <si>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</si>
  <si>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</si>
  <si>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</si>
  <si>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</si>
  <si>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</si>
  <si>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</si>
  <si>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</si>
  <si>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</si>
  <si>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</si>
  <si>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</si>
  <si>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</si>
  <si>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</si>
  <si>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</si>
  <si>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</si>
  <si>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</si>
  <si>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</si>
  <si>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</si>
  <si>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</si>
  <si>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</si>
  <si>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</si>
  <si>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</si>
  <si>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</si>
  <si>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</si>
  <si>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</si>
  <si>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</si>
  <si>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</si>
  <si>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</si>
  <si>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</si>
  <si>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</si>
  <si>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</si>
  <si>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</si>
  <si>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</si>
  <si>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</si>
  <si>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</si>
  <si>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</si>
  <si>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</si>
  <si>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</si>
  <si>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</si>
  <si>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</si>
  <si>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</si>
  <si>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</si>
  <si>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</si>
  <si>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</si>
  <si>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</si>
  <si>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</si>
  <si>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</si>
  <si>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</si>
  <si>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</si>
  <si>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</si>
  <si>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</si>
  <si>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</si>
  <si>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</si>
  <si>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</si>
  <si>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</si>
  <si>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</si>
  <si>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</si>
  <si>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</si>
  <si>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</si>
  <si>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</si>
  <si>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</si>
  <si>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</si>
  <si>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</si>
  <si>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</si>
  <si>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</si>
  <si>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</si>
  <si>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</si>
  <si>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</si>
  <si>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</si>
  <si>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</si>
  <si>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</si>
  <si>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</si>
  <si>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</si>
  <si>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</si>
  <si>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</si>
  <si>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</si>
  <si>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</si>
  <si>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</si>
  <si>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</si>
  <si>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</si>
  <si>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</si>
  <si>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</si>
  <si>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</si>
  <si>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</si>
  <si>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</si>
  <si>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</si>
  <si>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</si>
  <si>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</si>
  <si>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</si>
  <si>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</si>
  <si>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</si>
  <si>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</si>
  <si>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</si>
  <si>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</si>
  <si>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</si>
  <si>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</si>
  <si>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</si>
  <si>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</si>
  <si>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</si>
  <si>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</si>
  <si>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</si>
  <si>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</si>
  <si>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</si>
  <si>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</si>
  <si>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</si>
  <si>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</si>
  <si>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</si>
  <si>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</si>
  <si>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</si>
  <si>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</si>
  <si>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</si>
  <si>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</si>
  <si>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</si>
  <si>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</si>
  <si>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</si>
  <si>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</si>
  <si>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</si>
  <si>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</si>
  <si>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</si>
  <si>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</si>
  <si>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</si>
  <si>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</si>
  <si>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</si>
  <si>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</si>
  <si>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</si>
  <si>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</si>
  <si>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</si>
  <si>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</si>
  <si>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</si>
  <si>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</si>
  <si>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</si>
  <si>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</si>
  <si>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</si>
  <si>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</si>
  <si>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</si>
  <si>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</si>
  <si>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</si>
  <si>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</si>
  <si>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</si>
  <si>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</si>
  <si>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</si>
  <si>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</si>
  <si>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</si>
  <si>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</si>
  <si>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</si>
  <si>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</si>
  <si>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</si>
  <si>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</si>
  <si>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</si>
  <si>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</si>
  <si>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</si>
  <si>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</si>
  <si>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</si>
  <si>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</si>
  <si>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</si>
  <si>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</si>
  <si>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</si>
  <si>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</si>
  <si>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</si>
  <si>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</si>
  <si>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</si>
  <si>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</si>
  <si>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</si>
  <si>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</si>
  <si>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</si>
  <si>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</si>
  <si>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</si>
  <si>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</si>
  <si>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</si>
  <si>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</si>
  <si>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</si>
  <si>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</si>
  <si>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</si>
  <si>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</si>
  <si>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</si>
  <si>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</si>
  <si>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</si>
  <si>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</si>
  <si>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</si>
  <si>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</si>
  <si>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</si>
  <si>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</si>
  <si>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</si>
  <si>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</si>
  <si>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</si>
  <si>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</si>
  <si>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</si>
  <si>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</si>
  <si>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</si>
  <si>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</si>
  <si>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</si>
  <si>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</si>
  <si>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</si>
  <si>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</si>
  <si>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</si>
  <si>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</si>
  <si>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</si>
  <si>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</si>
  <si>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</si>
  <si>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</si>
  <si>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</si>
  <si>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</si>
  <si>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</si>
  <si>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</si>
  <si>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</si>
  <si>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</si>
  <si>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</si>
  <si>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</si>
  <si>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</si>
  <si>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</si>
  <si>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</si>
  <si>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</si>
  <si>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</si>
  <si>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</si>
  <si>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</si>
  <si>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</si>
  <si>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</si>
  <si>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</si>
  <si>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</si>
  <si>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</si>
  <si>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</si>
  <si>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</si>
  <si>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</si>
  <si>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</si>
  <si>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</si>
  <si>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</si>
  <si>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</si>
  <si>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</si>
  <si>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</si>
  <si>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</si>
  <si>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</si>
  <si>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</si>
  <si>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</si>
  <si>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</si>
  <si>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</si>
  <si>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</si>
  <si>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</si>
  <si>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</si>
  <si>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</si>
  <si>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</si>
  <si>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</si>
  <si>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</si>
  <si>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</si>
  <si>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</si>
  <si>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</si>
  <si>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</si>
  <si>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</si>
  <si>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</si>
  <si>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</si>
  <si>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</si>
  <si>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</si>
  <si>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</si>
  <si>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</si>
  <si>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</si>
  <si>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</si>
  <si>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</si>
  <si>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</si>
  <si>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</si>
  <si>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</si>
  <si>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</si>
  <si>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</si>
  <si>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</si>
  <si>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</si>
  <si>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</si>
  <si>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</si>
  <si>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</si>
  <si>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</si>
  <si>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</si>
  <si>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</si>
  <si>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</si>
  <si>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</si>
  <si>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</si>
  <si>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</si>
  <si>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</si>
  <si>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</si>
  <si>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</si>
  <si>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</si>
  <si>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</si>
  <si>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</si>
  <si>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</si>
  <si>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</si>
  <si>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</si>
  <si>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</si>
  <si>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</si>
  <si>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</si>
  <si>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</si>
  <si>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</si>
  <si>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</si>
  <si>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</si>
  <si>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</si>
  <si>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</si>
  <si>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</si>
  <si>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</si>
  <si>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</si>
  <si>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</si>
  <si>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</si>
  <si>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</si>
  <si>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</si>
  <si>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</si>
  <si>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</si>
  <si>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</si>
  <si>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</si>
  <si>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</si>
  <si>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</si>
  <si>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</si>
  <si>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</si>
  <si>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</si>
  <si>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</si>
  <si>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</si>
  <si>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</si>
  <si>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</si>
  <si>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</si>
  <si>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</si>
  <si>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</si>
  <si>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</si>
  <si>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</si>
  <si>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</si>
  <si>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</si>
  <si>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</si>
  <si>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</si>
  <si>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</si>
  <si>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</si>
  <si>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</si>
  <si>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</si>
  <si>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</si>
  <si>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</si>
  <si>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</si>
  <si>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</si>
  <si>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</si>
  <si>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</si>
  <si>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</si>
  <si>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</si>
  <si>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</si>
  <si>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</si>
  <si>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</si>
  <si>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</si>
  <si>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</si>
  <si>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</si>
  <si>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</si>
  <si>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</si>
  <si>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</si>
  <si>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</si>
  <si>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</si>
  <si>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</si>
  <si>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</si>
  <si>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</si>
  <si>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</si>
  <si>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</si>
  <si>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</si>
  <si>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</si>
  <si>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</si>
  <si>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</si>
  <si>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</si>
  <si>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</si>
  <si>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</si>
  <si>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</si>
  <si>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</si>
  <si>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</si>
  <si>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</si>
  <si>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</si>
  <si>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</si>
  <si>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</si>
  <si>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</si>
  <si>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</si>
  <si>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</si>
  <si>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</si>
  <si>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</si>
  <si>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</si>
  <si>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</si>
  <si>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</si>
  <si>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</si>
  <si>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</si>
  <si>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</si>
  <si>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</si>
  <si>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</si>
  <si>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</si>
  <si>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</si>
  <si>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</si>
  <si>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</si>
  <si>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</si>
  <si>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</si>
  <si>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</si>
  <si>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</si>
  <si>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</si>
  <si>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</si>
  <si>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</si>
  <si>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</si>
  <si>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</si>
  <si>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</si>
  <si>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</si>
  <si>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</si>
  <si>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</si>
  <si>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</si>
  <si>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</si>
  <si>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</si>
  <si>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</si>
  <si>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</si>
  <si>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</si>
  <si>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</si>
  <si>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</si>
  <si>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</si>
  <si>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</si>
  <si>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</si>
  <si>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</si>
  <si>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</si>
  <si>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</si>
  <si>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</si>
  <si>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</si>
  <si>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</si>
  <si>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</si>
  <si>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</si>
  <si>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</si>
  <si>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</si>
  <si>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</si>
  <si>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</si>
  <si>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</si>
  <si>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</si>
  <si>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</si>
  <si>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</si>
  <si>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</si>
  <si>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</si>
  <si>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</si>
  <si>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</si>
  <si>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</si>
  <si>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</si>
  <si>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</si>
  <si>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</si>
  <si>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</si>
  <si>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</si>
  <si>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</si>
  <si>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</si>
  <si>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</si>
  <si>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</si>
  <si>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</si>
  <si>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</si>
  <si>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</si>
  <si>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</si>
  <si>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</si>
  <si>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</si>
  <si>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</si>
  <si>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</si>
  <si>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</si>
  <si>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</si>
  <si>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</si>
  <si>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</si>
  <si>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</si>
  <si>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</si>
  <si>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</si>
  <si>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</si>
  <si>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</si>
  <si>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</si>
  <si>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</si>
  <si>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</si>
  <si>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</si>
  <si>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</si>
  <si>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</si>
  <si>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</si>
  <si>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</si>
  <si>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</si>
  <si>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</si>
  <si>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</si>
  <si>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</si>
  <si>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</si>
  <si>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</si>
  <si>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</si>
  <si>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</si>
  <si>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</si>
  <si>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</si>
  <si>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</si>
  <si>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</si>
  <si>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</si>
  <si>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</si>
  <si>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</si>
  <si>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</si>
  <si>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</si>
  <si>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</si>
  <si>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</si>
  <si>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</si>
  <si>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</si>
  <si>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</si>
  <si>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</si>
  <si>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</si>
  <si>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</si>
  <si>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</si>
  <si>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</si>
  <si>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</si>
  <si>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</si>
  <si>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</si>
  <si>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</si>
  <si>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</si>
  <si>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</si>
  <si>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</si>
  <si>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</si>
  <si>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</si>
  <si>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</si>
  <si>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</si>
  <si>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</si>
  <si>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</si>
  <si>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</si>
  <si>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</si>
  <si>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</si>
  <si>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</si>
  <si>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</si>
  <si>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</si>
  <si>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</si>
  <si>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</si>
  <si>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</si>
  <si>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</si>
  <si>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</si>
  <si>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</si>
  <si>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</si>
  <si>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</si>
  <si>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</si>
  <si>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</si>
  <si>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</si>
  <si>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</si>
  <si>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</si>
  <si>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</si>
  <si>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</si>
  <si>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</si>
  <si>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</si>
  <si>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</si>
  <si>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</si>
  <si>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</si>
  <si>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</si>
  <si>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</si>
  <si>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</si>
  <si>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</si>
  <si>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</si>
  <si>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</si>
  <si>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</si>
  <si>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</si>
  <si>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</si>
  <si>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</si>
  <si>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</si>
  <si>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</si>
  <si>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</si>
  <si>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</si>
  <si>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</si>
  <si>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</si>
  <si>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</si>
  <si>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</si>
  <si>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</si>
  <si>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</si>
  <si>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</si>
  <si>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</si>
  <si>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</si>
  <si>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</si>
  <si>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</si>
  <si>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</si>
  <si>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</si>
  <si>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</si>
  <si>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</si>
  <si>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</si>
  <si>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</si>
  <si>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</si>
  <si>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</si>
  <si>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</si>
  <si>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</si>
  <si>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</si>
  <si>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</si>
  <si>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</si>
  <si>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</si>
  <si>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</si>
  <si>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</si>
  <si>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</si>
  <si>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</si>
  <si>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</si>
  <si>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</si>
  <si>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</si>
  <si>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</si>
  <si>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</si>
  <si>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</si>
  <si>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</si>
  <si>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</si>
  <si>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</si>
  <si>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</si>
  <si>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</si>
  <si>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</si>
  <si>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</si>
  <si>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</si>
  <si>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</si>
  <si>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</si>
  <si>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</si>
  <si>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</si>
  <si>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</si>
  <si>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</si>
  <si>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</si>
  <si>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</si>
  <si>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</si>
  <si>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</si>
  <si>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</si>
  <si>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</si>
  <si>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</si>
  <si>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</si>
  <si>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010-8847-1379</t>
  </si>
  <si>
    <t>김천시 덕곡동 영남대로 2014</t>
  </si>
  <si>
    <t>KTAMG(김천덕곡)_250429_200444.xlsx</t>
  </si>
  <si>
    <t>코리아탑오토샵(대전)_250429_201615.xlsx</t>
  </si>
  <si>
    <t>OBH_TCU</t>
  </si>
  <si>
    <t>농협 3520106511413</t>
    <phoneticPr fontId="2" type="noConversion"/>
  </si>
  <si>
    <t>하정오토(광주)_250429_203149.xlsx</t>
  </si>
  <si>
    <t>대전 서구 내동 8-57번지</t>
  </si>
  <si>
    <t>010-6447-3759</t>
  </si>
  <si>
    <t>ZF Oilpan 8HP</t>
  </si>
  <si>
    <t>코리아탑오토샵(대전)_250429_211720.xlsx</t>
  </si>
  <si>
    <t>코리아탑오토샵(대전)_250429_211720.xlsx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</si>
</sst>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6" sqref="S6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24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24</v>
      </c>
    </row>
    <row r="2" spans="1:7">
      <c r="A2">
        <v>1</v>
      </c>
      <c r="B2" s="13">
        <v>45748</v>
      </c>
      <c r="C2" t="s">
        <v>2193</v>
      </c>
      <c r="D2" t="s">
        <v>2187</v>
      </c>
      <c r="E2" s="272">
        <v>21000</v>
      </c>
    </row>
    <row r="3" spans="1:7">
      <c r="A3">
        <v>2</v>
      </c>
      <c r="B3" s="13">
        <v>45747</v>
      </c>
      <c r="C3" t="s">
        <v>2194</v>
      </c>
      <c r="D3" t="s">
        <v>2191</v>
      </c>
      <c r="E3" s="272">
        <v>48210</v>
      </c>
    </row>
    <row r="4" spans="1:7">
      <c r="A4">
        <v>3</v>
      </c>
      <c r="B4" s="13">
        <v>45749</v>
      </c>
      <c r="C4" t="s">
        <v>2190</v>
      </c>
      <c r="D4" t="s">
        <v>1751</v>
      </c>
      <c r="E4" s="272">
        <v>16600</v>
      </c>
      <c r="F4" t="s">
        <v>2195</v>
      </c>
    </row>
    <row r="5" spans="1:7">
      <c r="A5">
        <v>4</v>
      </c>
      <c r="B5" s="13">
        <v>45749</v>
      </c>
      <c r="C5" t="s">
        <v>1754</v>
      </c>
      <c r="D5" t="s">
        <v>2188</v>
      </c>
      <c r="E5">
        <v>19500</v>
      </c>
    </row>
    <row r="6" spans="1:7">
      <c r="A6">
        <v>5</v>
      </c>
      <c r="B6" s="13">
        <v>45749</v>
      </c>
      <c r="C6" t="s">
        <v>2190</v>
      </c>
      <c r="D6" t="s">
        <v>1751</v>
      </c>
      <c r="E6">
        <v>8000</v>
      </c>
      <c r="F6" t="s">
        <v>2196</v>
      </c>
    </row>
    <row r="7" spans="1:7">
      <c r="A7">
        <v>6</v>
      </c>
      <c r="B7" s="13">
        <v>45750</v>
      </c>
      <c r="C7" t="s">
        <v>1754</v>
      </c>
      <c r="D7" t="s">
        <v>2188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2188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2188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2190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2188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2192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2188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2189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2188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2188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2192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2192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2188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2192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2192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2190</v>
      </c>
      <c r="E22">
        <v>7000</v>
      </c>
      <c r="F22" t="s">
        <v>2175</v>
      </c>
    </row>
    <row r="23" spans="1:6">
      <c r="A23">
        <v>22</v>
      </c>
      <c r="B23" s="13">
        <v>45775</v>
      </c>
      <c r="C23" t="s">
        <v>2183</v>
      </c>
      <c r="D23" t="s">
        <v>2188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2190</v>
      </c>
      <c r="E24">
        <v>5000</v>
      </c>
      <c r="F24" t="s">
        <v>1216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J5" sqref="J5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3" t="s">
        <v>55</v>
      </c>
      <c r="C4" s="274"/>
      <c r="D4" s="202" t="s">
        <v>59</v>
      </c>
      <c r="E4" s="241"/>
      <c r="F4" s="255"/>
      <c r="H4" s="207"/>
      <c r="I4" s="202" t="s">
        <v>61</v>
      </c>
      <c r="J4" s="262">
        <f>J28</f>
        <v>1345000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45776</v>
      </c>
      <c r="D5" s="203" t="s">
        <v>1</v>
      </c>
      <c r="E5" s="242"/>
      <c r="F5" s="255"/>
      <c r="H5" s="197"/>
      <c r="I5" s="210" t="s">
        <v>969</v>
      </c>
      <c r="J5" s="212">
        <v>2000000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1426</v>
      </c>
      <c r="D6" s="203" t="s">
        <v>0</v>
      </c>
      <c r="E6" s="243"/>
      <c r="F6" s="255"/>
      <c r="H6" s="197"/>
      <c r="I6" s="211" t="s">
        <v>970</v>
      </c>
      <c r="J6" s="213">
        <f>J4+J5</f>
        <v>3345000</v>
      </c>
      <c r="K6" s="185"/>
      <c r="L6" s="169"/>
      <c r="M6" s="169"/>
      <c r="N6" s="169"/>
      <c r="O6" s="169"/>
    </row>
    <row r="7" spans="1:18" ht="18" customHeight="1">
      <c r="A7" s="195" t="s">
        <v>2223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2088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2087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45776</v>
      </c>
      <c r="C16" s="215" t="s">
        <v>1342</v>
      </c>
      <c r="D16" s="233" t="s">
        <v>1343</v>
      </c>
      <c r="E16" s="231" t="s">
        <v>1342</v>
      </c>
      <c r="F16" s="261">
        <v>10</v>
      </c>
      <c r="G16" s="178">
        <v>50000</v>
      </c>
      <c r="H16" s="177"/>
      <c r="I16" s="176"/>
      <c r="J16" s="194">
        <v>500000</v>
      </c>
      <c r="K16" s="185">
        <v>50000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>
        <v>2</v>
      </c>
      <c r="B17" s="192">
        <v>45776</v>
      </c>
      <c r="C17" s="175" t="s">
        <v>1840</v>
      </c>
      <c r="D17" s="233" t="s">
        <v>1841</v>
      </c>
      <c r="E17" s="231" t="s">
        <v>1840</v>
      </c>
      <c r="F17" s="177">
        <v>5</v>
      </c>
      <c r="G17" s="178">
        <v>50000</v>
      </c>
      <c r="H17" s="177"/>
      <c r="I17" s="176"/>
      <c r="J17" s="194">
        <v>250000</v>
      </c>
      <c r="K17" s="185">
        <v>50000</v>
      </c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>
        <v>2</v>
      </c>
      <c r="B18" s="192">
        <v>45776</v>
      </c>
      <c r="C18" s="174"/>
      <c r="D18" s="179" t="s">
        <v>2221</v>
      </c>
      <c r="E18" s="232"/>
      <c r="F18" s="177">
        <v>5</v>
      </c>
      <c r="G18" s="259">
        <v>84000</v>
      </c>
      <c r="H18" s="177"/>
      <c r="I18" s="176"/>
      <c r="J18" s="194">
        <v>420000</v>
      </c>
      <c r="K18" s="185">
        <v>84000</v>
      </c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>
        <v>2</v>
      </c>
      <c r="B19" s="192">
        <v>45776</v>
      </c>
      <c r="C19" s="174" t="s">
        <v>1945</v>
      </c>
      <c r="D19" s="179" t="s">
        <v>1946</v>
      </c>
      <c r="E19" s="232" t="s">
        <v>1945</v>
      </c>
      <c r="F19" s="177">
        <v>5</v>
      </c>
      <c r="G19" s="259">
        <v>35000</v>
      </c>
      <c r="H19" s="177">
        <v>16000</v>
      </c>
      <c r="I19" s="176"/>
      <c r="J19" s="194">
        <v>175000</v>
      </c>
      <c r="K19" s="185">
        <v>35000</v>
      </c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5" t="s">
        <v>96</v>
      </c>
      <c r="C28" s="276"/>
      <c r="D28" s="276"/>
      <c r="E28" s="277"/>
      <c r="F28" s="276"/>
      <c r="G28" s="276"/>
      <c r="H28" s="222">
        <f>SUM(H16:H27)</f>
        <v>16000</v>
      </c>
      <c r="I28" s="222">
        <f>SUM(I16:I27)</f>
        <v>0</v>
      </c>
      <c r="J28" s="223">
        <f>SUM(J16:J27)</f>
        <v>1345000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1" t="s">
        <v>1646</v>
      </c>
      <c r="F6" s="281"/>
      <c r="G6" s="281"/>
      <c r="H6" s="281"/>
      <c r="I6" s="281"/>
      <c r="J6" s="281"/>
      <c r="K6" s="281"/>
    </row>
    <row r="7" spans="5:11"/>
    <row r="8" spans="5:11"/>
    <row r="9" spans="5:11">
      <c r="G9" s="278"/>
      <c r="H9" s="278"/>
      <c r="I9" s="278"/>
      <c r="J9" s="278"/>
    </row>
    <row r="10" spans="5:11" ht="33" customHeight="1">
      <c r="F10" s="145"/>
      <c r="G10" s="279"/>
      <c r="H10" s="280"/>
      <c r="I10" s="280"/>
      <c r="J10" s="280"/>
    </row>
    <row r="11" spans="5:11"/>
    <row r="12" spans="5:11" ht="32.25" customHeight="1">
      <c r="F12" s="146"/>
      <c r="G12" s="279" t="s">
        <v>1649</v>
      </c>
      <c r="H12" s="280"/>
      <c r="I12" s="280"/>
      <c r="J12" s="28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68"/>
  <sheetViews>
    <sheetView workbookViewId="0">
      <selection activeCell="J22" sqref="J22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45776</v>
      </c>
      <c r="B3" s="110" t="s">
        <v>1195</v>
      </c>
      <c r="C3" s="97">
        <f>SUMIF($B:$B,A3,I:I)</f>
        <v>6114000</v>
      </c>
      <c r="D3" s="142" t="s">
        <v>1181</v>
      </c>
      <c r="E3" s="97">
        <f ca="1">SUMIF($B:$B,TODAY(),E:E)</f>
        <v>523000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90592099.900000006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90592099.900000006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1723</v>
      </c>
      <c r="E9" s="87"/>
      <c r="F9" s="268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1725</v>
      </c>
      <c r="E10" s="87"/>
      <c r="F10" s="268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1723</v>
      </c>
      <c r="E11" s="87"/>
      <c r="F11" s="268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1725</v>
      </c>
      <c r="E12" s="87"/>
      <c r="F12" s="268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1727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1752</v>
      </c>
      <c r="E14" s="87"/>
      <c r="F14" s="268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1755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1763</v>
      </c>
      <c r="E18" s="87"/>
      <c r="F18" s="268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1765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8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1785</v>
      </c>
      <c r="D21" s="138" t="s">
        <v>1788</v>
      </c>
      <c r="E21" s="87"/>
      <c r="F21" s="268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1790</v>
      </c>
      <c r="D22" s="138" t="s">
        <v>1791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1793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1795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1800</v>
      </c>
      <c r="D25" s="138" t="s">
        <v>1803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1805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1819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1820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1823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1824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1825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1882</v>
      </c>
      <c r="E33" s="87"/>
      <c r="F33" s="268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1830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1858</v>
      </c>
      <c r="D35" s="139" t="s">
        <v>1853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1858</v>
      </c>
      <c r="D36" s="139" t="s">
        <v>1852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1858</v>
      </c>
      <c r="D37" s="139" t="s">
        <v>1838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1858</v>
      </c>
      <c r="D38" s="139" t="s">
        <v>1841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1858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1882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1884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8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1885</v>
      </c>
      <c r="D44" s="138" t="s">
        <v>1886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1761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1858</v>
      </c>
      <c r="D47" s="139" t="s">
        <v>1915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1940</v>
      </c>
      <c r="D49" s="139" t="s">
        <v>1944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1940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1940</v>
      </c>
      <c r="D51" s="139" t="s">
        <v>1946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1858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1858</v>
      </c>
      <c r="D53" s="139" t="s">
        <v>1915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1950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1953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1956</v>
      </c>
      <c r="D58" s="139" t="s">
        <v>1763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1853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1960</v>
      </c>
      <c r="D60" s="139" t="s">
        <v>1905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1960</v>
      </c>
      <c r="D61" s="139" t="s">
        <v>1905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1963</v>
      </c>
      <c r="D63" s="139" t="s">
        <v>1881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1858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1858</v>
      </c>
      <c r="D65" s="139" t="s">
        <v>1983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1858</v>
      </c>
      <c r="D66" s="139" t="s">
        <v>1946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1882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1882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1956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2005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2001</v>
      </c>
      <c r="D71" s="139" t="s">
        <v>2007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1841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1853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1946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1983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2015</v>
      </c>
      <c r="D79" s="139" t="s">
        <v>2018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2023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2032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1761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1960</v>
      </c>
      <c r="D84" s="139" t="s">
        <v>2034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2036</v>
      </c>
      <c r="D85" s="139" t="s">
        <v>2037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2042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2042</v>
      </c>
      <c r="D87" s="139" t="s">
        <v>2044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2045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2045</v>
      </c>
      <c r="D89" s="139" t="s">
        <v>2047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2051</v>
      </c>
      <c r="D90" s="139" t="s">
        <v>1881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1858</v>
      </c>
      <c r="D91" s="139" t="s">
        <v>2049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1800</v>
      </c>
      <c r="D92" s="139" t="s">
        <v>1765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1960</v>
      </c>
      <c r="D93" s="139" t="s">
        <v>1905</v>
      </c>
      <c r="E93" s="92">
        <v>45000</v>
      </c>
      <c r="F93" s="88">
        <v>65000</v>
      </c>
      <c r="G93" s="148">
        <v>1</v>
      </c>
      <c r="I93" s="88">
        <v>65000</v>
      </c>
      <c r="L93" s="148"/>
    </row>
    <row r="94" spans="1:12" ht="18" customHeight="1">
      <c r="A94" s="90">
        <v>204</v>
      </c>
      <c r="B94" s="114">
        <v>45762</v>
      </c>
      <c r="C94" s="91" t="s">
        <v>1960</v>
      </c>
      <c r="D94" s="139" t="s">
        <v>1905</v>
      </c>
      <c r="E94" s="92">
        <v>11200</v>
      </c>
      <c r="F94" s="88">
        <v>25000</v>
      </c>
      <c r="G94" s="148">
        <v>1</v>
      </c>
      <c r="I94" s="88">
        <v>25000</v>
      </c>
      <c r="L94" s="148"/>
    </row>
    <row r="95" spans="1:12" ht="18" customHeight="1">
      <c r="A95" s="90">
        <v>205</v>
      </c>
      <c r="B95" s="114">
        <v>45763</v>
      </c>
      <c r="C95" s="91" t="s">
        <v>2068</v>
      </c>
      <c r="D95" s="139" t="s">
        <v>2071</v>
      </c>
      <c r="F95" s="88">
        <v>250000</v>
      </c>
      <c r="G95" s="148">
        <v>1</v>
      </c>
      <c r="I95" s="88">
        <v>250000</v>
      </c>
      <c r="L95" s="148"/>
    </row>
    <row r="96" spans="1:12" ht="18" customHeight="1">
      <c r="A96" s="90">
        <v>206</v>
      </c>
      <c r="B96" s="114">
        <v>45763</v>
      </c>
      <c r="C96" s="91" t="s">
        <v>2073</v>
      </c>
      <c r="D96" s="139" t="s">
        <v>1274</v>
      </c>
      <c r="F96" s="88">
        <v>1200000</v>
      </c>
      <c r="G96" s="148">
        <v>1</v>
      </c>
      <c r="I96" s="88">
        <v>1200000</v>
      </c>
      <c r="L96" s="148"/>
    </row>
    <row r="97" spans="1:13" ht="18" customHeight="1">
      <c r="A97" s="90">
        <v>207</v>
      </c>
      <c r="B97" s="114">
        <v>45763</v>
      </c>
      <c r="C97" s="91" t="s">
        <v>990</v>
      </c>
      <c r="D97" s="139" t="s">
        <v>1274</v>
      </c>
      <c r="F97" s="88">
        <v>1300000</v>
      </c>
      <c r="G97" s="148">
        <v>1</v>
      </c>
      <c r="I97" s="88">
        <v>1300000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650000</v>
      </c>
      <c r="G98" s="148">
        <v>1</v>
      </c>
      <c r="I98" s="88">
        <v>650000</v>
      </c>
      <c r="L98" s="148"/>
    </row>
    <row r="99" spans="1:13" ht="18" customHeight="1">
      <c r="A99" s="90">
        <v>209</v>
      </c>
      <c r="B99" s="114">
        <v>45763</v>
      </c>
      <c r="C99" s="91" t="s">
        <v>1692</v>
      </c>
      <c r="D99" s="139" t="s">
        <v>1279</v>
      </c>
      <c r="E99" s="92">
        <v>480000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210</v>
      </c>
      <c r="B100" s="114">
        <v>45763</v>
      </c>
      <c r="C100" s="91" t="s">
        <v>1673</v>
      </c>
      <c r="D100" s="139" t="s">
        <v>2081</v>
      </c>
      <c r="E100" s="92">
        <v>13000</v>
      </c>
      <c r="F100" s="88">
        <v>20000</v>
      </c>
      <c r="G100" s="148">
        <v>1</v>
      </c>
      <c r="H100" s="159">
        <v>2000</v>
      </c>
      <c r="I100" s="88">
        <v>20000</v>
      </c>
      <c r="L100" s="148"/>
    </row>
    <row r="101" spans="1:13" ht="18" customHeight="1">
      <c r="A101" s="90">
        <v>211</v>
      </c>
      <c r="B101" s="114">
        <v>45764</v>
      </c>
      <c r="C101" s="91" t="s">
        <v>1485</v>
      </c>
      <c r="D101" s="139" t="s">
        <v>2098</v>
      </c>
      <c r="F101" s="88">
        <v>1000000</v>
      </c>
      <c r="G101" s="148">
        <v>1</v>
      </c>
      <c r="I101" s="88">
        <v>1000000</v>
      </c>
      <c r="L101" s="148"/>
    </row>
    <row r="102" spans="1:13" ht="18" customHeight="1">
      <c r="A102" s="90">
        <v>212</v>
      </c>
      <c r="B102" s="114">
        <v>45764</v>
      </c>
      <c r="C102" s="91" t="s">
        <v>1627</v>
      </c>
      <c r="D102" s="139" t="s">
        <v>2101</v>
      </c>
      <c r="F102" s="88">
        <v>2000000</v>
      </c>
      <c r="G102" s="148">
        <v>1</v>
      </c>
      <c r="I102" s="88">
        <v>2000000</v>
      </c>
      <c r="L102" s="148"/>
    </row>
    <row r="103" spans="1:13" ht="18" customHeight="1">
      <c r="A103" s="90">
        <v>213</v>
      </c>
      <c r="B103" s="114">
        <v>45764</v>
      </c>
      <c r="C103" s="91" t="s">
        <v>1528</v>
      </c>
      <c r="D103" s="139" t="s">
        <v>1209</v>
      </c>
      <c r="F103" s="88">
        <v>800000</v>
      </c>
      <c r="G103" s="148">
        <v>1</v>
      </c>
      <c r="I103" s="88">
        <v>800000</v>
      </c>
      <c r="L103" s="148"/>
    </row>
    <row r="104" spans="1:13" ht="18" customHeight="1">
      <c r="A104" s="90">
        <v>214</v>
      </c>
      <c r="B104" s="114">
        <v>45765</v>
      </c>
      <c r="C104" s="91" t="s">
        <v>1800</v>
      </c>
      <c r="D104" s="139" t="s">
        <v>1274</v>
      </c>
      <c r="F104" s="88">
        <v>1200000</v>
      </c>
      <c r="G104" s="148">
        <v>1</v>
      </c>
      <c r="H104" s="159">
        <v>120000</v>
      </c>
      <c r="I104" s="88">
        <v>1200000</v>
      </c>
      <c r="L104" s="148"/>
    </row>
    <row r="105" spans="1:13" ht="18" customHeight="1">
      <c r="A105" s="90">
        <v>215</v>
      </c>
      <c r="B105" s="114">
        <v>45765</v>
      </c>
      <c r="C105" s="91" t="s">
        <v>1800</v>
      </c>
      <c r="D105" s="139" t="s">
        <v>1582</v>
      </c>
      <c r="F105" s="88">
        <v>350000</v>
      </c>
      <c r="G105" s="148">
        <v>1</v>
      </c>
      <c r="H105" s="159">
        <v>35000</v>
      </c>
      <c r="I105" s="88">
        <v>350000</v>
      </c>
      <c r="L105" s="148"/>
    </row>
    <row r="106" spans="1:13" ht="18" customHeight="1">
      <c r="A106" s="90">
        <v>216</v>
      </c>
      <c r="B106" s="114">
        <v>45765</v>
      </c>
      <c r="C106" s="91" t="s">
        <v>1858</v>
      </c>
      <c r="D106" s="139" t="s">
        <v>2109</v>
      </c>
      <c r="F106" s="88">
        <v>1200000</v>
      </c>
      <c r="G106" s="148">
        <v>1</v>
      </c>
      <c r="I106" s="88">
        <v>1200000</v>
      </c>
      <c r="L106" s="148"/>
    </row>
    <row r="107" spans="1:13" ht="18" customHeight="1">
      <c r="A107" s="90">
        <v>217</v>
      </c>
      <c r="B107" s="114">
        <v>45765</v>
      </c>
      <c r="C107" s="91" t="s">
        <v>1858</v>
      </c>
      <c r="D107" s="139" t="s">
        <v>1343</v>
      </c>
      <c r="F107" s="88">
        <v>50000</v>
      </c>
      <c r="G107" s="148">
        <v>2</v>
      </c>
      <c r="I107" s="88">
        <v>100000</v>
      </c>
      <c r="L107" s="148"/>
    </row>
    <row r="108" spans="1:13" ht="18" customHeight="1">
      <c r="A108" s="90">
        <v>218</v>
      </c>
      <c r="B108" s="114">
        <v>45765</v>
      </c>
      <c r="C108" s="91" t="s">
        <v>1692</v>
      </c>
      <c r="D108" s="139" t="s">
        <v>1674</v>
      </c>
      <c r="F108" s="88">
        <v>1400000</v>
      </c>
      <c r="G108" s="148">
        <v>1</v>
      </c>
      <c r="I108" s="88">
        <v>1400000</v>
      </c>
      <c r="L108" s="148"/>
    </row>
    <row r="109" spans="1:13" ht="18" customHeight="1">
      <c r="A109" s="90">
        <v>219</v>
      </c>
      <c r="B109" s="114">
        <v>45768</v>
      </c>
      <c r="C109" s="91" t="s">
        <v>2114</v>
      </c>
      <c r="D109" s="139" t="s">
        <v>1946</v>
      </c>
      <c r="E109" s="92">
        <v>16000</v>
      </c>
      <c r="F109" s="88">
        <v>30000</v>
      </c>
      <c r="G109" s="148">
        <v>1</v>
      </c>
      <c r="I109" s="88">
        <v>30000</v>
      </c>
      <c r="L109" s="148"/>
    </row>
    <row r="110" spans="1:13" ht="18" customHeight="1">
      <c r="A110" s="90">
        <v>220</v>
      </c>
      <c r="B110" s="114">
        <v>45768</v>
      </c>
      <c r="C110" s="91" t="s">
        <v>2114</v>
      </c>
      <c r="D110" s="139" t="s">
        <v>1279</v>
      </c>
      <c r="E110" s="92">
        <v>480000</v>
      </c>
      <c r="F110" s="88">
        <v>600000</v>
      </c>
      <c r="G110" s="148">
        <v>1</v>
      </c>
      <c r="I110" s="88">
        <v>600000</v>
      </c>
      <c r="L110" s="148"/>
    </row>
    <row r="111" spans="1:13" ht="18" customHeight="1">
      <c r="A111" s="90">
        <v>221</v>
      </c>
      <c r="B111" s="114">
        <v>45768</v>
      </c>
      <c r="C111" s="91" t="s">
        <v>2114</v>
      </c>
      <c r="D111" s="139" t="s">
        <v>2081</v>
      </c>
      <c r="E111" s="92">
        <v>13000</v>
      </c>
      <c r="F111" s="88">
        <v>20000</v>
      </c>
      <c r="G111" s="148">
        <v>1</v>
      </c>
      <c r="I111" s="88">
        <v>20000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2125</v>
      </c>
      <c r="D112" s="139" t="s">
        <v>2117</v>
      </c>
      <c r="F112" s="88">
        <v>1200000</v>
      </c>
      <c r="G112" s="148">
        <v>1</v>
      </c>
      <c r="I112" s="88">
        <v>1200000</v>
      </c>
      <c r="L112" s="148"/>
    </row>
    <row r="113" spans="1:14" ht="18" customHeight="1">
      <c r="A113" s="90">
        <v>223</v>
      </c>
      <c r="B113" s="114">
        <v>45768</v>
      </c>
      <c r="C113" s="91" t="s">
        <v>2125</v>
      </c>
      <c r="D113" s="139" t="s">
        <v>2118</v>
      </c>
      <c r="F113" s="88">
        <v>1000000</v>
      </c>
      <c r="G113" s="148">
        <v>1</v>
      </c>
      <c r="I113" s="88">
        <v>1000000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1485</v>
      </c>
      <c r="D114" s="139" t="s">
        <v>1882</v>
      </c>
      <c r="F114" s="88">
        <v>1550000</v>
      </c>
      <c r="G114" s="148">
        <v>1</v>
      </c>
      <c r="I114" s="88">
        <v>1550000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1637</v>
      </c>
      <c r="F115" s="88">
        <v>50000</v>
      </c>
      <c r="G115" s="148">
        <v>1</v>
      </c>
      <c r="I115" s="88">
        <v>50000</v>
      </c>
      <c r="L115" s="148"/>
    </row>
    <row r="116" spans="1:14" ht="18" customHeight="1">
      <c r="A116" s="90">
        <v>226</v>
      </c>
      <c r="B116" s="114">
        <v>45768</v>
      </c>
      <c r="C116" s="91" t="s">
        <v>1673</v>
      </c>
      <c r="D116" s="139" t="s">
        <v>1279</v>
      </c>
      <c r="E116" s="92">
        <v>480000</v>
      </c>
      <c r="F116" s="88">
        <v>499091</v>
      </c>
      <c r="G116" s="148">
        <v>1</v>
      </c>
      <c r="H116" s="159">
        <v>49909.1</v>
      </c>
      <c r="I116" s="88">
        <v>549000.1</v>
      </c>
      <c r="L116" s="148"/>
    </row>
    <row r="117" spans="1:14" ht="18" customHeight="1">
      <c r="A117" s="90">
        <v>227</v>
      </c>
      <c r="B117" s="114">
        <v>45768</v>
      </c>
      <c r="C117" s="91" t="s">
        <v>1670</v>
      </c>
      <c r="D117" s="139" t="s">
        <v>1723</v>
      </c>
      <c r="F117" s="88">
        <v>380000</v>
      </c>
      <c r="G117" s="148">
        <v>1</v>
      </c>
      <c r="H117" s="159">
        <v>38000</v>
      </c>
      <c r="I117" s="88">
        <v>418000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1765</v>
      </c>
      <c r="F118" s="88">
        <v>1500000</v>
      </c>
      <c r="G118" s="148">
        <v>1</v>
      </c>
      <c r="H118" s="159">
        <v>150000</v>
      </c>
      <c r="I118" s="88">
        <v>1650000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1668</v>
      </c>
      <c r="E119" s="92">
        <v>33000</v>
      </c>
      <c r="F119" s="88">
        <v>50000</v>
      </c>
      <c r="G119" s="148">
        <v>1</v>
      </c>
      <c r="H119" s="159">
        <v>5000</v>
      </c>
      <c r="I119" s="88">
        <v>55000</v>
      </c>
      <c r="L119" s="148"/>
    </row>
    <row r="120" spans="1:14" ht="18" customHeight="1">
      <c r="A120" s="90">
        <v>230</v>
      </c>
      <c r="B120" s="114">
        <v>45768</v>
      </c>
      <c r="C120" s="91" t="s">
        <v>1858</v>
      </c>
      <c r="D120" s="139" t="s">
        <v>2136</v>
      </c>
      <c r="F120" s="88">
        <v>50000</v>
      </c>
      <c r="G120" s="148">
        <v>1</v>
      </c>
      <c r="I120" s="88">
        <v>50000</v>
      </c>
      <c r="L120" s="148"/>
    </row>
    <row r="121" spans="1:14" ht="18" customHeight="1">
      <c r="A121" s="90">
        <v>231</v>
      </c>
      <c r="B121" s="114">
        <v>45769</v>
      </c>
      <c r="C121" s="91" t="s">
        <v>1535</v>
      </c>
      <c r="D121" s="139" t="s">
        <v>2141</v>
      </c>
      <c r="F121" s="88">
        <v>1800000</v>
      </c>
      <c r="G121" s="148">
        <v>1</v>
      </c>
      <c r="I121" s="88">
        <v>1800000</v>
      </c>
      <c r="L121" s="148"/>
    </row>
    <row r="122" spans="1:14" ht="18" customHeight="1">
      <c r="A122" s="90">
        <v>232</v>
      </c>
      <c r="B122" s="114">
        <v>45769</v>
      </c>
      <c r="C122" s="91" t="s">
        <v>1535</v>
      </c>
      <c r="D122" s="139" t="s">
        <v>1668</v>
      </c>
      <c r="E122" s="92">
        <v>33000</v>
      </c>
      <c r="F122" s="148">
        <v>50000</v>
      </c>
      <c r="G122" s="93">
        <v>1</v>
      </c>
      <c r="I122" s="88">
        <v>50000</v>
      </c>
    </row>
    <row r="123" spans="1:14" ht="18" customHeight="1">
      <c r="A123" s="90">
        <v>233</v>
      </c>
      <c r="B123" s="114">
        <v>45770</v>
      </c>
      <c r="C123" s="91" t="s">
        <v>1692</v>
      </c>
      <c r="D123" s="139" t="s">
        <v>2143</v>
      </c>
      <c r="F123" s="148">
        <v>1600000</v>
      </c>
      <c r="G123" s="93">
        <v>1</v>
      </c>
      <c r="I123" s="88">
        <v>1600000</v>
      </c>
    </row>
    <row r="124" spans="1:14" ht="18" customHeight="1">
      <c r="A124" s="90">
        <v>234</v>
      </c>
      <c r="B124" s="114">
        <v>45770</v>
      </c>
      <c r="C124" s="91" t="s">
        <v>2145</v>
      </c>
      <c r="D124" s="139" t="s">
        <v>2034</v>
      </c>
      <c r="F124" s="148">
        <v>1200000</v>
      </c>
      <c r="G124" s="93">
        <v>1</v>
      </c>
      <c r="I124" s="88">
        <v>1200000</v>
      </c>
    </row>
    <row r="125" spans="1:14" ht="18" customHeight="1">
      <c r="A125" s="90">
        <v>235</v>
      </c>
      <c r="B125" s="114">
        <v>45770</v>
      </c>
      <c r="C125" s="91" t="s">
        <v>2145</v>
      </c>
      <c r="D125" s="139" t="s">
        <v>2149</v>
      </c>
      <c r="F125" s="148">
        <v>600000</v>
      </c>
      <c r="G125" s="93">
        <v>1</v>
      </c>
      <c r="I125" s="88">
        <v>600000</v>
      </c>
    </row>
    <row r="126" spans="1:14" ht="18" customHeight="1">
      <c r="A126" s="90">
        <v>236</v>
      </c>
      <c r="B126" s="114">
        <v>45770</v>
      </c>
      <c r="C126" s="91" t="s">
        <v>2145</v>
      </c>
      <c r="D126" s="139" t="s">
        <v>2150</v>
      </c>
      <c r="F126" s="148">
        <v>600000</v>
      </c>
      <c r="G126" s="93">
        <v>1</v>
      </c>
      <c r="I126" s="88">
        <v>600000</v>
      </c>
    </row>
    <row r="127" spans="1:14" ht="18" customHeight="1">
      <c r="A127" s="90">
        <v>237</v>
      </c>
      <c r="B127" s="114">
        <v>45770</v>
      </c>
      <c r="C127" s="91" t="s">
        <v>2145</v>
      </c>
      <c r="D127" s="139" t="s">
        <v>1279</v>
      </c>
      <c r="E127" s="92">
        <v>480000</v>
      </c>
      <c r="F127" s="148">
        <v>600000</v>
      </c>
      <c r="G127" s="93">
        <v>1</v>
      </c>
      <c r="I127" s="88">
        <v>600000</v>
      </c>
    </row>
    <row r="128" spans="1:14" ht="18" customHeight="1">
      <c r="A128" s="90">
        <v>238</v>
      </c>
      <c r="B128" s="114">
        <v>45770</v>
      </c>
      <c r="C128" s="91" t="s">
        <v>2145</v>
      </c>
      <c r="D128" s="139" t="s">
        <v>1761</v>
      </c>
      <c r="F128" s="148">
        <v>80000</v>
      </c>
      <c r="G128" s="93">
        <v>1</v>
      </c>
      <c r="I128" s="88">
        <v>80000</v>
      </c>
    </row>
    <row r="129" spans="1:10" ht="18" customHeight="1">
      <c r="A129" s="90">
        <v>239</v>
      </c>
      <c r="B129" s="114">
        <v>45770</v>
      </c>
      <c r="C129" s="91" t="s">
        <v>2145</v>
      </c>
      <c r="D129" s="139" t="s">
        <v>1946</v>
      </c>
      <c r="E129" s="92">
        <v>16000</v>
      </c>
      <c r="F129" s="148">
        <v>50000</v>
      </c>
      <c r="G129" s="93">
        <v>1</v>
      </c>
      <c r="I129" s="88">
        <v>50000</v>
      </c>
    </row>
    <row r="130" spans="1:10" ht="18" customHeight="1">
      <c r="A130" s="90">
        <v>240</v>
      </c>
      <c r="B130" s="114">
        <v>45771</v>
      </c>
      <c r="C130" s="91" t="s">
        <v>1642</v>
      </c>
      <c r="D130" s="139" t="s">
        <v>1841</v>
      </c>
      <c r="F130" s="148">
        <v>50000</v>
      </c>
      <c r="G130" s="93">
        <v>10</v>
      </c>
      <c r="H130" s="159">
        <v>50000</v>
      </c>
      <c r="I130" s="88">
        <v>550000</v>
      </c>
    </row>
    <row r="131" spans="1:10" ht="18" customHeight="1">
      <c r="A131" s="90">
        <v>241</v>
      </c>
      <c r="B131" s="114">
        <v>45771</v>
      </c>
      <c r="C131" s="91" t="s">
        <v>1530</v>
      </c>
      <c r="D131" s="139" t="s">
        <v>1853</v>
      </c>
      <c r="E131" s="92">
        <v>85000</v>
      </c>
      <c r="F131" s="148">
        <v>150000</v>
      </c>
      <c r="G131" s="93">
        <v>1</v>
      </c>
      <c r="I131" s="88">
        <v>150000</v>
      </c>
    </row>
    <row r="132" spans="1:10" ht="18" customHeight="1">
      <c r="A132" s="90">
        <v>242</v>
      </c>
      <c r="B132" s="114">
        <v>45771</v>
      </c>
      <c r="C132" s="91" t="s">
        <v>1530</v>
      </c>
      <c r="D132" s="139" t="s">
        <v>2157</v>
      </c>
      <c r="J132" s="88">
        <v>-300000</v>
      </c>
    </row>
    <row r="133" spans="1:10" ht="18" customHeight="1">
      <c r="A133" s="90">
        <v>243</v>
      </c>
      <c r="B133" s="114">
        <v>45771</v>
      </c>
      <c r="C133" s="91" t="s">
        <v>1530</v>
      </c>
      <c r="D133" s="139" t="s">
        <v>2158</v>
      </c>
      <c r="J133" s="88">
        <v>-200000</v>
      </c>
    </row>
    <row r="134" spans="1:10" ht="18" customHeight="1">
      <c r="A134" s="90">
        <v>244</v>
      </c>
      <c r="B134" s="114">
        <v>45772</v>
      </c>
      <c r="C134" s="91" t="s">
        <v>1475</v>
      </c>
      <c r="D134" s="139" t="s">
        <v>1621</v>
      </c>
      <c r="F134" s="148">
        <v>450000</v>
      </c>
      <c r="G134" s="93">
        <v>1</v>
      </c>
      <c r="I134" s="88">
        <v>450000</v>
      </c>
    </row>
    <row r="135" spans="1:10" ht="18" customHeight="1">
      <c r="A135" s="90">
        <v>245</v>
      </c>
      <c r="B135" s="114">
        <v>45772</v>
      </c>
      <c r="C135" s="91" t="s">
        <v>2162</v>
      </c>
      <c r="D135" s="139" t="s">
        <v>2163</v>
      </c>
      <c r="F135" s="148">
        <v>1000000</v>
      </c>
      <c r="G135" s="93">
        <v>1</v>
      </c>
      <c r="I135" s="88">
        <v>1000000</v>
      </c>
    </row>
    <row r="136" spans="1:10" ht="18" customHeight="1">
      <c r="A136" s="90">
        <v>249</v>
      </c>
      <c r="B136" s="114">
        <v>45772</v>
      </c>
      <c r="C136" s="91" t="s">
        <v>2165</v>
      </c>
      <c r="D136" s="139" t="s">
        <v>1983</v>
      </c>
      <c r="E136" s="92">
        <v>8500</v>
      </c>
      <c r="F136" s="148">
        <v>10000</v>
      </c>
      <c r="G136" s="93">
        <v>5</v>
      </c>
      <c r="I136" s="88">
        <v>50000</v>
      </c>
    </row>
    <row r="137" spans="1:10" ht="18" customHeight="1">
      <c r="A137" s="90">
        <v>250</v>
      </c>
      <c r="B137" s="114">
        <v>45772</v>
      </c>
      <c r="C137" s="91" t="s">
        <v>2165</v>
      </c>
      <c r="D137" s="139" t="s">
        <v>1337</v>
      </c>
      <c r="E137" s="92">
        <v>90000</v>
      </c>
      <c r="F137" s="148">
        <v>130000</v>
      </c>
      <c r="G137" s="93">
        <v>1</v>
      </c>
      <c r="I137" s="88">
        <v>130000</v>
      </c>
    </row>
    <row r="138" spans="1:10" ht="18" customHeight="1">
      <c r="A138" s="90">
        <v>251</v>
      </c>
      <c r="B138" s="114">
        <v>45772</v>
      </c>
      <c r="C138" s="91" t="s">
        <v>2165</v>
      </c>
      <c r="D138" s="139" t="s">
        <v>1279</v>
      </c>
      <c r="E138" s="92">
        <v>480000</v>
      </c>
      <c r="F138" s="148">
        <v>549000</v>
      </c>
      <c r="G138" s="93">
        <v>2</v>
      </c>
      <c r="I138" s="88">
        <v>1098000</v>
      </c>
    </row>
    <row r="139" spans="1:10" ht="18" customHeight="1">
      <c r="A139" s="90">
        <v>252</v>
      </c>
      <c r="B139" s="114">
        <v>45772</v>
      </c>
      <c r="C139" s="91" t="s">
        <v>2114</v>
      </c>
      <c r="D139" s="139" t="s">
        <v>1194</v>
      </c>
      <c r="J139" s="88">
        <v>-650000</v>
      </c>
    </row>
    <row r="140" spans="1:10" ht="18" customHeight="1">
      <c r="A140" s="90">
        <v>253</v>
      </c>
      <c r="B140" s="114">
        <v>45772</v>
      </c>
      <c r="C140" s="91" t="s">
        <v>1535</v>
      </c>
      <c r="D140" s="139" t="s">
        <v>1194</v>
      </c>
      <c r="J140" s="88">
        <v>-1850000</v>
      </c>
    </row>
    <row r="141" spans="1:10" ht="18" customHeight="1">
      <c r="A141" s="90">
        <v>254</v>
      </c>
      <c r="B141" s="114">
        <v>45772</v>
      </c>
      <c r="C141" s="91" t="s">
        <v>1940</v>
      </c>
      <c r="D141" s="139" t="s">
        <v>1279</v>
      </c>
      <c r="E141" s="92">
        <v>480000</v>
      </c>
      <c r="F141" s="148">
        <v>549000</v>
      </c>
      <c r="G141" s="93">
        <v>1</v>
      </c>
      <c r="I141" s="88">
        <v>549000</v>
      </c>
    </row>
    <row r="142" spans="1:10" ht="18" customHeight="1">
      <c r="A142" s="90">
        <v>255</v>
      </c>
      <c r="B142" s="114">
        <v>45772</v>
      </c>
      <c r="C142" s="91" t="s">
        <v>1940</v>
      </c>
      <c r="D142" s="139" t="s">
        <v>2169</v>
      </c>
      <c r="F142" s="148">
        <v>450000</v>
      </c>
      <c r="G142" s="93">
        <v>1</v>
      </c>
      <c r="I142" s="88">
        <v>450000</v>
      </c>
    </row>
    <row r="143" spans="1:10" ht="18" customHeight="1">
      <c r="A143" s="90">
        <v>256</v>
      </c>
      <c r="B143" s="114">
        <v>45772</v>
      </c>
      <c r="C143" s="91" t="s">
        <v>1530</v>
      </c>
      <c r="D143" s="139" t="s">
        <v>2172</v>
      </c>
      <c r="F143" s="148">
        <v>150000</v>
      </c>
      <c r="G143" s="93">
        <v>1</v>
      </c>
      <c r="I143" s="88">
        <v>150000</v>
      </c>
    </row>
    <row r="144" spans="1:10" ht="18" customHeight="1">
      <c r="A144" s="90">
        <v>257</v>
      </c>
      <c r="B144" s="114">
        <v>45772</v>
      </c>
      <c r="C144" s="91" t="s">
        <v>1960</v>
      </c>
      <c r="D144" s="139" t="s">
        <v>1582</v>
      </c>
      <c r="F144" s="148">
        <v>350000</v>
      </c>
      <c r="G144" s="93">
        <v>1</v>
      </c>
      <c r="I144" s="88">
        <v>350000</v>
      </c>
    </row>
    <row r="145" spans="1:10" ht="18" customHeight="1">
      <c r="A145" s="90">
        <v>258</v>
      </c>
      <c r="B145" s="114">
        <v>45775</v>
      </c>
      <c r="C145" s="91" t="s">
        <v>1475</v>
      </c>
      <c r="D145" s="139" t="s">
        <v>1194</v>
      </c>
      <c r="J145" s="88">
        <v>-450000</v>
      </c>
    </row>
    <row r="146" spans="1:10" ht="18" customHeight="1">
      <c r="A146" s="90">
        <v>259</v>
      </c>
      <c r="B146" s="114">
        <v>45773</v>
      </c>
      <c r="C146" s="91" t="s">
        <v>2165</v>
      </c>
      <c r="D146" s="139" t="s">
        <v>1194</v>
      </c>
      <c r="J146" s="88">
        <v>-1278000</v>
      </c>
    </row>
    <row r="147" spans="1:10" ht="18" customHeight="1">
      <c r="A147" s="90">
        <v>260</v>
      </c>
      <c r="B147" s="114">
        <v>45775</v>
      </c>
      <c r="C147" s="91" t="s">
        <v>1607</v>
      </c>
      <c r="D147" s="139" t="s">
        <v>1610</v>
      </c>
      <c r="F147" s="148">
        <v>450000</v>
      </c>
      <c r="G147" s="93">
        <v>1</v>
      </c>
      <c r="I147" s="88">
        <v>450000</v>
      </c>
    </row>
    <row r="148" spans="1:10" ht="18" customHeight="1">
      <c r="A148" s="90">
        <v>261</v>
      </c>
      <c r="B148" s="114">
        <v>45775</v>
      </c>
      <c r="C148" s="91" t="s">
        <v>1607</v>
      </c>
      <c r="D148" s="139" t="s">
        <v>1194</v>
      </c>
      <c r="J148" s="88">
        <v>-450000</v>
      </c>
    </row>
    <row r="149" spans="1:10" ht="18" customHeight="1">
      <c r="A149" s="90">
        <v>262</v>
      </c>
      <c r="B149" s="114">
        <v>45775</v>
      </c>
      <c r="C149" s="91" t="s">
        <v>1530</v>
      </c>
      <c r="D149" s="139" t="s">
        <v>1621</v>
      </c>
      <c r="F149" s="148">
        <v>500000</v>
      </c>
      <c r="G149" s="93">
        <v>1</v>
      </c>
      <c r="I149" s="88">
        <v>500000</v>
      </c>
    </row>
    <row r="150" spans="1:10" ht="18" customHeight="1">
      <c r="A150" s="90">
        <v>263</v>
      </c>
      <c r="B150" s="114">
        <v>45775</v>
      </c>
      <c r="C150" s="91" t="s">
        <v>1216</v>
      </c>
      <c r="D150" s="139" t="s">
        <v>1853</v>
      </c>
      <c r="E150" s="92">
        <v>85000</v>
      </c>
      <c r="F150" s="148">
        <v>150000</v>
      </c>
      <c r="G150" s="93">
        <v>1</v>
      </c>
      <c r="I150" s="88">
        <v>150000</v>
      </c>
    </row>
    <row r="151" spans="1:10" ht="18" customHeight="1">
      <c r="A151" s="90">
        <v>264</v>
      </c>
      <c r="B151" s="114">
        <v>45775</v>
      </c>
      <c r="C151" s="91" t="s">
        <v>1093</v>
      </c>
      <c r="D151" s="139" t="s">
        <v>1276</v>
      </c>
      <c r="F151" s="148">
        <v>1700000</v>
      </c>
      <c r="G151" s="93">
        <v>1</v>
      </c>
      <c r="I151" s="88">
        <v>1700000</v>
      </c>
    </row>
    <row r="152" spans="1:10" ht="18" customHeight="1">
      <c r="A152" s="90">
        <v>265</v>
      </c>
      <c r="B152" s="114">
        <v>45775</v>
      </c>
      <c r="C152" s="91" t="s">
        <v>1093</v>
      </c>
      <c r="D152" s="139" t="s">
        <v>1194</v>
      </c>
      <c r="J152" s="88">
        <v>-1700000</v>
      </c>
    </row>
    <row r="153" spans="1:10" ht="18" customHeight="1">
      <c r="A153" s="90">
        <v>266</v>
      </c>
      <c r="B153" s="114">
        <v>45775</v>
      </c>
      <c r="C153" s="91" t="s">
        <v>1618</v>
      </c>
      <c r="D153" s="139" t="s">
        <v>1881</v>
      </c>
      <c r="F153" s="148">
        <v>650000</v>
      </c>
      <c r="G153" s="93">
        <v>1</v>
      </c>
      <c r="I153" s="88">
        <v>650000</v>
      </c>
    </row>
    <row r="154" spans="1:10" ht="18" customHeight="1">
      <c r="A154" s="90">
        <v>267</v>
      </c>
      <c r="B154" s="114">
        <v>45775</v>
      </c>
      <c r="C154" s="91" t="s">
        <v>2165</v>
      </c>
      <c r="D154" s="139" t="s">
        <v>2149</v>
      </c>
      <c r="F154" s="148">
        <v>600000</v>
      </c>
      <c r="G154" s="93">
        <v>1</v>
      </c>
      <c r="I154" s="88">
        <v>600000</v>
      </c>
    </row>
    <row r="155" spans="1:10" ht="18" customHeight="1">
      <c r="A155" s="90">
        <v>268</v>
      </c>
      <c r="B155" s="114">
        <v>45775</v>
      </c>
      <c r="C155" s="91" t="s">
        <v>1530</v>
      </c>
      <c r="D155" s="139" t="s">
        <v>2185</v>
      </c>
      <c r="J155" s="88">
        <v>-300000</v>
      </c>
    </row>
    <row r="156" spans="1:10" ht="18" customHeight="1">
      <c r="A156" s="90">
        <v>269</v>
      </c>
      <c r="B156" s="114">
        <v>45776</v>
      </c>
      <c r="C156" s="91" t="s">
        <v>2202</v>
      </c>
      <c r="D156" s="139" t="s">
        <v>1946</v>
      </c>
      <c r="E156" s="92">
        <v>16000</v>
      </c>
      <c r="F156" s="148">
        <v>30000</v>
      </c>
      <c r="G156" s="93">
        <v>1</v>
      </c>
      <c r="I156" s="88">
        <v>30000</v>
      </c>
    </row>
    <row r="157" spans="1:10" ht="18" customHeight="1">
      <c r="A157" s="90">
        <v>270</v>
      </c>
      <c r="B157" s="114">
        <v>45776</v>
      </c>
      <c r="C157" s="91" t="s">
        <v>2202</v>
      </c>
      <c r="D157" s="139" t="s">
        <v>1983</v>
      </c>
      <c r="E157" s="92">
        <v>8500</v>
      </c>
      <c r="F157" s="148">
        <v>10000</v>
      </c>
      <c r="G157" s="93">
        <v>1</v>
      </c>
      <c r="I157" s="88">
        <v>10000</v>
      </c>
    </row>
    <row r="158" spans="1:10" ht="18" customHeight="1">
      <c r="A158" s="90">
        <v>271</v>
      </c>
      <c r="B158" s="114">
        <v>45776</v>
      </c>
      <c r="C158" s="91" t="s">
        <v>2202</v>
      </c>
      <c r="D158" s="139" t="s">
        <v>2200</v>
      </c>
      <c r="E158" s="92">
        <v>5500</v>
      </c>
      <c r="F158" s="148">
        <v>10000</v>
      </c>
      <c r="G158" s="93">
        <v>1</v>
      </c>
      <c r="I158" s="88">
        <v>10000</v>
      </c>
    </row>
    <row r="159" spans="1:10" ht="18" customHeight="1">
      <c r="A159" s="90">
        <v>272</v>
      </c>
      <c r="B159" s="114">
        <v>45776</v>
      </c>
      <c r="C159" s="91" t="s">
        <v>2202</v>
      </c>
      <c r="D159" s="139" t="s">
        <v>1279</v>
      </c>
      <c r="E159" s="92">
        <v>480000</v>
      </c>
      <c r="F159" s="148">
        <v>549000</v>
      </c>
      <c r="G159" s="93">
        <v>1</v>
      </c>
      <c r="I159" s="88">
        <v>549000</v>
      </c>
    </row>
    <row r="160" spans="1:10" ht="18" customHeight="1">
      <c r="A160" s="90">
        <v>273</v>
      </c>
      <c r="B160" s="114">
        <v>45776</v>
      </c>
      <c r="C160" s="91" t="s">
        <v>2202</v>
      </c>
      <c r="D160" s="139" t="s">
        <v>2201</v>
      </c>
      <c r="F160" s="148">
        <v>600000</v>
      </c>
      <c r="G160" s="93">
        <v>1</v>
      </c>
      <c r="I160" s="88">
        <v>600000</v>
      </c>
    </row>
    <row r="161" spans="1:10" ht="18" customHeight="1">
      <c r="A161" s="90">
        <v>274</v>
      </c>
      <c r="B161" s="114">
        <v>45776</v>
      </c>
      <c r="C161" s="91" t="s">
        <v>2202</v>
      </c>
      <c r="D161" s="139" t="s">
        <v>1761</v>
      </c>
      <c r="F161" s="148">
        <v>75000</v>
      </c>
      <c r="G161" s="93">
        <v>1</v>
      </c>
      <c r="I161" s="88">
        <v>75000</v>
      </c>
    </row>
    <row r="162" spans="1:10" ht="18" customHeight="1">
      <c r="A162" s="90">
        <v>275</v>
      </c>
      <c r="B162" s="114">
        <v>45776</v>
      </c>
      <c r="C162" s="91" t="s">
        <v>2202</v>
      </c>
      <c r="D162" s="139" t="s">
        <v>2081</v>
      </c>
      <c r="E162" s="92">
        <v>13000</v>
      </c>
      <c r="F162" s="148">
        <v>20000</v>
      </c>
      <c r="G162" s="93">
        <v>1</v>
      </c>
      <c r="I162" s="88">
        <v>20000</v>
      </c>
    </row>
    <row r="163" spans="1:10" ht="18" customHeight="1">
      <c r="A163" s="90">
        <v>276</v>
      </c>
      <c r="B163" s="114">
        <v>45776</v>
      </c>
      <c r="C163" s="91" t="s">
        <v>1960</v>
      </c>
      <c r="D163" s="139" t="s">
        <v>1194</v>
      </c>
      <c r="J163" s="88">
        <v>-350000</v>
      </c>
    </row>
    <row r="164" spans="1:10" ht="18" customHeight="1">
      <c r="A164" s="90">
        <v>277</v>
      </c>
      <c r="B164" s="114">
        <v>45776</v>
      </c>
      <c r="C164" s="91" t="s">
        <v>1858</v>
      </c>
      <c r="D164" s="139" t="s">
        <v>1274</v>
      </c>
      <c r="F164" s="148">
        <v>1200000</v>
      </c>
      <c r="G164" s="93">
        <v>1</v>
      </c>
      <c r="I164" s="88">
        <v>1200000</v>
      </c>
    </row>
    <row r="165" spans="1:10" ht="18" customHeight="1">
      <c r="A165" s="90">
        <v>278</v>
      </c>
      <c r="B165" s="114">
        <v>45776</v>
      </c>
      <c r="C165" s="91" t="s">
        <v>1858</v>
      </c>
      <c r="D165" s="139" t="s">
        <v>1582</v>
      </c>
      <c r="F165" s="148">
        <v>350000</v>
      </c>
      <c r="G165" s="93">
        <v>1</v>
      </c>
      <c r="I165" s="88">
        <v>350000</v>
      </c>
    </row>
    <row r="166" spans="1:10" ht="18" customHeight="1">
      <c r="A166" s="90">
        <v>279</v>
      </c>
      <c r="B166" s="114">
        <v>45776</v>
      </c>
      <c r="C166" s="91" t="s">
        <v>2211</v>
      </c>
      <c r="D166" s="139" t="s">
        <v>2210</v>
      </c>
      <c r="F166" s="148">
        <v>550000</v>
      </c>
      <c r="G166" s="93">
        <v>1</v>
      </c>
      <c r="I166" s="88">
        <v>550000</v>
      </c>
    </row>
    <row r="167" spans="1:10" ht="18" customHeight="1">
      <c r="A167" s="90">
        <v>280</v>
      </c>
      <c r="B167" s="114">
        <v>45776</v>
      </c>
      <c r="C167" s="91" t="s">
        <v>2165</v>
      </c>
      <c r="D167" s="139" t="s">
        <v>1763</v>
      </c>
      <c r="F167" s="148">
        <v>1400000</v>
      </c>
      <c r="G167" s="93">
        <v>1</v>
      </c>
      <c r="I167" s="88">
        <v>1400000</v>
      </c>
    </row>
    <row r="168" spans="1:10" ht="18" customHeight="1">
      <c r="A168" s="90">
        <v>281</v>
      </c>
      <c r="B168" s="114">
        <v>45776</v>
      </c>
      <c r="C168" s="91" t="s">
        <v>1885</v>
      </c>
      <c r="D168" s="139" t="s">
        <v>2216</v>
      </c>
      <c r="F168" s="148">
        <v>1200000</v>
      </c>
      <c r="G168" s="93">
        <v>1</v>
      </c>
      <c r="H168" s="159">
        <v>120000</v>
      </c>
      <c r="I168" s="88">
        <v>1320000</v>
      </c>
    </row>
  </sheetData>
  <autoFilter ref="A8:P17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2186</v>
      </c>
    </row>
    <row r="3" spans="1:2">
      <c r="A3" t="s">
        <v>2188</v>
      </c>
    </row>
    <row r="4" spans="1:2">
      <c r="A4" t="s">
        <v>2189</v>
      </c>
    </row>
    <row r="5" spans="1:2">
      <c r="A5" t="s">
        <v>2190</v>
      </c>
    </row>
    <row r="6" spans="1:2">
      <c r="A6" t="s">
        <v>2192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9"/>
      <c r="B1" s="400"/>
      <c r="C1" s="400"/>
      <c r="D1" s="400"/>
      <c r="E1" s="400"/>
      <c r="F1" s="400"/>
      <c r="G1" s="400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98" t="s">
        <v>1268</v>
      </c>
      <c r="R1" s="398"/>
      <c r="S1" s="396"/>
      <c r="T1" s="396"/>
      <c r="U1" s="397"/>
    </row>
    <row r="2" spans="1:21">
      <c r="A2" s="312" t="s">
        <v>73</v>
      </c>
      <c r="B2" s="313"/>
      <c r="C2" s="282" t="s">
        <v>2217</v>
      </c>
      <c r="D2" s="283"/>
      <c r="E2" s="283"/>
      <c r="F2" s="283"/>
      <c r="G2" s="284"/>
      <c r="H2" s="282" t="s">
        <v>84</v>
      </c>
      <c r="I2" s="283"/>
      <c r="J2" s="283"/>
      <c r="K2" s="283"/>
      <c r="L2" s="283"/>
      <c r="M2" s="283"/>
      <c r="N2" s="283"/>
      <c r="O2" s="284"/>
      <c r="P2" s="350" t="s">
        <v>71</v>
      </c>
      <c r="Q2" s="351"/>
      <c r="R2" s="351"/>
      <c r="S2" s="313"/>
      <c r="T2" s="381">
        <v>45776</v>
      </c>
      <c r="U2" s="382"/>
    </row>
    <row r="3" spans="1:21" ht="24" customHeight="1">
      <c r="A3" s="336" t="s">
        <v>1236</v>
      </c>
      <c r="B3" s="37" t="s">
        <v>67</v>
      </c>
      <c r="C3" s="366" t="s">
        <v>2165</v>
      </c>
      <c r="D3" s="367"/>
      <c r="E3" s="367"/>
      <c r="F3" s="367"/>
      <c r="G3" s="367"/>
      <c r="H3" s="367"/>
      <c r="I3" s="367"/>
      <c r="J3" s="368"/>
      <c r="K3" s="342" t="s">
        <v>1237</v>
      </c>
      <c r="L3" s="37" t="s">
        <v>67</v>
      </c>
      <c r="M3" s="345" t="s">
        <v>973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>
      <c r="A4" s="337"/>
      <c r="B4" s="37" t="s">
        <v>69</v>
      </c>
      <c r="C4" s="369"/>
      <c r="D4" s="370"/>
      <c r="E4" s="370"/>
      <c r="F4" s="370"/>
      <c r="G4" s="370"/>
      <c r="H4" s="370"/>
      <c r="I4" s="370"/>
      <c r="J4" s="371"/>
      <c r="K4" s="343"/>
      <c r="L4" s="37" t="s">
        <v>69</v>
      </c>
      <c r="M4" s="307" t="s">
        <v>971</v>
      </c>
      <c r="N4" s="308"/>
      <c r="O4" s="308"/>
      <c r="P4" s="308"/>
      <c r="Q4" s="308"/>
      <c r="R4" s="309"/>
      <c r="S4" s="38" t="s">
        <v>70</v>
      </c>
      <c r="T4" s="310" t="s">
        <v>81</v>
      </c>
      <c r="U4" s="311"/>
    </row>
    <row r="5" spans="1:21" ht="15.75" customHeight="1">
      <c r="A5" s="337"/>
      <c r="B5" s="38" t="s">
        <v>68</v>
      </c>
      <c r="C5" s="307" t="s">
        <v>2219</v>
      </c>
      <c r="D5" s="308"/>
      <c r="E5" s="308"/>
      <c r="F5" s="308"/>
      <c r="G5" s="308"/>
      <c r="H5" s="308"/>
      <c r="I5" s="308"/>
      <c r="J5" s="309"/>
      <c r="K5" s="343"/>
      <c r="L5" s="38" t="s">
        <v>68</v>
      </c>
      <c r="M5" s="307" t="s">
        <v>82</v>
      </c>
      <c r="N5" s="308"/>
      <c r="O5" s="308"/>
      <c r="P5" s="308"/>
      <c r="Q5" s="308"/>
      <c r="R5" s="308"/>
      <c r="S5" s="308"/>
      <c r="T5" s="308"/>
      <c r="U5" s="348"/>
    </row>
    <row r="6" spans="1:21" ht="15.75" customHeight="1">
      <c r="A6" s="338"/>
      <c r="B6" s="38" t="s">
        <v>83</v>
      </c>
      <c r="C6" s="307" t="s">
        <v>2220</v>
      </c>
      <c r="D6" s="308"/>
      <c r="E6" s="308"/>
      <c r="F6" s="308"/>
      <c r="G6" s="308"/>
      <c r="H6" s="308"/>
      <c r="I6" s="308"/>
      <c r="J6" s="309"/>
      <c r="K6" s="344"/>
      <c r="L6" s="38" t="s">
        <v>83</v>
      </c>
      <c r="M6" s="307" t="s">
        <v>74</v>
      </c>
      <c r="N6" s="308"/>
      <c r="O6" s="308"/>
      <c r="P6" s="308"/>
      <c r="Q6" s="308"/>
      <c r="R6" s="309"/>
      <c r="S6" s="38" t="s">
        <v>26</v>
      </c>
      <c r="T6" s="307" t="s">
        <v>972</v>
      </c>
      <c r="U6" s="348"/>
    </row>
    <row r="7" spans="1:21" ht="15.75" customHeight="1">
      <c r="A7" s="389" t="s">
        <v>78</v>
      </c>
      <c r="B7" s="353"/>
      <c r="C7" s="353"/>
      <c r="D7" s="353"/>
      <c r="E7" s="354"/>
      <c r="F7" s="352" t="s">
        <v>86</v>
      </c>
      <c r="G7" s="353"/>
      <c r="H7" s="353"/>
      <c r="I7" s="354"/>
      <c r="J7" s="352" t="s">
        <v>75</v>
      </c>
      <c r="K7" s="354"/>
      <c r="L7" s="352" t="s">
        <v>47</v>
      </c>
      <c r="M7" s="353"/>
      <c r="N7" s="353"/>
      <c r="O7" s="353"/>
      <c r="P7" s="354"/>
      <c r="Q7" s="352" t="s">
        <v>76</v>
      </c>
      <c r="R7" s="353"/>
      <c r="S7" s="354"/>
      <c r="T7" s="352" t="s">
        <v>77</v>
      </c>
      <c r="U7" s="355"/>
    </row>
    <row r="8" spans="1:21" ht="15" customHeight="1">
      <c r="A8" s="372" t="s">
        <v>1343</v>
      </c>
      <c r="B8" s="373"/>
      <c r="C8" s="373"/>
      <c r="D8" s="373"/>
      <c r="E8" s="374"/>
      <c r="F8" s="375" t="s">
        <v>1342</v>
      </c>
      <c r="G8" s="373"/>
      <c r="H8" s="373"/>
      <c r="I8" s="374"/>
      <c r="J8" s="376">
        <v>10</v>
      </c>
      <c r="K8" s="377"/>
      <c r="L8" s="378">
        <v>50000</v>
      </c>
      <c r="M8" s="379"/>
      <c r="N8" s="379"/>
      <c r="O8" s="379"/>
      <c r="P8" s="380"/>
      <c r="Q8" s="378">
        <v>500000</v>
      </c>
      <c r="R8" s="379"/>
      <c r="S8" s="380"/>
      <c r="T8" s="394"/>
      <c r="U8" s="395"/>
    </row>
    <row r="9" spans="1:21" ht="15" customHeight="1">
      <c r="A9" s="359" t="s">
        <v>1841</v>
      </c>
      <c r="B9" s="360"/>
      <c r="C9" s="360"/>
      <c r="D9" s="360"/>
      <c r="E9" s="361"/>
      <c r="F9" s="362" t="s">
        <v>1840</v>
      </c>
      <c r="G9" s="360"/>
      <c r="H9" s="360"/>
      <c r="I9" s="361"/>
      <c r="J9" s="323">
        <v>5</v>
      </c>
      <c r="K9" s="322"/>
      <c r="L9" s="356">
        <v>50000</v>
      </c>
      <c r="M9" s="357"/>
      <c r="N9" s="357"/>
      <c r="O9" s="357"/>
      <c r="P9" s="358"/>
      <c r="Q9" s="356">
        <v>250000</v>
      </c>
      <c r="R9" s="357"/>
      <c r="S9" s="358"/>
      <c r="T9" s="334"/>
      <c r="U9" s="335"/>
    </row>
    <row r="10" spans="1:21" ht="15" customHeight="1">
      <c r="A10" s="359" t="s">
        <v>2221</v>
      </c>
      <c r="B10" s="360"/>
      <c r="C10" s="360"/>
      <c r="D10" s="360"/>
      <c r="E10" s="361"/>
      <c r="F10" s="362"/>
      <c r="G10" s="360"/>
      <c r="H10" s="360"/>
      <c r="I10" s="361"/>
      <c r="J10" s="323">
        <v>5</v>
      </c>
      <c r="K10" s="322"/>
      <c r="L10" s="356">
        <v>84000</v>
      </c>
      <c r="M10" s="357"/>
      <c r="N10" s="357"/>
      <c r="O10" s="357"/>
      <c r="P10" s="358"/>
      <c r="Q10" s="356">
        <v>420000</v>
      </c>
      <c r="R10" s="357"/>
      <c r="S10" s="358"/>
      <c r="T10" s="334"/>
      <c r="U10" s="335"/>
    </row>
    <row r="11" spans="1:21" ht="15" customHeight="1">
      <c r="A11" s="359" t="s">
        <v>1946</v>
      </c>
      <c r="B11" s="360"/>
      <c r="C11" s="360"/>
      <c r="D11" s="360"/>
      <c r="E11" s="361"/>
      <c r="F11" s="362" t="s">
        <v>1945</v>
      </c>
      <c r="G11" s="360"/>
      <c r="H11" s="360"/>
      <c r="I11" s="361"/>
      <c r="J11" s="323"/>
      <c r="K11" s="322"/>
      <c r="L11" s="356">
        <v>5</v>
      </c>
      <c r="M11" s="357"/>
      <c r="N11" s="357"/>
      <c r="O11" s="357"/>
      <c r="P11" s="358"/>
      <c r="Q11" s="356">
        <v>175000</v>
      </c>
      <c r="R11" s="357"/>
      <c r="S11" s="358"/>
      <c r="T11" s="334"/>
      <c r="U11" s="335"/>
    </row>
    <row r="12" spans="1:21" ht="15" customHeight="1">
      <c r="A12" s="359"/>
      <c r="B12" s="360"/>
      <c r="C12" s="360"/>
      <c r="D12" s="360"/>
      <c r="E12" s="361"/>
      <c r="F12" s="362"/>
      <c r="G12" s="360"/>
      <c r="H12" s="360"/>
      <c r="I12" s="361"/>
      <c r="J12" s="323"/>
      <c r="K12" s="322"/>
      <c r="L12" s="356"/>
      <c r="M12" s="357"/>
      <c r="N12" s="357"/>
      <c r="O12" s="357"/>
      <c r="P12" s="358"/>
      <c r="Q12" s="356"/>
      <c r="R12" s="357"/>
      <c r="S12" s="358"/>
      <c r="T12" s="334"/>
      <c r="U12" s="335"/>
    </row>
    <row r="13" spans="1:21" ht="15" customHeight="1">
      <c r="A13" s="359"/>
      <c r="B13" s="360"/>
      <c r="C13" s="360"/>
      <c r="D13" s="360"/>
      <c r="E13" s="361"/>
      <c r="F13" s="363"/>
      <c r="G13" s="364"/>
      <c r="H13" s="364"/>
      <c r="I13" s="365"/>
      <c r="J13" s="323"/>
      <c r="K13" s="322"/>
      <c r="L13" s="356"/>
      <c r="M13" s="357"/>
      <c r="N13" s="357"/>
      <c r="O13" s="357"/>
      <c r="P13" s="358"/>
      <c r="Q13" s="356"/>
      <c r="R13" s="357"/>
      <c r="S13" s="358"/>
      <c r="T13" s="334"/>
      <c r="U13" s="335"/>
    </row>
    <row r="14" spans="1:21" ht="15" customHeight="1">
      <c r="A14" s="359"/>
      <c r="B14" s="360"/>
      <c r="C14" s="360"/>
      <c r="D14" s="360"/>
      <c r="E14" s="361"/>
      <c r="F14" s="362"/>
      <c r="G14" s="360"/>
      <c r="H14" s="360"/>
      <c r="I14" s="361"/>
      <c r="J14" s="323"/>
      <c r="K14" s="322"/>
      <c r="L14" s="356"/>
      <c r="M14" s="357"/>
      <c r="N14" s="357"/>
      <c r="O14" s="357"/>
      <c r="P14" s="358"/>
      <c r="Q14" s="356"/>
      <c r="R14" s="357"/>
      <c r="S14" s="358"/>
      <c r="T14" s="334"/>
      <c r="U14" s="335"/>
    </row>
    <row r="15" spans="1:21" ht="15" customHeight="1">
      <c r="A15" s="320"/>
      <c r="B15" s="321"/>
      <c r="C15" s="321"/>
      <c r="D15" s="321"/>
      <c r="E15" s="322"/>
      <c r="F15" s="323"/>
      <c r="G15" s="321"/>
      <c r="H15" s="321"/>
      <c r="I15" s="322"/>
      <c r="J15" s="323"/>
      <c r="K15" s="322"/>
      <c r="L15" s="331"/>
      <c r="M15" s="332"/>
      <c r="N15" s="332"/>
      <c r="O15" s="332"/>
      <c r="P15" s="333"/>
      <c r="Q15" s="331"/>
      <c r="R15" s="332"/>
      <c r="S15" s="333"/>
      <c r="T15" s="334"/>
      <c r="U15" s="335"/>
    </row>
    <row r="16" spans="1:21" ht="15" customHeight="1">
      <c r="A16" s="320"/>
      <c r="B16" s="321"/>
      <c r="C16" s="321"/>
      <c r="D16" s="321"/>
      <c r="E16" s="322"/>
      <c r="F16" s="323"/>
      <c r="G16" s="321"/>
      <c r="H16" s="321"/>
      <c r="I16" s="322"/>
      <c r="J16" s="323"/>
      <c r="K16" s="322"/>
      <c r="L16" s="331"/>
      <c r="M16" s="332"/>
      <c r="N16" s="332"/>
      <c r="O16" s="332"/>
      <c r="P16" s="333"/>
      <c r="Q16" s="331"/>
      <c r="R16" s="332"/>
      <c r="S16" s="333"/>
      <c r="T16" s="334"/>
      <c r="U16" s="335"/>
    </row>
    <row r="17" spans="1:21" ht="15" customHeight="1">
      <c r="A17" s="320"/>
      <c r="B17" s="321"/>
      <c r="C17" s="321"/>
      <c r="D17" s="321"/>
      <c r="E17" s="322"/>
      <c r="F17" s="323"/>
      <c r="G17" s="321"/>
      <c r="H17" s="321"/>
      <c r="I17" s="322"/>
      <c r="J17" s="323"/>
      <c r="K17" s="322"/>
      <c r="L17" s="331"/>
      <c r="M17" s="332"/>
      <c r="N17" s="332"/>
      <c r="O17" s="332"/>
      <c r="P17" s="333"/>
      <c r="Q17" s="331"/>
      <c r="R17" s="332"/>
      <c r="S17" s="333"/>
      <c r="T17" s="334"/>
      <c r="U17" s="335"/>
    </row>
    <row r="18" spans="1:21" ht="15" customHeight="1">
      <c r="A18" s="320"/>
      <c r="B18" s="321"/>
      <c r="C18" s="321"/>
      <c r="D18" s="321"/>
      <c r="E18" s="322"/>
      <c r="F18" s="323"/>
      <c r="G18" s="321"/>
      <c r="H18" s="321"/>
      <c r="I18" s="322"/>
      <c r="J18" s="323"/>
      <c r="K18" s="322"/>
      <c r="L18" s="331"/>
      <c r="M18" s="332"/>
      <c r="N18" s="332"/>
      <c r="O18" s="332"/>
      <c r="P18" s="333"/>
      <c r="Q18" s="331"/>
      <c r="R18" s="332"/>
      <c r="S18" s="333"/>
      <c r="T18" s="334"/>
      <c r="U18" s="335"/>
    </row>
    <row r="19" spans="1:21" ht="15" customHeight="1">
      <c r="A19" s="285"/>
      <c r="B19" s="286"/>
      <c r="C19" s="286"/>
      <c r="D19" s="286"/>
      <c r="E19" s="287"/>
      <c r="F19" s="288"/>
      <c r="G19" s="286"/>
      <c r="H19" s="286"/>
      <c r="I19" s="287"/>
      <c r="J19" s="288"/>
      <c r="K19" s="287"/>
      <c r="L19" s="315"/>
      <c r="M19" s="316"/>
      <c r="N19" s="316"/>
      <c r="O19" s="316"/>
      <c r="P19" s="317"/>
      <c r="Q19" s="315"/>
      <c r="R19" s="316"/>
      <c r="S19" s="317"/>
      <c r="T19" s="318"/>
      <c r="U19" s="319"/>
    </row>
    <row r="20" spans="1:21">
      <c r="A20" s="389" t="s">
        <v>89</v>
      </c>
      <c r="B20" s="353"/>
      <c r="C20" s="353"/>
      <c r="D20" s="353"/>
      <c r="E20" s="353"/>
      <c r="F20" s="390">
        <v>2000000</v>
      </c>
      <c r="G20" s="390"/>
      <c r="H20" s="390"/>
      <c r="I20" s="391"/>
      <c r="J20" s="293">
        <f>SUM(J8:K19)</f>
        <v>20</v>
      </c>
      <c r="K20" s="293"/>
      <c r="L20" s="386" t="s">
        <v>968</v>
      </c>
      <c r="M20" s="387"/>
      <c r="N20" s="387"/>
      <c r="O20" s="387"/>
      <c r="P20" s="388"/>
      <c r="Q20" s="392">
        <f>SUM(Q8:S19)</f>
        <v>1345000</v>
      </c>
      <c r="R20" s="390"/>
      <c r="S20" s="390"/>
      <c r="T20" s="390"/>
      <c r="U20" s="393"/>
    </row>
    <row r="21" spans="1:21" ht="17.25" thickBot="1">
      <c r="A21" s="294" t="s">
        <v>99</v>
      </c>
      <c r="B21" s="295"/>
      <c r="C21" s="295"/>
      <c r="D21" s="295"/>
      <c r="E21" s="295"/>
      <c r="F21" s="296">
        <f>F20+Q20</f>
        <v>3345000</v>
      </c>
      <c r="G21" s="296"/>
      <c r="H21" s="296"/>
      <c r="I21" s="297"/>
      <c r="J21" s="298" t="s">
        <v>974</v>
      </c>
      <c r="K21" s="295"/>
      <c r="L21" s="299" t="str">
        <f>T4</f>
        <v>장효주</v>
      </c>
      <c r="M21" s="299"/>
      <c r="N21" s="299"/>
      <c r="O21" s="298" t="s">
        <v>72</v>
      </c>
      <c r="P21" s="300"/>
      <c r="Q21" s="301" t="str">
        <f>C3</f>
        <v>코리아탑오토샵(대전)</v>
      </c>
      <c r="R21" s="302"/>
      <c r="S21" s="302"/>
      <c r="T21" s="302"/>
      <c r="U21" s="303"/>
    </row>
    <row r="22" spans="1:21" ht="9" customHeight="1">
      <c r="A22" s="278"/>
      <c r="B22" s="278"/>
      <c r="C22" s="278"/>
      <c r="D22" s="278"/>
      <c r="E22" s="278"/>
      <c r="F22" s="278"/>
      <c r="G22" s="278"/>
      <c r="H22" s="278"/>
      <c r="I22" s="278"/>
      <c r="J22" s="278"/>
      <c r="K22" s="278"/>
      <c r="L22" s="278"/>
      <c r="M22" s="278"/>
      <c r="N22" s="278"/>
      <c r="O22" s="278"/>
      <c r="P22" s="278"/>
      <c r="Q22" s="278"/>
      <c r="R22" s="278"/>
      <c r="S22" s="278"/>
      <c r="T22" s="278"/>
      <c r="U22" s="278"/>
    </row>
    <row r="23" spans="1:21" ht="11.25" customHeight="1" thickBot="1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>
      <c r="A24" s="304" t="s">
        <v>79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6"/>
    </row>
    <row r="25" spans="1:21">
      <c r="A25" s="312" t="s">
        <v>73</v>
      </c>
      <c r="B25" s="313"/>
      <c r="C25" s="282" t="str">
        <f>C2</f>
        <v>농협 3520106511413</v>
      </c>
      <c r="D25" s="283"/>
      <c r="E25" s="283"/>
      <c r="F25" s="283"/>
      <c r="G25" s="284"/>
      <c r="H25" s="282" t="s">
        <v>85</v>
      </c>
      <c r="I25" s="283"/>
      <c r="J25" s="283"/>
      <c r="K25" s="283"/>
      <c r="L25" s="283"/>
      <c r="M25" s="283"/>
      <c r="N25" s="283"/>
      <c r="O25" s="284"/>
      <c r="P25" s="350" t="s">
        <v>71</v>
      </c>
      <c r="Q25" s="351"/>
      <c r="R25" s="351"/>
      <c r="S25" s="313"/>
      <c r="T25" s="381">
        <f>T2</f>
        <v>45776</v>
      </c>
      <c r="U25" s="382"/>
    </row>
    <row r="26" spans="1:21" ht="27" customHeight="1">
      <c r="A26" s="336" t="s">
        <v>1236</v>
      </c>
      <c r="B26" s="37" t="s">
        <v>67</v>
      </c>
      <c r="C26" s="339" t="str">
        <f>C3</f>
        <v>코리아탑오토샵(대전)</v>
      </c>
      <c r="D26" s="340"/>
      <c r="E26" s="340"/>
      <c r="F26" s="340"/>
      <c r="G26" s="340"/>
      <c r="H26" s="340"/>
      <c r="I26" s="340"/>
      <c r="J26" s="341"/>
      <c r="K26" s="342" t="s">
        <v>1237</v>
      </c>
      <c r="L26" s="37" t="s">
        <v>67</v>
      </c>
      <c r="M26" s="345" t="str">
        <f>M3</f>
        <v>BTS&amp;P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>
      <c r="A27" s="337"/>
      <c r="B27" s="37" t="s">
        <v>69</v>
      </c>
      <c r="C27" s="383">
        <f>C4</f>
        <v>0</v>
      </c>
      <c r="D27" s="384"/>
      <c r="E27" s="384"/>
      <c r="F27" s="384"/>
      <c r="G27" s="384"/>
      <c r="H27" s="384"/>
      <c r="I27" s="384"/>
      <c r="J27" s="385"/>
      <c r="K27" s="343"/>
      <c r="L27" s="37" t="s">
        <v>69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70</v>
      </c>
      <c r="T27" s="310" t="str">
        <f>T4</f>
        <v>장효주</v>
      </c>
      <c r="U27" s="311"/>
    </row>
    <row r="28" spans="1:21" ht="15.75" customHeight="1">
      <c r="A28" s="337"/>
      <c r="B28" s="38" t="s">
        <v>10</v>
      </c>
      <c r="C28" s="307" t="str">
        <f>C5</f>
        <v>대전 서구 내동 8-57번지</v>
      </c>
      <c r="D28" s="308"/>
      <c r="E28" s="308"/>
      <c r="F28" s="308"/>
      <c r="G28" s="308"/>
      <c r="H28" s="308"/>
      <c r="I28" s="308"/>
      <c r="J28" s="309"/>
      <c r="K28" s="343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48"/>
    </row>
    <row r="29" spans="1:21" ht="15.75" customHeight="1">
      <c r="A29" s="338"/>
      <c r="B29" s="38" t="s">
        <v>83</v>
      </c>
      <c r="C29" s="307" t="str">
        <f>C6</f>
        <v>010-6447-3759</v>
      </c>
      <c r="D29" s="308"/>
      <c r="E29" s="308"/>
      <c r="F29" s="308"/>
      <c r="G29" s="308"/>
      <c r="H29" s="308"/>
      <c r="I29" s="308"/>
      <c r="J29" s="309"/>
      <c r="K29" s="344"/>
      <c r="L29" s="38" t="s">
        <v>83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26</v>
      </c>
      <c r="T29" s="307"/>
      <c r="U29" s="348"/>
    </row>
    <row r="30" spans="1:21" ht="15.75" customHeight="1">
      <c r="A30" s="389" t="s">
        <v>78</v>
      </c>
      <c r="B30" s="353"/>
      <c r="C30" s="353"/>
      <c r="D30" s="353"/>
      <c r="E30" s="354"/>
      <c r="F30" s="352" t="s">
        <v>49</v>
      </c>
      <c r="G30" s="353"/>
      <c r="H30" s="353"/>
      <c r="I30" s="354"/>
      <c r="J30" s="352" t="s">
        <v>75</v>
      </c>
      <c r="K30" s="354"/>
      <c r="L30" s="352" t="s">
        <v>47</v>
      </c>
      <c r="M30" s="353"/>
      <c r="N30" s="353"/>
      <c r="O30" s="353"/>
      <c r="P30" s="354"/>
      <c r="Q30" s="352" t="s">
        <v>76</v>
      </c>
      <c r="R30" s="353"/>
      <c r="S30" s="354"/>
      <c r="T30" s="352" t="s">
        <v>77</v>
      </c>
      <c r="U30" s="355"/>
    </row>
    <row r="31" spans="1:21" ht="15" customHeight="1">
      <c r="A31" s="328" t="str">
        <f>A8</f>
        <v>8HP_OILPAN</v>
      </c>
      <c r="B31" s="329"/>
      <c r="C31" s="329"/>
      <c r="D31" s="329"/>
      <c r="E31" s="329"/>
      <c r="F31" s="329" t="str">
        <f>F8</f>
        <v>B24117624192</v>
      </c>
      <c r="G31" s="329"/>
      <c r="H31" s="329"/>
      <c r="I31" s="329"/>
      <c r="J31" s="329">
        <f>J8</f>
        <v>10</v>
      </c>
      <c r="K31" s="329"/>
      <c r="L31" s="330">
        <f>L8</f>
        <v>50000</v>
      </c>
      <c r="M31" s="330"/>
      <c r="N31" s="330"/>
      <c r="O31" s="330"/>
      <c r="P31" s="330"/>
      <c r="Q31" s="330">
        <f>Q8</f>
        <v>500000</v>
      </c>
      <c r="R31" s="330"/>
      <c r="S31" s="330"/>
      <c r="T31" s="329">
        <f>T8</f>
        <v>0</v>
      </c>
      <c r="U31" s="349"/>
    </row>
    <row r="32" spans="1:21" ht="15" customHeight="1">
      <c r="A32" s="292" t="str">
        <f t="shared" ref="A32:A42" si="0">A9</f>
        <v>BMTSR_Oilpan_9G</v>
      </c>
      <c r="B32" s="289"/>
      <c r="C32" s="289"/>
      <c r="D32" s="289"/>
      <c r="E32" s="289"/>
      <c r="F32" s="289" t="str">
        <f t="shared" ref="F32:F42" si="1">F9</f>
        <v>B7252703707</v>
      </c>
      <c r="G32" s="289"/>
      <c r="H32" s="289"/>
      <c r="I32" s="289"/>
      <c r="J32" s="289">
        <f t="shared" ref="J32:J42" si="2">J9</f>
        <v>5</v>
      </c>
      <c r="K32" s="289"/>
      <c r="L32" s="291">
        <f t="shared" ref="L32:L42" si="3">L9</f>
        <v>50000</v>
      </c>
      <c r="M32" s="291"/>
      <c r="N32" s="291"/>
      <c r="O32" s="291"/>
      <c r="P32" s="291"/>
      <c r="Q32" s="291">
        <f t="shared" ref="Q32:Q42" si="4">Q9</f>
        <v>250000</v>
      </c>
      <c r="R32" s="291"/>
      <c r="S32" s="291"/>
      <c r="T32" s="289">
        <f t="shared" ref="T32:T42" si="5">T9</f>
        <v>0</v>
      </c>
      <c r="U32" s="290"/>
    </row>
    <row r="33" spans="1:21" ht="15" customHeight="1">
      <c r="A33" s="292" t="str">
        <f t="shared" si="0"/>
        <v>ZF Oilpan 8HP</v>
      </c>
      <c r="B33" s="289"/>
      <c r="C33" s="289"/>
      <c r="D33" s="289"/>
      <c r="E33" s="289"/>
      <c r="F33" s="289">
        <f t="shared" si="1"/>
        <v>0</v>
      </c>
      <c r="G33" s="289"/>
      <c r="H33" s="289"/>
      <c r="I33" s="289"/>
      <c r="J33" s="289">
        <f t="shared" si="2"/>
        <v>5</v>
      </c>
      <c r="K33" s="289"/>
      <c r="L33" s="291">
        <f t="shared" si="3"/>
        <v>84000</v>
      </c>
      <c r="M33" s="291"/>
      <c r="N33" s="291"/>
      <c r="O33" s="291"/>
      <c r="P33" s="291"/>
      <c r="Q33" s="291">
        <f t="shared" si="4"/>
        <v>420000</v>
      </c>
      <c r="R33" s="291"/>
      <c r="S33" s="291"/>
      <c r="T33" s="289">
        <f t="shared" si="5"/>
        <v>0</v>
      </c>
      <c r="U33" s="290"/>
    </row>
    <row r="34" spans="1:21" ht="15" customHeight="1">
      <c r="A34" s="292" t="str">
        <f t="shared" si="0"/>
        <v>OB5_Filter</v>
      </c>
      <c r="B34" s="289"/>
      <c r="C34" s="289"/>
      <c r="D34" s="289"/>
      <c r="E34" s="289"/>
      <c r="F34" s="289" t="str">
        <f t="shared" si="1"/>
        <v>0B5325330A</v>
      </c>
      <c r="G34" s="289"/>
      <c r="H34" s="289"/>
      <c r="I34" s="289"/>
      <c r="J34" s="289">
        <v>1</v>
      </c>
      <c r="K34" s="289"/>
      <c r="L34" s="291">
        <f t="shared" si="3"/>
        <v>5</v>
      </c>
      <c r="M34" s="291"/>
      <c r="N34" s="291"/>
      <c r="O34" s="291"/>
      <c r="P34" s="291"/>
      <c r="Q34" s="291">
        <f t="shared" si="4"/>
        <v>175000</v>
      </c>
      <c r="R34" s="291"/>
      <c r="S34" s="291"/>
      <c r="T34" s="289">
        <f t="shared" si="5"/>
        <v>0</v>
      </c>
      <c r="U34" s="290"/>
    </row>
    <row r="35" spans="1:21" ht="15" customHeight="1">
      <c r="A35" s="292">
        <f t="shared" si="0"/>
        <v>0</v>
      </c>
      <c r="B35" s="289"/>
      <c r="C35" s="289"/>
      <c r="D35" s="289"/>
      <c r="E35" s="289"/>
      <c r="F35" s="289">
        <f t="shared" si="1"/>
        <v>0</v>
      </c>
      <c r="G35" s="289"/>
      <c r="H35" s="289"/>
      <c r="I35" s="289"/>
      <c r="J35" s="289">
        <f t="shared" si="2"/>
        <v>0</v>
      </c>
      <c r="K35" s="289"/>
      <c r="L35" s="291">
        <f t="shared" si="3"/>
        <v>0</v>
      </c>
      <c r="M35" s="291"/>
      <c r="N35" s="291"/>
      <c r="O35" s="291"/>
      <c r="P35" s="291"/>
      <c r="Q35" s="291">
        <f t="shared" si="4"/>
        <v>0</v>
      </c>
      <c r="R35" s="291"/>
      <c r="S35" s="291"/>
      <c r="T35" s="289">
        <f t="shared" si="5"/>
        <v>0</v>
      </c>
      <c r="U35" s="290"/>
    </row>
    <row r="36" spans="1:21" ht="15" customHeight="1">
      <c r="A36" s="292">
        <f t="shared" si="0"/>
        <v>0</v>
      </c>
      <c r="B36" s="289"/>
      <c r="C36" s="289"/>
      <c r="D36" s="289"/>
      <c r="E36" s="289"/>
      <c r="F36" s="289">
        <f t="shared" si="1"/>
        <v>0</v>
      </c>
      <c r="G36" s="289"/>
      <c r="H36" s="289"/>
      <c r="I36" s="289"/>
      <c r="J36" s="289">
        <f t="shared" si="2"/>
        <v>0</v>
      </c>
      <c r="K36" s="289"/>
      <c r="L36" s="291">
        <f t="shared" si="3"/>
        <v>0</v>
      </c>
      <c r="M36" s="291"/>
      <c r="N36" s="291"/>
      <c r="O36" s="291"/>
      <c r="P36" s="291"/>
      <c r="Q36" s="291">
        <f t="shared" si="4"/>
        <v>0</v>
      </c>
      <c r="R36" s="291"/>
      <c r="S36" s="291"/>
      <c r="T36" s="289">
        <f t="shared" si="5"/>
        <v>0</v>
      </c>
      <c r="U36" s="290"/>
    </row>
    <row r="37" spans="1:21" ht="15" customHeight="1">
      <c r="A37" s="292">
        <f t="shared" si="0"/>
        <v>0</v>
      </c>
      <c r="B37" s="289"/>
      <c r="C37" s="289"/>
      <c r="D37" s="289"/>
      <c r="E37" s="289"/>
      <c r="F37" s="289">
        <f t="shared" si="1"/>
        <v>0</v>
      </c>
      <c r="G37" s="289"/>
      <c r="H37" s="289"/>
      <c r="I37" s="289"/>
      <c r="J37" s="289">
        <f t="shared" si="2"/>
        <v>0</v>
      </c>
      <c r="K37" s="289"/>
      <c r="L37" s="291">
        <f t="shared" si="3"/>
        <v>0</v>
      </c>
      <c r="M37" s="291"/>
      <c r="N37" s="291"/>
      <c r="O37" s="291"/>
      <c r="P37" s="291"/>
      <c r="Q37" s="291">
        <f t="shared" si="4"/>
        <v>0</v>
      </c>
      <c r="R37" s="291"/>
      <c r="S37" s="291"/>
      <c r="T37" s="289">
        <f t="shared" si="5"/>
        <v>0</v>
      </c>
      <c r="U37" s="290"/>
    </row>
    <row r="38" spans="1:21" ht="15" customHeight="1">
      <c r="A38" s="292">
        <f t="shared" si="0"/>
        <v>0</v>
      </c>
      <c r="B38" s="289"/>
      <c r="C38" s="289"/>
      <c r="D38" s="289"/>
      <c r="E38" s="289"/>
      <c r="F38" s="289">
        <f t="shared" si="1"/>
        <v>0</v>
      </c>
      <c r="G38" s="289"/>
      <c r="H38" s="289"/>
      <c r="I38" s="289"/>
      <c r="J38" s="289">
        <f t="shared" si="2"/>
        <v>0</v>
      </c>
      <c r="K38" s="289"/>
      <c r="L38" s="291">
        <f t="shared" si="3"/>
        <v>0</v>
      </c>
      <c r="M38" s="291"/>
      <c r="N38" s="291"/>
      <c r="O38" s="291"/>
      <c r="P38" s="291"/>
      <c r="Q38" s="291">
        <f t="shared" si="4"/>
        <v>0</v>
      </c>
      <c r="R38" s="291"/>
      <c r="S38" s="291"/>
      <c r="T38" s="289">
        <f t="shared" si="5"/>
        <v>0</v>
      </c>
      <c r="U38" s="290"/>
    </row>
    <row r="39" spans="1:21" ht="15" customHeight="1">
      <c r="A39" s="292">
        <f t="shared" si="0"/>
        <v>0</v>
      </c>
      <c r="B39" s="289"/>
      <c r="C39" s="289"/>
      <c r="D39" s="289"/>
      <c r="E39" s="289"/>
      <c r="F39" s="289">
        <f t="shared" si="1"/>
        <v>0</v>
      </c>
      <c r="G39" s="289"/>
      <c r="H39" s="289"/>
      <c r="I39" s="289"/>
      <c r="J39" s="289">
        <f t="shared" si="2"/>
        <v>0</v>
      </c>
      <c r="K39" s="289"/>
      <c r="L39" s="291">
        <f t="shared" si="3"/>
        <v>0</v>
      </c>
      <c r="M39" s="291"/>
      <c r="N39" s="291"/>
      <c r="O39" s="291"/>
      <c r="P39" s="291"/>
      <c r="Q39" s="291">
        <f t="shared" si="4"/>
        <v>0</v>
      </c>
      <c r="R39" s="291"/>
      <c r="S39" s="291"/>
      <c r="T39" s="289">
        <f t="shared" si="5"/>
        <v>0</v>
      </c>
      <c r="U39" s="290"/>
    </row>
    <row r="40" spans="1:21" ht="15" customHeight="1">
      <c r="A40" s="292">
        <f t="shared" si="0"/>
        <v>0</v>
      </c>
      <c r="B40" s="289"/>
      <c r="C40" s="289"/>
      <c r="D40" s="289"/>
      <c r="E40" s="289"/>
      <c r="F40" s="289">
        <f t="shared" si="1"/>
        <v>0</v>
      </c>
      <c r="G40" s="289"/>
      <c r="H40" s="289"/>
      <c r="I40" s="289"/>
      <c r="J40" s="289">
        <f t="shared" si="2"/>
        <v>0</v>
      </c>
      <c r="K40" s="289"/>
      <c r="L40" s="291">
        <f t="shared" si="3"/>
        <v>0</v>
      </c>
      <c r="M40" s="291"/>
      <c r="N40" s="291"/>
      <c r="O40" s="291"/>
      <c r="P40" s="291"/>
      <c r="Q40" s="291">
        <f t="shared" si="4"/>
        <v>0</v>
      </c>
      <c r="R40" s="291"/>
      <c r="S40" s="291"/>
      <c r="T40" s="289">
        <f t="shared" si="5"/>
        <v>0</v>
      </c>
      <c r="U40" s="290"/>
    </row>
    <row r="41" spans="1:21" ht="15" customHeight="1">
      <c r="A41" s="292">
        <f t="shared" si="0"/>
        <v>0</v>
      </c>
      <c r="B41" s="289"/>
      <c r="C41" s="289"/>
      <c r="D41" s="289"/>
      <c r="E41" s="289"/>
      <c r="F41" s="289">
        <f t="shared" si="1"/>
        <v>0</v>
      </c>
      <c r="G41" s="289"/>
      <c r="H41" s="289"/>
      <c r="I41" s="289"/>
      <c r="J41" s="289">
        <f t="shared" si="2"/>
        <v>0</v>
      </c>
      <c r="K41" s="289"/>
      <c r="L41" s="291">
        <f t="shared" si="3"/>
        <v>0</v>
      </c>
      <c r="M41" s="291"/>
      <c r="N41" s="291"/>
      <c r="O41" s="291"/>
      <c r="P41" s="291"/>
      <c r="Q41" s="291">
        <f t="shared" si="4"/>
        <v>0</v>
      </c>
      <c r="R41" s="291"/>
      <c r="S41" s="291"/>
      <c r="T41" s="289">
        <f t="shared" si="5"/>
        <v>0</v>
      </c>
      <c r="U41" s="290"/>
    </row>
    <row r="42" spans="1:21" ht="15" customHeight="1">
      <c r="A42" s="324">
        <f t="shared" si="0"/>
        <v>0</v>
      </c>
      <c r="B42" s="325"/>
      <c r="C42" s="325"/>
      <c r="D42" s="325"/>
      <c r="E42" s="325"/>
      <c r="F42" s="325">
        <f t="shared" si="1"/>
        <v>0</v>
      </c>
      <c r="G42" s="325"/>
      <c r="H42" s="325"/>
      <c r="I42" s="325"/>
      <c r="J42" s="325">
        <f t="shared" si="2"/>
        <v>0</v>
      </c>
      <c r="K42" s="325"/>
      <c r="L42" s="326">
        <f t="shared" si="3"/>
        <v>0</v>
      </c>
      <c r="M42" s="326"/>
      <c r="N42" s="326"/>
      <c r="O42" s="326"/>
      <c r="P42" s="326"/>
      <c r="Q42" s="326">
        <f t="shared" si="4"/>
        <v>0</v>
      </c>
      <c r="R42" s="326"/>
      <c r="S42" s="326"/>
      <c r="T42" s="325">
        <f t="shared" si="5"/>
        <v>0</v>
      </c>
      <c r="U42" s="327"/>
    </row>
    <row r="43" spans="1:21">
      <c r="A43" s="389" t="s">
        <v>89</v>
      </c>
      <c r="B43" s="353"/>
      <c r="C43" s="353"/>
      <c r="D43" s="353"/>
      <c r="E43" s="353"/>
      <c r="F43" s="390">
        <f>F20</f>
        <v>2000000</v>
      </c>
      <c r="G43" s="390"/>
      <c r="H43" s="390"/>
      <c r="I43" s="391"/>
      <c r="J43" s="293">
        <f>J20</f>
        <v>20</v>
      </c>
      <c r="K43" s="293"/>
      <c r="L43" s="386" t="s">
        <v>968</v>
      </c>
      <c r="M43" s="387"/>
      <c r="N43" s="387"/>
      <c r="O43" s="387"/>
      <c r="P43" s="388"/>
      <c r="Q43" s="401">
        <f>Q20</f>
        <v>1345000</v>
      </c>
      <c r="R43" s="402"/>
      <c r="S43" s="402"/>
      <c r="T43" s="402"/>
      <c r="U43" s="403"/>
    </row>
    <row r="44" spans="1:21" ht="17.25" thickBot="1">
      <c r="A44" s="294" t="s">
        <v>99</v>
      </c>
      <c r="B44" s="295"/>
      <c r="C44" s="295"/>
      <c r="D44" s="295"/>
      <c r="E44" s="295"/>
      <c r="F44" s="296">
        <f>F21</f>
        <v>3345000</v>
      </c>
      <c r="G44" s="296"/>
      <c r="H44" s="296"/>
      <c r="I44" s="297"/>
      <c r="J44" s="298" t="s">
        <v>974</v>
      </c>
      <c r="K44" s="295"/>
      <c r="L44" s="299" t="str">
        <f>L21</f>
        <v>장효주</v>
      </c>
      <c r="M44" s="299"/>
      <c r="N44" s="299"/>
      <c r="O44" s="298" t="s">
        <v>72</v>
      </c>
      <c r="P44" s="300"/>
      <c r="Q44" s="301" t="str">
        <f>Q21</f>
        <v>코리아탑오토샵(대전)</v>
      </c>
      <c r="R44" s="302"/>
      <c r="S44" s="302"/>
      <c r="T44" s="302"/>
      <c r="U44" s="3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09"/>
  <sheetViews>
    <sheetView topLeftCell="A178" workbookViewId="0">
      <selection activeCell="D208" sqref="D208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206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2171</v>
      </c>
    </row>
    <row r="195" spans="1:4">
      <c r="A195">
        <v>191</v>
      </c>
      <c r="B195" s="13">
        <v>45772</v>
      </c>
      <c r="C195" t="s">
        <v>1530</v>
      </c>
      <c r="D195" t="s">
        <v>2173</v>
      </c>
    </row>
    <row r="196" spans="1:4">
      <c r="A196">
        <v>192</v>
      </c>
      <c r="B196" s="13">
        <v>45772</v>
      </c>
      <c r="C196" t="s">
        <v>1960</v>
      </c>
      <c r="D196" t="s">
        <v>2174</v>
      </c>
    </row>
    <row r="197" spans="1:4">
      <c r="A197">
        <v>193</v>
      </c>
      <c r="B197" s="13">
        <v>45775</v>
      </c>
      <c r="C197" t="s">
        <v>1607</v>
      </c>
      <c r="D197" t="s">
        <v>2176</v>
      </c>
    </row>
    <row r="198" spans="1:4">
      <c r="A198">
        <v>194</v>
      </c>
      <c r="B198" s="13">
        <v>45775</v>
      </c>
      <c r="C198" t="s">
        <v>1530</v>
      </c>
      <c r="D198" t="s">
        <v>2177</v>
      </c>
    </row>
    <row r="199" spans="1:4">
      <c r="A199">
        <v>195</v>
      </c>
      <c r="B199" s="13">
        <v>45775</v>
      </c>
      <c r="C199" t="s">
        <v>1216</v>
      </c>
      <c r="D199" t="s">
        <v>2178</v>
      </c>
    </row>
    <row r="200" spans="1:4">
      <c r="A200">
        <v>196</v>
      </c>
      <c r="B200" s="13">
        <v>45775</v>
      </c>
      <c r="C200" t="s">
        <v>1093</v>
      </c>
      <c r="D200" t="s">
        <v>2180</v>
      </c>
    </row>
    <row r="201" spans="1:4">
      <c r="A201">
        <v>197</v>
      </c>
      <c r="B201" s="13">
        <v>45775</v>
      </c>
      <c r="C201" t="s">
        <v>1618</v>
      </c>
      <c r="D201" t="s">
        <v>2182</v>
      </c>
    </row>
    <row r="202" spans="1:4">
      <c r="A202">
        <v>198</v>
      </c>
      <c r="B202" s="13">
        <v>45775</v>
      </c>
      <c r="C202" t="s">
        <v>2165</v>
      </c>
      <c r="D202" t="s">
        <v>2184</v>
      </c>
    </row>
    <row r="203" spans="1:4">
      <c r="A203">
        <v>199</v>
      </c>
      <c r="B203" s="13">
        <v>45776</v>
      </c>
      <c r="C203" t="s">
        <v>1627</v>
      </c>
      <c r="D203" t="s">
        <v>2198</v>
      </c>
    </row>
    <row r="204" spans="1:4">
      <c r="A204">
        <v>200</v>
      </c>
      <c r="B204" s="13">
        <v>45776</v>
      </c>
      <c r="C204" t="s">
        <v>2202</v>
      </c>
      <c r="D204" t="s">
        <v>2203</v>
      </c>
    </row>
    <row r="205" spans="1:4">
      <c r="A205">
        <v>201</v>
      </c>
      <c r="B205" s="13">
        <v>45776</v>
      </c>
      <c r="C205" t="s">
        <v>1858</v>
      </c>
      <c r="D205" t="s">
        <v>2208</v>
      </c>
    </row>
    <row r="206" spans="1:4">
      <c r="A206">
        <v>202</v>
      </c>
      <c r="B206" s="13">
        <v>45776</v>
      </c>
      <c r="C206" t="s">
        <v>2211</v>
      </c>
      <c r="D206" t="s">
        <v>2214</v>
      </c>
    </row>
    <row r="207" spans="1:4">
      <c r="A207">
        <v>203</v>
      </c>
      <c r="B207" s="13">
        <v>45776</v>
      </c>
      <c r="C207" t="s">
        <v>2165</v>
      </c>
      <c r="D207" t="s">
        <v>2215</v>
      </c>
    </row>
    <row r="208" spans="1:4">
      <c r="A208">
        <v>204</v>
      </c>
      <c r="B208" s="13">
        <v>45776</v>
      </c>
      <c r="C208" t="s">
        <v>1885</v>
      </c>
      <c r="D208" t="s">
        <v>2218</v>
      </c>
    </row>
    <row r="209" spans="1:4">
      <c r="A209">
        <v>205</v>
      </c>
      <c r="B209" s="13">
        <v>45776</v>
      </c>
      <c r="C209" t="s">
        <v>2165</v>
      </c>
      <c r="D209" t="s">
        <v>2222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6" sqref="F16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131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3905899.5999999996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1000000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2198000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16106000.1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9000000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1399999.7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7200000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SUMIF(주문_리스트!C:C,거래처!B39,주문_리스트!K:K)+SUMIF(주문_리스트!C:C,거래처!B39,주문_리스트!L:L)-2100000</f>
        <v>-0.10000000009313226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924000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SUMIF(주문_리스트!C:C,거래처!B58,주문_리스트!K:K)+SUMIF(주문_리스트!C:C,거래처!B58,주문_리스트!L:L)+3479000</f>
        <v>1899000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1700000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5172700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3345000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9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2204</v>
      </c>
      <c r="C129" t="s">
        <v>2205</v>
      </c>
      <c r="F129" t="s">
        <v>2206</v>
      </c>
      <c r="G129" t="s">
        <v>972</v>
      </c>
      <c r="H129" t="s">
        <v>2207</v>
      </c>
      <c r="I129" s="229">
        <f>SUMIF(주문_리스트!C:C,거래처!B129,주문_리스트!K:K)+SUMIF(주문_리스트!C:C,거래처!B129,주문_리스트!L:L)</f>
        <v>1294000</v>
      </c>
    </row>
    <row r="130" spans="1:9">
      <c r="A130">
        <v>130</v>
      </c>
      <c r="B130" t="s">
        <v>2211</v>
      </c>
      <c r="C130" t="s">
        <v>2212</v>
      </c>
      <c r="F130" t="s">
        <v>2213</v>
      </c>
      <c r="I130" s="229">
        <f>SUMIF(주문_리스트!C:C,거래처!B130,주문_리스트!K:K)+SUMIF(주문_리스트!C:C,거래처!B130,주문_리스트!L:L)</f>
        <v>550000</v>
      </c>
    </row>
    <row r="131" spans="1:9">
      <c r="I131" s="229">
        <f>SUMIF(주문_리스트!C:C,거래처!B131,주문_리스트!K:K)+SUMIF(주문_리스트!C:C,거래처!B131,주문_리스트!L:L)</f>
        <v>0</v>
      </c>
    </row>
    <row r="132" spans="1:9">
      <c r="I132" s="229">
        <f>SUMIF(주문_리스트!C:C,거래처!B132,주문_리스트!K:K)+SUMIF(주문_리스트!C:C,거래처!B132,주문_리스트!L:L)</f>
        <v>0</v>
      </c>
    </row>
    <row r="133" spans="1:9">
      <c r="I133" s="229">
        <f>SUMIF(주문_리스트!C:C,거래처!B133,주문_리스트!K:K)+SUMIF(주문_리스트!C:C,거래처!B133,주문_리스트!L:L)</f>
        <v>0</v>
      </c>
    </row>
    <row r="134" spans="1:9">
      <c r="I134" s="229">
        <f>SUMIF(주문_리스트!C:C,거래처!B134,주문_리스트!K:K)+SUMIF(주문_리스트!C:C,거래처!B134,주문_리스트!L:L)</f>
        <v>0</v>
      </c>
    </row>
    <row r="135" spans="1:9">
      <c r="I135" s="229">
        <f>SUMIF(주문_리스트!C:C,거래처!B135,주문_리스트!K:K)+SUMIF(주문_리스트!C:C,거래처!B135,주문_리스트!L:L)</f>
        <v>0</v>
      </c>
    </row>
    <row r="136" spans="1:9">
      <c r="I136" s="229">
        <f>SUMIF(주문_리스트!C:C,거래처!B136,주문_리스트!K:K)+SUMIF(주문_리스트!C:C,거래처!B136,주문_리스트!L:L)</f>
        <v>0</v>
      </c>
    </row>
    <row r="137" spans="1:9">
      <c r="I137" s="229">
        <f>SUMIF(주문_리스트!C:C,거래처!B137,주문_리스트!K:K)+SUMIF(주문_리스트!C:C,거래처!B137,주문_리스트!L:L)</f>
        <v>0</v>
      </c>
    </row>
    <row r="138" spans="1:9"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4" t="s">
        <v>1184</v>
      </c>
      <c r="L1" s="404"/>
      <c r="M1" s="404"/>
      <c r="N1" s="404" t="s">
        <v>1185</v>
      </c>
      <c r="O1" s="404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5"/>
  <sheetViews>
    <sheetView workbookViewId="0">
      <pane xSplit="1" ySplit="1" topLeftCell="B253" activePane="bottomRight" state="frozen"/>
      <selection pane="topRight" activeCell="B1" sqref="B1"/>
      <selection pane="bottomLeft" activeCell="A2" sqref="A2"/>
      <selection pane="bottomRight" activeCell="J267" sqref="J267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0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285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18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>
        <v>28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>
        <v>29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>
        <v>30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>
        <v>31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>
        <v>32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>
        <v>33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>
        <v>34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>
        <v>35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>
        <v>37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>
        <v>38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>
        <v>39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>
        <v>40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>
        <v>41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>
        <v>43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>
        <v>44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>
        <v>45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>
        <v>46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>
        <v>47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>
        <v>48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>
        <v>49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>
        <v>50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>
        <v>51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>
        <v>52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>
        <v>53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>
        <v>54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>
        <v>55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>
        <v>56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>
        <v>57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>
        <v>58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>
        <v>59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>
        <v>60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>
        <v>61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>
        <v>62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>
        <v>63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>
        <v>64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>
        <v>65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>
        <v>66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>
        <v>67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>
        <v>68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>
        <v>69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>
        <v>70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>
        <v>71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>
        <v>72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>
        <v>73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>
        <v>74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>
        <v>75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>
        <v>76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>
        <v>77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>
        <v>78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>
        <v>79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>
        <v>81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>
        <v>82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>
        <v>83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>
        <v>84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>
        <v>85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>
        <v>86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>
        <v>87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K89" s="229">
        <v>350000</v>
      </c>
    </row>
    <row r="90" spans="1:11">
      <c r="A90">
        <v>88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>
        <v>90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>
        <v>91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>
        <v>92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>
        <v>94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>
        <v>95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>
        <v>96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>
        <v>97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>
        <v>98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>
        <v>99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>
        <v>101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>
        <v>102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>
        <v>103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>
        <v>104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>
        <v>105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>
        <v>106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>
        <v>111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>
        <v>112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>
        <v>113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>
        <v>114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>
        <v>115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>
        <v>116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>
        <v>117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>
        <v>118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>
        <v>119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>
        <v>119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>
        <v>120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>
        <v>121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>
        <v>122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>
        <v>123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>
        <v>124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>
        <v>125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>
        <v>126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>
        <v>127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>
        <v>128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>
        <v>131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>
        <v>132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>
        <v>133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>
        <v>134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>
        <v>135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>
        <v>136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>
        <v>136</v>
      </c>
      <c r="B140" s="13">
        <v>45751</v>
      </c>
      <c r="C140" t="s">
        <v>1530</v>
      </c>
      <c r="L140" s="229">
        <v>-220000</v>
      </c>
    </row>
    <row r="141" spans="1:12">
      <c r="A141">
        <v>137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>
        <v>138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>
        <v>139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>
        <v>140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>
        <v>141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>
        <v>176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>
        <v>143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>
        <v>144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>
        <v>145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>
        <v>146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>
        <v>147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>
        <v>148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>
        <v>149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>
        <v>150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>
        <v>151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>
        <v>152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>
        <v>153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>
        <v>153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>
        <v>154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>
        <v>155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>
        <v>157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>
        <v>158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>
        <v>159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>
        <v>160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>
        <v>161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>
        <v>162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>
        <v>163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>
        <v>164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>
        <v>165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>
        <v>166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>
        <v>168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>
        <v>169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>
        <v>170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>
        <v>171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>
        <v>172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>
        <v>173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>
        <v>174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>
        <v>177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>
        <v>178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>
        <v>179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>
        <v>180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>
        <v>181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>
        <v>184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>
        <v>189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>
        <v>190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>
        <v>194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>
        <v>195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>
        <v>196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>
        <v>197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>
        <v>198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>
        <v>199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>
        <v>200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>
        <v>201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>
        <v>202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>
        <v>203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>
        <v>204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>
        <v>205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>
        <v>206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>
        <v>207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>
        <v>208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>
        <v>209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>
        <v>210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>
        <v>211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>
        <v>212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>
        <v>213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>
        <v>214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>
        <v>215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>
        <v>216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>
        <v>217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>
        <v>218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>
        <v>219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>
        <v>220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>
        <v>221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>
        <v>222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>
        <v>223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>
        <v>224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>
        <v>225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>
        <v>226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>
        <v>227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>
        <v>228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>
        <v>229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>
        <v>230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>
        <v>231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>
        <v>232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>
        <v>233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>
        <v>234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>
        <v>235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>
        <v>236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>
        <v>237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>
        <v>238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>
        <v>239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>
        <v>240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>
        <v>241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>
        <v>242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>
        <v>243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>
        <v>244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>
        <v>245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K248" s="229">
        <v>1000000</v>
      </c>
    </row>
    <row r="249" spans="1:12">
      <c r="A249">
        <v>249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>
        <v>250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>
        <v>251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>
        <v>252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>
        <v>253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>
        <v>254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>
        <v>255</v>
      </c>
      <c r="B255" s="13">
        <v>45772</v>
      </c>
      <c r="C255" t="s">
        <v>1940</v>
      </c>
      <c r="D255" s="225">
        <v>7583332</v>
      </c>
      <c r="E255" t="s">
        <v>2169</v>
      </c>
      <c r="F255">
        <v>7583332</v>
      </c>
      <c r="G255" s="229">
        <v>450000</v>
      </c>
      <c r="H255">
        <v>1</v>
      </c>
      <c r="K255" s="229">
        <v>450000</v>
      </c>
    </row>
    <row r="256" spans="1:12">
      <c r="A256">
        <v>256</v>
      </c>
      <c r="B256" s="13">
        <v>45772</v>
      </c>
      <c r="C256" t="s">
        <v>1530</v>
      </c>
      <c r="E256" t="s">
        <v>2172</v>
      </c>
      <c r="G256" s="229">
        <v>150000</v>
      </c>
      <c r="H256">
        <v>1</v>
      </c>
      <c r="K256" s="229">
        <v>150000</v>
      </c>
    </row>
    <row r="257" spans="1:12">
      <c r="A257">
        <v>257</v>
      </c>
      <c r="B257" s="13">
        <v>45772</v>
      </c>
      <c r="C257" t="s">
        <v>1960</v>
      </c>
      <c r="E257" t="s">
        <v>1582</v>
      </c>
      <c r="G257" s="229">
        <v>350000</v>
      </c>
      <c r="H257">
        <v>1</v>
      </c>
      <c r="K257" s="229">
        <v>350000</v>
      </c>
    </row>
    <row r="258" spans="1:12">
      <c r="A258">
        <v>258</v>
      </c>
      <c r="B258" s="13">
        <v>45775</v>
      </c>
      <c r="C258" t="s">
        <v>1383</v>
      </c>
      <c r="E258" t="s">
        <v>1194</v>
      </c>
      <c r="L258" s="229">
        <v>-450000</v>
      </c>
    </row>
    <row r="259" spans="1:12">
      <c r="A259">
        <v>259</v>
      </c>
      <c r="B259" s="13">
        <v>45773</v>
      </c>
      <c r="C259" t="s">
        <v>1426</v>
      </c>
      <c r="E259" s="49" t="s">
        <v>1799</v>
      </c>
      <c r="L259" s="229">
        <v>-1278000</v>
      </c>
    </row>
    <row r="260" spans="1:12">
      <c r="A260">
        <v>260</v>
      </c>
      <c r="B260" s="13">
        <v>45775</v>
      </c>
      <c r="C260" t="s">
        <v>1607</v>
      </c>
      <c r="E260" t="s">
        <v>1610</v>
      </c>
      <c r="G260" s="229">
        <v>450000</v>
      </c>
      <c r="H260">
        <v>1</v>
      </c>
      <c r="K260" s="229">
        <v>450000</v>
      </c>
    </row>
    <row r="261" spans="1:12">
      <c r="A261">
        <v>261</v>
      </c>
      <c r="B261" s="13">
        <v>45775</v>
      </c>
      <c r="C261" t="s">
        <v>1607</v>
      </c>
      <c r="E261" t="s">
        <v>1194</v>
      </c>
      <c r="L261" s="229">
        <v>-450000</v>
      </c>
    </row>
    <row r="262" spans="1:12">
      <c r="A262">
        <v>262</v>
      </c>
      <c r="B262" s="13">
        <v>45775</v>
      </c>
      <c r="C262" t="s">
        <v>1530</v>
      </c>
      <c r="E262" t="s">
        <v>1621</v>
      </c>
      <c r="G262" s="229">
        <v>500000</v>
      </c>
      <c r="H262">
        <v>1</v>
      </c>
      <c r="K262" s="229">
        <v>500000</v>
      </c>
    </row>
    <row r="263" spans="1:12">
      <c r="A263">
        <v>263</v>
      </c>
      <c r="B263" s="13">
        <v>45775</v>
      </c>
      <c r="C263" t="s">
        <v>1216</v>
      </c>
      <c r="D263" s="225">
        <v>2800802</v>
      </c>
      <c r="E263" t="s">
        <v>1853</v>
      </c>
      <c r="F263">
        <v>2800802</v>
      </c>
      <c r="G263" s="229">
        <v>150000</v>
      </c>
      <c r="H263">
        <v>1</v>
      </c>
      <c r="I263" s="106">
        <v>85000</v>
      </c>
      <c r="K263" s="229">
        <v>150000</v>
      </c>
    </row>
    <row r="264" spans="1:12">
      <c r="A264">
        <v>264</v>
      </c>
      <c r="B264" s="13">
        <v>45775</v>
      </c>
      <c r="C264" t="s">
        <v>1093</v>
      </c>
      <c r="D264" s="225" t="s">
        <v>2179</v>
      </c>
      <c r="E264" t="s">
        <v>1276</v>
      </c>
      <c r="F264" t="s">
        <v>2179</v>
      </c>
      <c r="G264" s="229">
        <v>1700000</v>
      </c>
      <c r="H264">
        <v>1</v>
      </c>
      <c r="K264" s="229">
        <v>1700000</v>
      </c>
    </row>
    <row r="265" spans="1:12">
      <c r="A265">
        <v>265</v>
      </c>
      <c r="B265" s="13">
        <v>45775</v>
      </c>
      <c r="C265" t="s">
        <v>1093</v>
      </c>
      <c r="E265" t="s">
        <v>1194</v>
      </c>
      <c r="L265" s="229">
        <v>-1700000</v>
      </c>
    </row>
    <row r="266" spans="1:12">
      <c r="A266">
        <v>266</v>
      </c>
      <c r="B266" s="13">
        <v>45775</v>
      </c>
      <c r="C266" t="s">
        <v>1618</v>
      </c>
      <c r="E266" t="s">
        <v>1881</v>
      </c>
      <c r="G266" s="229">
        <v>650000</v>
      </c>
      <c r="H266">
        <v>1</v>
      </c>
      <c r="K266" s="229">
        <v>650000</v>
      </c>
    </row>
    <row r="267" spans="1:12">
      <c r="A267">
        <v>267</v>
      </c>
      <c r="B267" s="13">
        <v>45775</v>
      </c>
      <c r="C267" t="s">
        <v>2165</v>
      </c>
      <c r="E267" t="s">
        <v>2149</v>
      </c>
      <c r="G267" s="229">
        <v>600000</v>
      </c>
      <c r="H267">
        <v>1</v>
      </c>
      <c r="K267" s="229">
        <v>600000</v>
      </c>
    </row>
    <row r="268" spans="1:12">
      <c r="A268">
        <v>268</v>
      </c>
      <c r="B268" s="13">
        <v>45775</v>
      </c>
      <c r="C268" t="s">
        <v>1530</v>
      </c>
      <c r="E268" t="s">
        <v>2185</v>
      </c>
      <c r="L268" s="229">
        <v>-300000</v>
      </c>
    </row>
    <row r="269" spans="1:12">
      <c r="A269">
        <v>269</v>
      </c>
      <c r="B269" s="13">
        <v>45776</v>
      </c>
      <c r="C269" t="s">
        <v>2202</v>
      </c>
      <c r="D269" s="225" t="s">
        <v>1945</v>
      </c>
      <c r="E269" t="s">
        <v>1946</v>
      </c>
      <c r="F269" t="s">
        <v>1945</v>
      </c>
      <c r="G269" s="229">
        <v>30000</v>
      </c>
      <c r="H269">
        <v>1</v>
      </c>
      <c r="I269" s="106">
        <v>16000</v>
      </c>
      <c r="K269" s="229">
        <v>30000</v>
      </c>
    </row>
    <row r="270" spans="1:12">
      <c r="A270">
        <v>270</v>
      </c>
      <c r="B270" s="13">
        <v>45776</v>
      </c>
      <c r="C270" t="s">
        <v>2202</v>
      </c>
      <c r="D270" s="225" t="s">
        <v>1982</v>
      </c>
      <c r="E270" t="s">
        <v>1983</v>
      </c>
      <c r="F270" t="s">
        <v>1982</v>
      </c>
      <c r="G270" s="229">
        <v>10000</v>
      </c>
      <c r="H270">
        <v>1</v>
      </c>
      <c r="I270" s="106">
        <v>8500</v>
      </c>
      <c r="K270" s="229">
        <v>10000</v>
      </c>
    </row>
    <row r="271" spans="1:12">
      <c r="A271">
        <v>271</v>
      </c>
      <c r="B271" s="13">
        <v>45776</v>
      </c>
      <c r="C271" t="s">
        <v>2202</v>
      </c>
      <c r="D271" s="225" t="s">
        <v>2199</v>
      </c>
      <c r="E271" t="s">
        <v>2200</v>
      </c>
      <c r="F271" t="s">
        <v>2199</v>
      </c>
      <c r="G271" s="229">
        <v>10000</v>
      </c>
      <c r="H271">
        <v>1</v>
      </c>
      <c r="I271" s="106">
        <v>5500</v>
      </c>
      <c r="K271" s="229">
        <v>10000</v>
      </c>
    </row>
    <row r="272" spans="1:12">
      <c r="A272">
        <v>272</v>
      </c>
      <c r="B272" s="13">
        <v>45776</v>
      </c>
      <c r="C272" t="s">
        <v>2202</v>
      </c>
      <c r="D272" s="225" t="s">
        <v>1278</v>
      </c>
      <c r="E272" t="s">
        <v>1279</v>
      </c>
      <c r="F272" t="s">
        <v>1278</v>
      </c>
      <c r="G272" s="229">
        <v>549000</v>
      </c>
      <c r="H272">
        <v>1</v>
      </c>
      <c r="I272" s="106">
        <v>480000</v>
      </c>
      <c r="K272" s="229">
        <v>549000</v>
      </c>
    </row>
    <row r="273" spans="1:12">
      <c r="A273">
        <v>273</v>
      </c>
      <c r="B273" s="13">
        <v>45776</v>
      </c>
      <c r="C273" t="s">
        <v>2202</v>
      </c>
      <c r="E273" t="s">
        <v>2201</v>
      </c>
      <c r="G273" s="229">
        <v>600000</v>
      </c>
      <c r="H273">
        <v>1</v>
      </c>
      <c r="K273" s="229">
        <v>600000</v>
      </c>
    </row>
    <row r="274" spans="1:12">
      <c r="A274">
        <v>274</v>
      </c>
      <c r="B274" s="13">
        <v>45776</v>
      </c>
      <c r="C274" t="s">
        <v>2202</v>
      </c>
      <c r="D274" s="225">
        <v>50229</v>
      </c>
      <c r="E274" t="s">
        <v>1761</v>
      </c>
      <c r="F274">
        <v>50229</v>
      </c>
      <c r="G274" s="229">
        <v>75000</v>
      </c>
      <c r="H274">
        <v>1</v>
      </c>
      <c r="K274" s="229">
        <v>75000</v>
      </c>
    </row>
    <row r="275" spans="1:12">
      <c r="A275">
        <v>275</v>
      </c>
      <c r="B275" s="13">
        <v>45776</v>
      </c>
      <c r="C275" t="s">
        <v>2202</v>
      </c>
      <c r="D275" s="225" t="s">
        <v>2080</v>
      </c>
      <c r="E275" t="s">
        <v>2081</v>
      </c>
      <c r="F275" t="s">
        <v>2080</v>
      </c>
      <c r="G275" s="229">
        <v>20000</v>
      </c>
      <c r="H275">
        <v>1</v>
      </c>
      <c r="I275" s="106">
        <v>13000</v>
      </c>
      <c r="K275" s="229">
        <v>20000</v>
      </c>
    </row>
    <row r="276" spans="1:12">
      <c r="A276">
        <v>276</v>
      </c>
      <c r="B276" s="13">
        <v>45776</v>
      </c>
      <c r="C276" t="s">
        <v>1960</v>
      </c>
      <c r="E276" t="s">
        <v>1194</v>
      </c>
      <c r="L276" s="229">
        <v>-350000</v>
      </c>
    </row>
    <row r="277" spans="1:12">
      <c r="A277">
        <v>277</v>
      </c>
      <c r="B277" s="13">
        <v>45776</v>
      </c>
      <c r="C277" t="s">
        <v>1858</v>
      </c>
      <c r="D277" s="225" t="s">
        <v>1890</v>
      </c>
      <c r="E277" t="s">
        <v>1274</v>
      </c>
      <c r="F277" t="s">
        <v>1890</v>
      </c>
      <c r="G277" s="229">
        <v>1200000</v>
      </c>
      <c r="H277">
        <v>1</v>
      </c>
      <c r="K277" s="229">
        <v>1200000</v>
      </c>
    </row>
    <row r="278" spans="1:12">
      <c r="A278">
        <v>278</v>
      </c>
      <c r="B278" s="13">
        <v>45776</v>
      </c>
      <c r="C278" t="s">
        <v>1858</v>
      </c>
      <c r="E278" t="s">
        <v>1582</v>
      </c>
      <c r="G278" s="229">
        <v>350000</v>
      </c>
      <c r="H278">
        <v>1</v>
      </c>
      <c r="K278" s="229">
        <v>350000</v>
      </c>
    </row>
    <row r="279" spans="1:12">
      <c r="A279">
        <v>279</v>
      </c>
      <c r="B279" s="13">
        <v>45776</v>
      </c>
      <c r="C279" t="s">
        <v>2211</v>
      </c>
      <c r="D279" s="225" t="s">
        <v>2209</v>
      </c>
      <c r="E279" t="s">
        <v>2210</v>
      </c>
      <c r="F279" t="s">
        <v>2209</v>
      </c>
      <c r="G279" s="229">
        <v>550000</v>
      </c>
      <c r="H279">
        <v>1</v>
      </c>
      <c r="K279" s="229">
        <v>550000</v>
      </c>
    </row>
    <row r="280" spans="1:12">
      <c r="A280">
        <v>280</v>
      </c>
      <c r="B280" s="13">
        <v>45776</v>
      </c>
      <c r="C280" t="s">
        <v>2165</v>
      </c>
      <c r="D280" s="225" t="s">
        <v>1271</v>
      </c>
      <c r="E280" t="s">
        <v>1763</v>
      </c>
      <c r="F280" t="s">
        <v>1271</v>
      </c>
      <c r="G280" s="229">
        <v>1400000</v>
      </c>
      <c r="H280">
        <v>1</v>
      </c>
      <c r="K280" s="229">
        <v>1400000</v>
      </c>
    </row>
    <row r="281" spans="1:12">
      <c r="A281">
        <v>281</v>
      </c>
      <c r="B281" s="13">
        <v>45776</v>
      </c>
      <c r="C281" t="s">
        <v>1885</v>
      </c>
      <c r="D281" s="225" t="s">
        <v>1291</v>
      </c>
      <c r="E281" t="s">
        <v>2216</v>
      </c>
      <c r="F281" t="s">
        <v>1291</v>
      </c>
      <c r="G281" s="229">
        <v>1200000</v>
      </c>
      <c r="H281">
        <v>1</v>
      </c>
      <c r="J281" s="106">
        <v>120000</v>
      </c>
      <c r="K281" s="229">
        <v>1320000</v>
      </c>
    </row>
    <row r="282" spans="1:12">
      <c r="A282">
        <v>281</v>
      </c>
      <c r="B282" s="13">
        <v>45776</v>
      </c>
      <c r="C282" t="s">
        <v>2165</v>
      </c>
      <c r="D282" s="225" t="s">
        <v>1342</v>
      </c>
      <c r="E282" t="s">
        <v>1343</v>
      </c>
      <c r="F282" t="s">
        <v>1342</v>
      </c>
      <c r="G282" s="229">
        <v>50000</v>
      </c>
      <c r="H282">
        <v>10</v>
      </c>
      <c r="K282" s="229">
        <v>500000</v>
      </c>
    </row>
    <row r="283" spans="1:12">
      <c r="A283">
        <v>282</v>
      </c>
      <c r="B283" s="13">
        <v>45776</v>
      </c>
      <c r="C283" t="s">
        <v>2165</v>
      </c>
      <c r="D283" s="225" t="s">
        <v>1840</v>
      </c>
      <c r="E283" t="s">
        <v>1841</v>
      </c>
      <c r="F283" t="s">
        <v>1840</v>
      </c>
      <c r="G283" s="229">
        <v>50000</v>
      </c>
      <c r="H283">
        <v>5</v>
      </c>
      <c r="K283" s="229">
        <v>250000</v>
      </c>
    </row>
    <row r="284" spans="1:12">
      <c r="A284">
        <v>283</v>
      </c>
      <c r="B284" s="13">
        <v>45776</v>
      </c>
      <c r="C284" t="s">
        <v>2165</v>
      </c>
      <c r="E284" t="s">
        <v>2221</v>
      </c>
      <c r="G284" s="229">
        <v>84000</v>
      </c>
      <c r="H284">
        <v>5</v>
      </c>
      <c r="K284" s="229">
        <v>420000</v>
      </c>
    </row>
    <row r="285" spans="1:12">
      <c r="A285">
        <v>284</v>
      </c>
      <c r="B285" s="13">
        <v>45776</v>
      </c>
      <c r="C285" t="s">
        <v>2165</v>
      </c>
      <c r="D285" s="225" t="s">
        <v>1945</v>
      </c>
      <c r="E285" t="s">
        <v>1946</v>
      </c>
      <c r="F285" t="s">
        <v>1945</v>
      </c>
      <c r="G285" s="229">
        <v>35000</v>
      </c>
      <c r="H285">
        <v>5</v>
      </c>
      <c r="I285" s="106">
        <v>16000</v>
      </c>
      <c r="K285" s="229">
        <v>175000</v>
      </c>
    </row>
  </sheetData>
  <autoFilter ref="A1:K259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45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157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-3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-1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-1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-1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-3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 t="s">
        <v>2181</v>
      </c>
      <c r="D30" s="224" t="s">
        <v>1767</v>
      </c>
      <c r="E30" s="224" t="s">
        <v>2181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-16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-5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-5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-14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-10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-2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-5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-5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-5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-5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-16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-2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D129" s="224" t="s">
        <v>2098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2170</v>
      </c>
      <c r="E140" s="224">
        <v>7583332</v>
      </c>
      <c r="F140" s="52">
        <v>450000</v>
      </c>
    </row>
    <row r="141" spans="1:8">
      <c r="A141">
        <v>152</v>
      </c>
      <c r="D141" s="224" t="s">
        <v>2172</v>
      </c>
      <c r="F141" s="52">
        <v>150000</v>
      </c>
    </row>
    <row r="142" spans="1:8">
      <c r="A142">
        <v>153</v>
      </c>
      <c r="B142">
        <v>1</v>
      </c>
      <c r="C142" s="225" t="s">
        <v>2179</v>
      </c>
      <c r="D142" s="224" t="s">
        <v>1276</v>
      </c>
      <c r="E142" s="224" t="s">
        <v>2179</v>
      </c>
      <c r="F142" s="52">
        <v>1700000</v>
      </c>
    </row>
    <row r="143" spans="1:8">
      <c r="A143">
        <v>154</v>
      </c>
      <c r="B143">
        <v>14</v>
      </c>
      <c r="D143" s="224" t="s">
        <v>2197</v>
      </c>
      <c r="F143" s="52">
        <v>2000000</v>
      </c>
    </row>
    <row r="144" spans="1:8">
      <c r="A144">
        <v>155</v>
      </c>
      <c r="B144">
        <v>14</v>
      </c>
      <c r="C144" s="225" t="s">
        <v>2209</v>
      </c>
      <c r="D144" s="224" t="s">
        <v>2210</v>
      </c>
      <c r="E144" s="224" t="s">
        <v>2209</v>
      </c>
      <c r="F144" s="52">
        <v>550000</v>
      </c>
    </row>
    <row r="145" spans="1:6">
      <c r="A145">
        <v>156</v>
      </c>
      <c r="D145" s="224" t="s">
        <v>2221</v>
      </c>
      <c r="F145" s="52">
        <v>84000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5" t="s">
        <v>12</v>
      </c>
      <c r="C4" s="406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9" t="s">
        <v>2028</v>
      </c>
      <c r="B1" s="420"/>
      <c r="C1" s="420"/>
      <c r="D1" s="420"/>
      <c r="E1" s="420"/>
      <c r="F1" s="421"/>
    </row>
    <row r="2" spans="1:6" ht="26.25">
      <c r="A2" s="413" t="s">
        <v>2026</v>
      </c>
      <c r="B2" s="414"/>
      <c r="C2" s="414"/>
      <c r="D2" s="414"/>
      <c r="E2" s="414"/>
      <c r="F2" s="415"/>
    </row>
    <row r="3" spans="1:6" ht="26.25">
      <c r="A3" s="416">
        <v>19800</v>
      </c>
      <c r="B3" s="417"/>
      <c r="C3" s="417"/>
      <c r="D3" s="417"/>
      <c r="E3" s="417"/>
      <c r="F3" s="418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19" t="s">
        <v>2029</v>
      </c>
      <c r="B5" s="420"/>
      <c r="C5" s="420"/>
      <c r="D5" s="420"/>
      <c r="E5" s="420"/>
      <c r="F5" s="421"/>
    </row>
    <row r="6" spans="1:6" ht="26.25">
      <c r="A6" s="413" t="s">
        <v>2027</v>
      </c>
      <c r="B6" s="414"/>
      <c r="C6" s="414"/>
      <c r="D6" s="414"/>
      <c r="E6" s="414"/>
      <c r="F6" s="415"/>
    </row>
    <row r="7" spans="1:6" ht="26.25">
      <c r="A7" s="416">
        <v>19800</v>
      </c>
      <c r="B7" s="417"/>
      <c r="C7" s="417"/>
      <c r="D7" s="417"/>
      <c r="E7" s="417"/>
      <c r="F7" s="418"/>
    </row>
    <row r="15" spans="1:6" ht="26.25">
      <c r="A15" s="407" t="s">
        <v>2030</v>
      </c>
      <c r="B15" s="408"/>
      <c r="C15" s="408"/>
      <c r="D15" s="408"/>
      <c r="E15" s="408"/>
      <c r="F15" s="409"/>
    </row>
    <row r="16" spans="1:6" ht="26.25">
      <c r="A16" s="407" t="s">
        <v>2026</v>
      </c>
      <c r="B16" s="408"/>
      <c r="C16" s="408"/>
      <c r="D16" s="408"/>
      <c r="E16" s="408"/>
      <c r="F16" s="409"/>
    </row>
    <row r="17" spans="1:6" ht="26.25">
      <c r="A17" s="410">
        <v>19800</v>
      </c>
      <c r="B17" s="411"/>
      <c r="C17" s="411"/>
      <c r="D17" s="411"/>
      <c r="E17" s="411"/>
      <c r="F17" s="412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07" t="s">
        <v>2031</v>
      </c>
      <c r="B19" s="408"/>
      <c r="C19" s="408"/>
      <c r="D19" s="408"/>
      <c r="E19" s="408"/>
      <c r="F19" s="409"/>
    </row>
    <row r="20" spans="1:6" ht="26.25">
      <c r="A20" s="407" t="s">
        <v>2027</v>
      </c>
      <c r="B20" s="408"/>
      <c r="C20" s="408"/>
      <c r="D20" s="408"/>
      <c r="E20" s="408"/>
      <c r="F20" s="409"/>
    </row>
    <row r="21" spans="1:6" ht="26.25">
      <c r="A21" s="410">
        <v>19800</v>
      </c>
      <c r="B21" s="411"/>
      <c r="C21" s="411"/>
      <c r="D21" s="411"/>
      <c r="E21" s="411"/>
      <c r="F21" s="412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2025-04-21T00:58:53Z</cp:lastPrinted>
  <dcterms:created xsi:type="dcterms:W3CDTF">2020-10-02T11:51:16Z</dcterms:created>
  <dcterms:modified xsi:type="dcterms:W3CDTF">2025-04-29T12:17:37Z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