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71AF562-53E4-430F-A19D-D563E003C6CC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<sst xmlns="http://schemas.openxmlformats.org/spreadsheetml/2006/main" count="4044" uniqueCount="2279">
  <si>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</si>
  <si>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</si>
  <si>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</si>
  <si>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</si>
  <si>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</si>
  <si>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</si>
  <si>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</si>
  <si>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</si>
  <si>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</si>
  <si>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</si>
  <si>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</si>
  <si>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</si>
  <si>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</si>
  <si>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</si>
  <si>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</si>
  <si>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</si>
  <si>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</si>
  <si>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</si>
  <si>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</si>
  <si>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</si>
  <si>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</si>
  <si>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</si>
  <si>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</si>
  <si>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</si>
  <si>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</si>
  <si>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</si>
  <si>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</si>
  <si>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</si>
  <si>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</si>
  <si>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</si>
  <si>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</si>
  <si>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</si>
  <si>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</si>
  <si>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</si>
  <si>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</si>
  <si>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</si>
  <si>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</si>
  <si>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</si>
  <si>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</si>
  <si>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</si>
  <si>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</si>
  <si>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</si>
  <si>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</si>
  <si>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</si>
  <si>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</si>
  <si>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</si>
  <si>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</si>
  <si>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</si>
  <si>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</si>
  <si>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</si>
  <si>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</si>
  <si>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</si>
  <si>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</si>
  <si>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</si>
  <si>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</si>
  <si>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</si>
  <si>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</si>
  <si>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</si>
  <si>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</si>
  <si>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</si>
  <si>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</si>
  <si>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</si>
  <si>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</si>
  <si>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</si>
  <si>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</si>
  <si>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</si>
  <si>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</si>
  <si>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</si>
  <si>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</si>
  <si>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</si>
  <si>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</si>
  <si>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</si>
  <si>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</si>
  <si>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</si>
  <si>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</si>
  <si>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</si>
  <si>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</si>
  <si>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</si>
  <si>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</si>
  <si>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</si>
  <si>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</si>
  <si>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</si>
  <si>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</si>
  <si>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</si>
  <si>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</si>
  <si>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</si>
  <si>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</si>
  <si>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</si>
  <si>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</si>
  <si>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</si>
  <si>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</si>
  <si>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</si>
  <si>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</si>
  <si>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</si>
  <si>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</si>
  <si>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</si>
  <si>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</si>
  <si>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</si>
  <si>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</si>
  <si>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</si>
  <si>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</si>
  <si>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</si>
  <si>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</si>
  <si>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</si>
  <si>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</si>
  <si>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</si>
  <si>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</si>
  <si>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</si>
  <si>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</si>
  <si>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</si>
  <si>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</si>
  <si>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</si>
  <si>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</si>
  <si>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</si>
  <si>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</si>
  <si>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</si>
  <si>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</si>
  <si>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</si>
  <si>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</si>
  <si>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</si>
  <si>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</si>
  <si>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</si>
  <si>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</si>
  <si>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</si>
  <si>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</si>
  <si>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</si>
  <si>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</si>
  <si>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</si>
  <si>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</si>
  <si>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</si>
  <si>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</si>
  <si>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</si>
  <si>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</si>
  <si>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</si>
  <si>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</si>
  <si>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</si>
  <si>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</si>
  <si>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</si>
  <si>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</si>
  <si>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</si>
  <si>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</si>
  <si>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</si>
  <si>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</si>
  <si>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</si>
  <si>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</si>
  <si>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</si>
  <si>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</si>
  <si>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</si>
  <si>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</si>
  <si>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</si>
  <si>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</si>
  <si>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</si>
  <si>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</si>
  <si>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</si>
  <si>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</si>
  <si>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</si>
  <si>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</si>
  <si>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</si>
  <si>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</si>
  <si>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</si>
  <si>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</si>
  <si>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</si>
  <si>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</si>
  <si>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</si>
  <si>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</si>
  <si>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</si>
  <si>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</si>
  <si>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</si>
  <si>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</si>
  <si>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</si>
  <si>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</si>
  <si>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</si>
  <si>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</si>
  <si>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</si>
  <si>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</si>
  <si>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</si>
  <si>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</si>
  <si>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</si>
  <si>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</si>
  <si>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</si>
  <si>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</si>
  <si>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</si>
  <si>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</si>
  <si>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</si>
  <si>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</si>
  <si>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</si>
  <si>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</si>
  <si>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</si>
  <si>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</si>
  <si>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</si>
  <si>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</si>
  <si>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</si>
  <si>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</si>
  <si>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</si>
  <si>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</si>
  <si>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</si>
  <si>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</si>
  <si>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</si>
  <si>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</si>
  <si>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</si>
  <si>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</si>
  <si>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</si>
  <si>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</si>
  <si>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</si>
  <si>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</si>
  <si>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</si>
  <si>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</si>
  <si>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</si>
  <si>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</si>
  <si>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</si>
  <si>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</si>
  <si>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</si>
  <si>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</si>
  <si>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</si>
  <si>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</si>
  <si>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</si>
  <si>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</si>
  <si>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</si>
  <si>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</si>
  <si>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</si>
  <si>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</si>
  <si>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</si>
  <si>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</si>
  <si>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</si>
  <si>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</si>
  <si>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</si>
  <si>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</si>
  <si>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</si>
  <si>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</si>
  <si>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</si>
  <si>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</si>
  <si>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</si>
  <si>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</si>
  <si>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</si>
  <si>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</si>
  <si>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</si>
  <si>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</si>
  <si>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</si>
  <si>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</si>
  <si>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</si>
  <si>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</si>
  <si>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</si>
  <si>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</si>
  <si>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</si>
  <si>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</si>
  <si>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</si>
  <si>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</si>
  <si>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</si>
  <si>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</si>
  <si>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</si>
  <si>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</si>
  <si>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</si>
  <si>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</si>
  <si>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</si>
  <si>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</si>
  <si>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</si>
  <si>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</si>
  <si>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</si>
  <si>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</si>
  <si>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</si>
  <si>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</si>
  <si>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</si>
  <si>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</si>
  <si>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</si>
  <si>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</si>
  <si>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</si>
  <si>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</si>
  <si>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</si>
  <si>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</si>
  <si>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</si>
  <si>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</si>
  <si>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</si>
  <si>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</si>
  <si>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</si>
  <si>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</si>
  <si>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</si>
  <si>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</si>
  <si>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</si>
  <si>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</si>
  <si>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</si>
  <si>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</si>
  <si>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</si>
  <si>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</si>
  <si>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</si>
  <si>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</si>
  <si>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</si>
  <si>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</si>
  <si>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</si>
  <si>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</si>
  <si>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</si>
  <si>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</si>
  <si>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</si>
  <si>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</si>
  <si>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</si>
  <si>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</si>
  <si>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</si>
  <si>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</si>
  <si>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</si>
  <si>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</si>
  <si>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</si>
  <si>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</si>
  <si>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</si>
  <si>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</si>
  <si>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</si>
  <si>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</si>
  <si>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</si>
  <si>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</si>
  <si>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</si>
  <si>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</si>
  <si>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</si>
  <si>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</si>
  <si>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</si>
  <si>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</si>
  <si>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</si>
  <si>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</si>
  <si>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</si>
  <si>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</si>
  <si>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</si>
  <si>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</si>
  <si>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</si>
  <si>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</si>
  <si>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</si>
  <si>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</si>
  <si>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</si>
  <si>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</si>
  <si>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</si>
  <si>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</si>
  <si>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</si>
  <si>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</si>
  <si>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</si>
  <si>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</si>
  <si>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</si>
  <si>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</si>
  <si>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</si>
  <si>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</si>
  <si>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</si>
  <si>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</si>
  <si>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</si>
  <si>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</si>
  <si>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</si>
  <si>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</si>
  <si>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</si>
  <si>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</si>
  <si>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</si>
  <si>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</si>
  <si>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</si>
  <si>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</si>
  <si>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</si>
  <si>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</si>
  <si>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</si>
  <si>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</si>
  <si>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</si>
  <si>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</si>
  <si>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</si>
  <si>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</si>
  <si>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</si>
  <si>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</si>
  <si>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</si>
  <si>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</si>
  <si>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</si>
  <si>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</si>
  <si>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</si>
  <si>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</si>
  <si>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</si>
  <si>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</si>
  <si>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</si>
  <si>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</si>
  <si>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</si>
  <si>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</si>
  <si>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</si>
  <si>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</si>
  <si>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</si>
  <si>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</si>
  <si>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</si>
  <si>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</si>
  <si>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</si>
  <si>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</si>
  <si>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</si>
  <si>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</si>
  <si>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</si>
  <si>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</si>
  <si>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</si>
  <si>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</si>
  <si>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</si>
  <si>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</si>
  <si>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</si>
  <si>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</si>
  <si>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</si>
  <si>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</si>
  <si>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</si>
  <si>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</si>
  <si>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</si>
  <si>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</si>
  <si>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</si>
  <si>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</si>
  <si>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</si>
  <si>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</si>
  <si>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</si>
  <si>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</si>
  <si>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</si>
  <si>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</si>
  <si>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</si>
  <si>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</si>
  <si>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</si>
  <si>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</si>
  <si>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</si>
  <si>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</si>
  <si>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</si>
  <si>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</si>
  <si>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</si>
  <si>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</si>
  <si>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</si>
  <si>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</si>
  <si>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</si>
  <si>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</si>
  <si>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</si>
  <si>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</si>
  <si>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</si>
  <si>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</si>
  <si>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</si>
  <si>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</si>
  <si>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</si>
  <si>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</si>
  <si>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</si>
  <si>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</si>
  <si>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</si>
  <si>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</si>
  <si>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</si>
  <si>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</si>
  <si>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</si>
  <si>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</si>
  <si>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</si>
  <si>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</si>
  <si>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</si>
  <si>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</si>
  <si>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</si>
  <si>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</si>
  <si>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</si>
  <si>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</si>
  <si>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</si>
  <si>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</si>
  <si>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</si>
  <si>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</si>
  <si>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</si>
  <si>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</si>
  <si>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</si>
  <si>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</si>
  <si>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</si>
  <si>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</si>
  <si>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</si>
  <si>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</si>
  <si>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</si>
  <si>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</si>
  <si>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</si>
  <si>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</si>
  <si>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</si>
  <si>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</si>
  <si>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</si>
  <si>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</si>
  <si>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</si>
  <si>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</si>
  <si>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</si>
  <si>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</si>
  <si>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</si>
  <si>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</si>
  <si>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</si>
  <si>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</si>
  <si>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</si>
  <si>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</si>
  <si>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</si>
  <si>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</si>
  <si>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</si>
  <si>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</si>
  <si>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</si>
  <si>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</si>
  <si>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</si>
  <si>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</si>
  <si>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</si>
  <si>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</si>
  <si>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</si>
  <si>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</si>
  <si>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</si>
  <si>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</si>
  <si>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</si>
  <si>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</si>
  <si>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</si>
  <si>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</si>
  <si>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</si>
  <si>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</si>
  <si>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</si>
  <si>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</si>
  <si>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</si>
  <si>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</si>
  <si>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</si>
  <si>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</si>
  <si>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</si>
  <si>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</si>
  <si>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</si>
  <si>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</si>
  <si>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</si>
  <si>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</si>
  <si>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</si>
  <si>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</si>
  <si>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</si>
  <si>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</si>
  <si>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</si>
  <si>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</si>
  <si>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</si>
  <si>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</si>
  <si>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</si>
  <si>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</si>
  <si>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</si>
  <si>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</si>
  <si>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</si>
  <si>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</si>
  <si>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</si>
  <si>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</si>
  <si>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</si>
  <si>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</si>
  <si>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</si>
  <si>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</si>
  <si>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</si>
  <si>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</si>
  <si>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</si>
  <si>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</si>
  <si>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</si>
  <si>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</si>
  <si>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</si>
  <si>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</si>
  <si>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</si>
  <si>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</si>
  <si>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</si>
  <si>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</si>
  <si>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</si>
  <si>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</si>
  <si>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</si>
  <si>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</si>
  <si>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</si>
  <si>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</si>
  <si>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</si>
  <si>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</si>
  <si>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</si>
  <si>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</si>
  <si>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</si>
  <si>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</si>
  <si>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</si>
  <si>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</si>
  <si>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</si>
  <si>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</si>
  <si>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</si>
  <si>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</si>
  <si>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</si>
  <si>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</si>
  <si>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</si>
  <si>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</si>
  <si>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</si>
  <si>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</si>
  <si>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</si>
  <si>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</si>
  <si>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</si>
  <si>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</si>
  <si>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</si>
  <si>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</si>
  <si>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</si>
  <si>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</si>
  <si>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</si>
  <si>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</si>
  <si>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</si>
  <si>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</si>
  <si>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</si>
  <si>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</si>
  <si>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</si>
  <si>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</si>
  <si>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</si>
  <si>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</si>
  <si>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</si>
  <si>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</si>
  <si>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</si>
  <si>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</si>
  <si>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</si>
  <si>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</si>
  <si>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</si>
  <si>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</si>
  <si>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</si>
  <si>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</si>
  <si>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</si>
  <si>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</si>
  <si>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</si>
  <si>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</si>
  <si>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</si>
  <si>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</si>
  <si>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</si>
  <si>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</si>
  <si>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</si>
  <si>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</si>
  <si>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</si>
  <si>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</si>
  <si>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</si>
  <si>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</si>
  <si>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</si>
  <si>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</si>
  <si>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</si>
  <si>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</si>
  <si>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</si>
  <si>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</si>
  <si>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</si>
  <si>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</si>
  <si>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</si>
  <si>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</si>
  <si>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</si>
  <si>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</si>
  <si>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</si>
  <si>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</si>
  <si>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</si>
  <si>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</si>
  <si>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</si>
  <si>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</si>
  <si>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</si>
  <si>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</si>
  <si>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</si>
  <si>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</si>
  <si>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</si>
  <si>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</si>
  <si>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</si>
  <si>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</si>
  <si>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</si>
  <si>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</si>
  <si>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</si>
  <si>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</si>
  <si>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</si>
  <si>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</si>
  <si>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</si>
  <si>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</si>
  <si>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</si>
  <si>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</si>
  <si>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</si>
  <si>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</si>
  <si>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</si>
  <si>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</si>
  <si>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</si>
  <si>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</si>
  <si>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</si>
  <si>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</si>
  <si>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</si>
  <si>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</si>
  <si>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</si>
  <si>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</si>
  <si>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</si>
  <si>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</si>
  <si>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</si>
  <si>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</si>
  <si>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</si>
  <si>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</si>
  <si>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</si>
  <si>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</si>
  <si>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</si>
  <si>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</si>
  <si>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</si>
  <si>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</si>
  <si>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</si>
  <si>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</si>
  <si>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</si>
  <si>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</si>
  <si>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</si>
  <si>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</si>
  <si>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</si>
  <si>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</si>
  <si>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</si>
  <si>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</si>
  <si>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</si>
  <si>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</si>
  <si>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</si>
  <si>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</si>
  <si>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</si>
  <si>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</si>
  <si>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</si>
  <si>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</si>
  <si>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</si>
  <si>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</si>
  <si>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</si>
  <si>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</si>
  <si>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</si>
  <si>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</si>
  <si>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</si>
  <si>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</si>
  <si>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</si>
  <si>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</si>
  <si>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</si>
  <si>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</si>
  <si>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</si>
  <si>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</si>
  <si>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</si>
  <si>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</si>
  <si>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</si>
  <si>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</si>
  <si>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</si>
  <si>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</si>
  <si>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</si>
  <si>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</si>
  <si>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</si>
  <si>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</si>
  <si>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</si>
  <si>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</si>
  <si>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</si>
  <si>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</si>
  <si>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</si>
  <si>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</si>
  <si>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</si>
  <si>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</si>
  <si>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</si>
  <si>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</si>
  <si>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</si>
  <si>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</si>
  <si>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</si>
  <si>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</si>
  <si>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</si>
  <si>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</si>
  <si>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</si>
  <si>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</si>
  <si>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</si>
  <si>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</si>
  <si>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</si>
  <si>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</si>
  <si>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</si>
  <si>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</si>
  <si>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</si>
  <si>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</si>
  <si>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</si>
  <si>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</si>
  <si>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</si>
  <si>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</si>
  <si>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</si>
  <si>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</si>
  <si>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</si>
  <si>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</si>
  <si>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</si>
  <si>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</si>
  <si>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</si>
  <si>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</si>
  <si>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</si>
  <si>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</si>
  <si>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</si>
  <si>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</si>
  <si>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</si>
  <si>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</si>
  <si>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</si>
  <si>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</si>
  <si>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</si>
  <si>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</si>
  <si>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</si>
  <si>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</si>
  <si>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</si>
  <si>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</si>
  <si>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</si>
  <si>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</si>
  <si>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</si>
  <si>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</si>
  <si>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</si>
  <si>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</si>
  <si>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</si>
  <si>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</si>
  <si>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</si>
  <si>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</si>
  <si>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</si>
  <si>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</si>
  <si>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</si>
  <si>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</si>
  <si>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</si>
  <si>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</si>
  <si>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</si>
  <si>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</si>
  <si>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</si>
  <si>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</si>
  <si>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</si>
  <si>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</si>
  <si>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</si>
  <si>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</si>
  <si>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</si>
  <si>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</si>
  <si>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</si>
  <si>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</si>
  <si>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</si>
  <si>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</si>
  <si>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</si>
  <si>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</si>
  <si>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</si>
  <si>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</si>
  <si>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</si>
  <si>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</si>
  <si>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</si>
  <si>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</si>
  <si>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</si>
  <si>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</si>
  <si>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</si>
  <si>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</si>
  <si>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</si>
  <si>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</si>
  <si>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</si>
  <si>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</si>
  <si>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</si>
  <si>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</si>
  <si>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</si>
  <si>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</si>
  <si>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</si>
  <si>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</si>
  <si>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</si>
  <si>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</si>
  <si>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</si>
  <si>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</si>
  <si>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</si>
  <si>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</si>
  <si>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</si>
  <si>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</si>
  <si>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</si>
  <si>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</si>
  <si>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</si>
  <si>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</si>
  <si>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</si>
  <si>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</si>
  <si>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</si>
  <si>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</si>
  <si>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</si>
  <si>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</si>
  <si>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</si>
  <si>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</si>
  <si>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</si>
  <si>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</si>
  <si>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</si>
  <si>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</si>
  <si>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</si>
  <si>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</si>
  <si>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</si>
  <si>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</si>
  <si>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</si>
  <si>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</si>
  <si>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</si>
  <si>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</si>
  <si>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</si>
  <si>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</si>
  <si>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</si>
  <si>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</si>
  <si>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</si>
  <si>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</si>
  <si>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</si>
  <si>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</si>
  <si>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</si>
  <si>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</si>
  <si>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</si>
  <si>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</si>
  <si>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</si>
  <si>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</si>
  <si>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</si>
  <si>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</si>
  <si>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</si>
  <si>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</si>
  <si>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</si>
  <si>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</si>
  <si>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</si>
  <si>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</si>
  <si>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</si>
  <si>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</si>
  <si>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</si>
  <si>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</si>
  <si>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</si>
  <si>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</si>
  <si>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</si>
  <si>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</si>
  <si>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</si>
  <si>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</si>
  <si>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</si>
  <si>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</si>
  <si>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</si>
  <si>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</si>
  <si>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</si>
  <si>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</si>
  <si>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</si>
  <si>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</si>
  <si>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</si>
  <si>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</si>
  <si>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</si>
  <si>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</si>
  <si>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</si>
  <si>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</si>
  <si>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</si>
  <si>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</si>
  <si>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</si>
  <si>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</si>
  <si>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</si>
  <si>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</si>
  <si>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</si>
  <si>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</si>
  <si>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</si>
  <si>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</si>
  <si>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</si>
  <si>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</si>
  <si>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</si>
  <si>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</si>
  <si>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</si>
  <si>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</si>
  <si>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</si>
  <si>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</si>
  <si>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</si>
  <si>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</si>
  <si>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</si>
  <si>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</si>
  <si>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</si>
  <si>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</si>
  <si>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</si>
  <si>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</si>
  <si>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</si>
  <si>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</si>
  <si>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</si>
  <si>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</si>
  <si>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</si>
  <si>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</si>
  <si>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</si>
  <si>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</si>
  <si>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</si>
  <si>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</si>
  <si>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</si>
  <si>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</si>
  <si>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</si>
  <si>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</si>
  <si>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</si>
  <si>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</si>
  <si>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</si>
  <si>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</si>
  <si>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</si>
  <si>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</si>
  <si>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</si>
  <si>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</si>
  <si>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</si>
  <si>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</si>
  <si>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</si>
  <si>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</si>
  <si>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</si>
  <si>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</si>
  <si>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</si>
  <si>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</si>
  <si>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</si>
  <si>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</si>
  <si>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</si>
  <si>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</si>
  <si>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</si>
  <si>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</si>
  <si>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</si>
  <si>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</si>
  <si>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</si>
  <si>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</si>
  <si>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</si>
  <si>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</si>
  <si>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</si>
  <si>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</si>
  <si>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</si>
  <si>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</si>
  <si>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</si>
  <si>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</si>
  <si>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</si>
  <si>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</si>
  <si>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</si>
  <si>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</si>
  <si>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</si>
  <si>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</si>
  <si>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</si>
  <si>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</si>
  <si>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</si>
  <si>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</si>
  <si>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</si>
  <si>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</si>
  <si>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</si>
  <si>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</si>
  <si>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</si>
  <si>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</si>
  <si>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</si>
  <si>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</si>
  <si>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</si>
  <si>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</si>
  <si>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</si>
  <si>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</si>
  <si>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</si>
  <si>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</si>
  <si>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</si>
  <si>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</si>
  <si>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</si>
  <si>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</si>
  <si>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</si>
  <si>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</si>
  <si>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</si>
  <si>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</si>
  <si>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</si>
  <si>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</si>
  <si>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</si>
  <si>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</si>
  <si>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</si>
  <si>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</si>
  <si>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</si>
  <si>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</si>
  <si>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</si>
  <si>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</si>
  <si>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</si>
  <si>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</si>
  <si>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</si>
  <si>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</si>
  <si>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</si>
  <si>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</si>
  <si>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</si>
  <si>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</si>
  <si>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</si>
  <si>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</si>
  <si>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</si>
  <si>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</si>
  <si>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</si>
  <si>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</si>
  <si>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</si>
  <si>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</si>
  <si>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</si>
  <si>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</si>
  <si>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</si>
  <si>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</si>
  <si>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</si>
  <si>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</si>
  <si>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</si>
  <si>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</si>
  <si>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</si>
  <si>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</si>
  <si>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</si>
  <si>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</si>
  <si>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</si>
  <si>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</si>
  <si>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</si>
  <si>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</si>
  <si>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</si>
  <si>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</si>
  <si>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</si>
  <si>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</si>
  <si>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</si>
  <si>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</si>
  <si>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</si>
  <si>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</si>
  <si>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</si>
  <si>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</si>
  <si>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</si>
  <si>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</si>
  <si>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</si>
  <si>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</si>
  <si>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</si>
  <si>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</si>
  <si>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</si>
  <si>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</si>
  <si>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</si>
  <si>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</si>
  <si>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</si>
  <si>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</si>
  <si>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</si>
  <si>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</si>
  <si>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</si>
  <si>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</si>
  <si>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</si>
  <si>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</si>
  <si>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</si>
  <si>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</si>
  <si>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</si>
  <si>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</si>
  <si>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</si>
  <si>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</si>
  <si>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</si>
  <si>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</si>
  <si>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</si>
  <si>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</si>
  <si>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</si>
  <si>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</si>
  <si>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</si>
  <si>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</si>
  <si>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</si>
  <si>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</si>
  <si>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</si>
  <si>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</si>
  <si>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</si>
  <si>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</si>
  <si>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</si>
  <si>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</si>
  <si>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</si>
  <si>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</si>
  <si>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</si>
  <si>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</si>
  <si>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</si>
  <si>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</si>
  <si>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</si>
  <si>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</si>
  <si>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</si>
  <si>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</si>
  <si>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</si>
  <si>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</si>
  <si>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</si>
  <si>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</si>
  <si>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</si>
  <si>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</si>
  <si>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</si>
  <si>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</si>
  <si>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</si>
  <si>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</si>
  <si>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</si>
  <si>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</si>
  <si>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</si>
  <si>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</si>
  <si>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</si>
  <si>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</si>
  <si>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</si>
  <si>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</si>
  <si>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</si>
  <si>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</si>
  <si>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</si>
  <si>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</si>
  <si>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</si>
  <si>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</si>
  <si>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</si>
  <si>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</si>
  <si>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</si>
  <si>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</si>
  <si>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</si>
  <si>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</si>
  <si>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</si>
  <si>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</si>
  <si>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</si>
  <si>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</si>
  <si>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</si>
  <si>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</si>
  <si>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</si>
  <si>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</si>
  <si>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</si>
  <si>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</si>
  <si>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</si>
  <si>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</si>
  <si>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</si>
  <si>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</si>
  <si>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</si>
  <si>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</si>
  <si>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</si>
  <si>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</si>
  <si>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</si>
  <si>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</si>
  <si>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</si>
  <si>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</si>
  <si>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</si>
  <si>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</si>
  <si>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</si>
  <si>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</si>
  <si>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</si>
  <si>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</si>
  <si>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</si>
  <si>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</si>
  <si>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</si>
  <si>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</si>
  <si>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</si>
  <si>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</si>
  <si>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</si>
  <si>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</si>
  <si>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</si>
  <si>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</si>
  <si>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</si>
  <si>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</si>
  <si>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</si>
  <si>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</si>
  <si>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</si>
  <si>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</si>
  <si>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</si>
  <si>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</si>
  <si>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</si>
  <si>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</si>
  <si>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</si>
  <si>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</si>
  <si>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</si>
  <si>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</si>
  <si>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</si>
  <si>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</si>
  <si>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</si>
  <si>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</si>
  <si>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</si>
  <si>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</si>
  <si>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</si>
  <si>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</si>
  <si>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</si>
  <si>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</si>
  <si>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</si>
  <si>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</si>
  <si>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</si>
  <si>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</si>
  <si>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</si>
  <si>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</si>
  <si>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</si>
  <si>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</si>
  <si>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</si>
  <si>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</si>
  <si>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</si>
  <si>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</si>
  <si>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</si>
  <si>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</si>
  <si>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</si>
  <si>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</si>
  <si>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</si>
  <si>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</si>
  <si>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</si>
  <si>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</si>
  <si>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</si>
  <si>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</si>
  <si>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</si>
  <si>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</si>
  <si>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</si>
  <si>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</si>
  <si>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</si>
  <si>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</si>
  <si>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</si>
  <si>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</si>
  <si>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</si>
  <si>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</si>
  <si>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</si>
  <si>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</si>
  <si>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</si>
  <si>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</si>
  <si>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</si>
  <si>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</si>
  <si>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</si>
  <si>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</si>
  <si>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</si>
  <si>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</si>
  <si>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</si>
  <si>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</si>
  <si>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</si>
  <si>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</si>
  <si>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</si>
  <si>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</si>
  <si>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</si>
  <si>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</si>
  <si>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</si>
  <si>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</si>
  <si>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</si>
  <si>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</si>
  <si>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</si>
  <si>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</si>
  <si>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</si>
  <si>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</si>
  <si>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</si>
  <si>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</si>
  <si>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</si>
  <si>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</si>
  <si>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</si>
  <si>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</si>
  <si>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</si>
  <si>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</si>
  <si>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</si>
  <si>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</si>
  <si>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</si>
  <si>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</si>
  <si>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</si>
  <si>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</si>
  <si>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</si>
  <si>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</si>
  <si>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</si>
  <si>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</si>
  <si>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</si>
  <si>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</si>
  <si>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</si>
  <si>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</si>
  <si>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</si>
  <si>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</si>
  <si>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</si>
  <si>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</si>
  <si>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</si>
  <si>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</si>
  <si>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</si>
  <si>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</si>
  <si>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</si>
  <si>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</si>
  <si>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</si>
  <si>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</si>
  <si>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</si>
  <si>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</si>
  <si>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</si>
  <si>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</si>
  <si>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</si>
  <si>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</si>
  <si>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</si>
  <si>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</si>
  <si>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</si>
  <si>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</si>
  <si>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</si>
  <si>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</si>
  <si>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</si>
  <si>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</si>
  <si>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</si>
  <si>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</si>
  <si>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</si>
  <si>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</si>
  <si>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</si>
  <si>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</si>
  <si>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</si>
  <si>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</si>
  <si>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</si>
  <si>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</si>
  <si>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</si>
  <si>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</si>
  <si>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</si>
  <si>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</si>
  <si>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</si>
  <si>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</si>
  <si>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</si>
  <si>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</si>
  <si>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</si>
  <si>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</si>
  <si>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</si>
  <si>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</si>
  <si>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</si>
  <si>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</si>
  <si>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</si>
  <si>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</si>
  <si>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</si>
  <si>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</si>
  <si>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</si>
  <si>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</si>
  <si>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</si>
  <si>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</si>
  <si>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</si>
  <si>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</si>
  <si>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</si>
  <si>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</si>
  <si>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</si>
  <si>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</si>
  <si>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</si>
  <si>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</si>
  <si>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</si>
  <si>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</si>
  <si>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</si>
  <si>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</si>
  <si>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</si>
  <si>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</si>
  <si>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</si>
  <si>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</si>
  <si>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</si>
  <si>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</si>
  <si>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</si>
  <si>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</si>
  <si>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</si>
  <si>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</si>
  <si>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</si>
  <si>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</si>
  <si>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</si>
  <si>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</si>
  <si>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</si>
  <si>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</si>
  <si>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</si>
  <si>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</si>
  <si>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</si>
  <si>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</si>
  <si>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</si>
  <si>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</si>
  <si>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</si>
  <si>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</si>
  <si>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</si>
  <si>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</si>
  <si>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</si>
  <si>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</si>
  <si>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</si>
  <si>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</si>
  <si>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</si>
  <si>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</si>
  <si>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</si>
  <si>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</si>
  <si>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</si>
  <si>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</si>
  <si>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</si>
  <si>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</si>
  <si>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</si>
  <si>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</si>
  <si>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</si>
  <si>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</si>
  <si>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</si>
  <si>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</si>
  <si>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</si>
  <si>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</si>
  <si>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</si>
  <si>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</si>
  <si>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</si>
  <si>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</si>
  <si>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</si>
  <si>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</si>
  <si>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</si>
  <si>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</si>
  <si>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</si>
  <si>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</si>
  <si>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</si>
  <si>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</si>
  <si>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</si>
  <si>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</si>
  <si>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</si>
  <si>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</si>
  <si>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</si>
  <si>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</si>
  <si>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</si>
  <si>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</si>
  <si>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</si>
  <si>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</si>
  <si>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</si>
  <si>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</si>
  <si>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</si>
  <si>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</si>
  <si>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</si>
  <si>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</si>
  <si>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</si>
  <si>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</si>
  <si>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</si>
  <si>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</si>
  <si>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</si>
  <si>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</si>
  <si>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</si>
  <si>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</si>
  <si>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</si>
  <si>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</si>
  <si>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</si>
  <si>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</si>
  <si>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</si>
  <si>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</si>
  <si>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</si>
  <si>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</si>
  <si>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</si>
  <si>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</si>
  <si>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</si>
  <si>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</si>
  <si>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</si>
  <si>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</si>
  <si>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</si>
  <si>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</si>
  <si>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</si>
  <si>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</si>
  <si>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</si>
  <si>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</si>
  <si>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</si>
  <si>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</si>
  <si>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</si>
  <si>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</si>
  <si>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</si>
  <si>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</si>
  <si>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</si>
  <si>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</si>
  <si>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</si>
  <si>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</si>
  <si>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</si>
  <si>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</si>
  <si>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</si>
  <si>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</si>
  <si>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</si>
  <si>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</si>
  <si>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</si>
  <si>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</si>
  <si>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</si>
  <si>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</si>
  <si>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</si>
  <si>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</si>
  <si>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</si>
  <si>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</si>
  <si>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</si>
  <si>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</si>
  <si>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</si>
  <si>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</si>
  <si>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</si>
  <si>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</si>
  <si>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</si>
  <si>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</si>
  <si>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</si>
  <si>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</si>
  <si>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</si>
  <si>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</si>
  <si>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</si>
  <si>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</si>
  <si>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</si>
  <si>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</si>
  <si>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</si>
  <si>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</si>
  <si>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</si>
  <si>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</si>
  <si>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</si>
  <si>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</si>
  <si>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</si>
  <si>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</si>
  <si>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</si>
  <si>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</si>
  <si>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</si>
  <si>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</si>
  <si>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</si>
  <si>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</si>
  <si>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</si>
  <si>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</si>
  <si>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</si>
  <si>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</si>
  <si>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</si>
  <si>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</si>
  <si>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</si>
  <si>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</si>
  <si>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</si>
  <si>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</si>
  <si>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</si>
  <si>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</si>
  <si>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</si>
  <si>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</si>
  <si>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</si>
  <si>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</si>
  <si>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</si>
  <si>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</si>
  <si>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</si>
  <si>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</si>
  <si>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</si>
  <si>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</si>
  <si>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</si>
  <si>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</si>
  <si>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</si>
  <si>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</si>
  <si>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</si>
  <si>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</si>
  <si>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</si>
  <si>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</si>
  <si>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</si>
  <si>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</si>
  <si>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</si>
  <si>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</si>
  <si>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</si>
  <si>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</si>
  <si>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</si>
  <si>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</si>
  <si>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</si>
  <si>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</si>
  <si>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</si>
  <si>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</si>
  <si>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</si>
  <si>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</si>
  <si>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</si>
  <si>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</si>
  <si>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</si>
  <si>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</si>
  <si>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</si>
  <si>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</si>
  <si>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</si>
  <si>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</si>
  <si>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</si>
  <si>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</si>
  <si>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</si>
  <si>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</si>
  <si>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</si>
  <si>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</si>
  <si>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</si>
  <si>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</si>
  <si>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</si>
  <si>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</si>
  <si>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</si>
  <si>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</si>
  <si>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</si>
  <si>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</si>
  <si>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</si>
  <si>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</si>
  <si>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</si>
  <si>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</si>
  <si>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</si>
  <si>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</si>
  <si>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</si>
  <si>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</si>
  <si>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</si>
  <si>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</si>
  <si>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</si>
  <si>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</si>
  <si>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</si>
  <si>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</si>
  <si>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</si>
  <si>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</si>
  <si>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</si>
  <si>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</si>
  <si>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</si>
  <si>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</si>
  <si>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</si>
  <si>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</si>
  <si>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</si>
  <si>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</si>
  <si>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</si>
  <si>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</si>
  <si>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</si>
  <si>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</si>
  <si>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</si>
  <si>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</si>
  <si>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</si>
  <si>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</si>
  <si>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</si>
  <si>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</si>
  <si>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</si>
  <si>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</si>
  <si>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</si>
  <si>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</si>
  <si>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</si>
  <si>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</si>
  <si>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</si>
  <si>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</si>
  <si>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</si>
  <si>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</si>
  <si>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</si>
  <si>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</si>
  <si>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</si>
  <si>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</si>
  <si>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</si>
  <si>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</si>
  <si>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</si>
  <si>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</si>
  <si>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</si>
  <si>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</si>
  <si>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</si>
  <si>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</si>
  <si>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</si>
  <si>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</si>
  <si>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</si>
  <si>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</si>
  <si>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</si>
  <si>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</si>
  <si>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</si>
  <si>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</si>
  <si>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</si>
  <si>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</si>
  <si>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</si>
  <si>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</si>
  <si>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</si>
  <si>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</si>
  <si>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</si>
  <si>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</si>
  <si>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</si>
  <si>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</si>
  <si>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</si>
  <si>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</si>
  <si>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</si>
  <si>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</si>
  <si>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</si>
  <si>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</si>
  <si>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</si>
  <si>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</si>
  <si>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</si>
  <si>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</si>
  <si>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</si>
  <si>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</si>
  <si>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</si>
  <si>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</si>
  <si>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</si>
  <si>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</si>
  <si>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</si>
  <si>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</si>
  <si>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</si>
  <si>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</si>
  <si>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</si>
  <si>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</si>
  <si>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</si>
  <si>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</si>
  <si>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</si>
  <si>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</si>
  <si>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</si>
  <si>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</si>
  <si>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</si>
  <si>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</si>
  <si>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</si>
  <si>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</si>
  <si>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</si>
  <si>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</si>
  <si>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</si>
  <si>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</si>
  <si>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</si>
  <si>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</si>
  <si>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</si>
  <si>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</si>
  <si>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</si>
  <si>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</si>
  <si>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</si>
  <si>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</si>
  <si>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</si>
  <si>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</si>
  <si>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</si>
  <si>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</si>
  <si>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</si>
  <si>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</si>
  <si>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</si>
  <si>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</si>
  <si>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</si>
  <si>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</si>
  <si>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</si>
  <si>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</si>
  <si>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</si>
  <si>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</si>
  <si>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</si>
  <si>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</si>
  <si>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</si>
  <si>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</si>
  <si>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</si>
  <si>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</si>
  <si>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</si>
  <si>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</si>
  <si>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</si>
  <si>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</si>
  <si>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</si>
  <si>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</si>
  <si>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</si>
  <si>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</si>
  <si>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</si>
  <si>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</si>
  <si>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</si>
  <si>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</si>
  <si>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</si>
  <si>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</si>
  <si>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</si>
  <si>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</si>
  <si>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</si>
  <si>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</si>
  <si>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</si>
  <si>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</si>
  <si>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</si>
  <si>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</si>
  <si>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</si>
  <si>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</si>
  <si>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</si>
  <si>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</si>
  <si>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</si>
  <si>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</si>
  <si>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</si>
  <si>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</si>
  <si>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</si>
  <si>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</si>
  <si>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</si>
  <si>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</si>
  <si>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</si>
  <si>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</si>
  <si>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</si>
  <si>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</si>
  <si>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</si>
  <si>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</si>
  <si>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</si>
  <si>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</si>
  <si>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</si>
  <si>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</si>
  <si>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</si>
  <si>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</si>
  <si>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</si>
  <si>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</si>
  <si>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</si>
  <si>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</si>
  <si>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</si>
  <si>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</si>
  <si>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</si>
  <si>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</si>
  <si>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</si>
  <si>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</si>
  <si>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</si>
  <si>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</si>
  <si>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</si>
  <si>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</si>
  <si>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</si>
  <si>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</si>
  <si>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</si>
  <si>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</si>
  <si>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</si>
  <si>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</si>
  <si>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</si>
  <si>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</si>
  <si>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</si>
  <si>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</si>
  <si>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</si>
  <si>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</si>
  <si>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</si>
  <si>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</si>
  <si>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</si>
  <si>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</si>
  <si>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</si>
  <si>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</si>
  <si>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</si>
  <si>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</si>
  <si>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</si>
  <si>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</si>
  <si>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</si>
  <si>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</si>
  <si>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</si>
  <si>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</si>
  <si>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</si>
  <si>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</si>
  <si>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</si>
  <si>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</si>
  <si>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</si>
  <si>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</si>
  <si>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</si>
  <si>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</si>
  <si>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</si>
  <si>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</si>
  <si>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</si>
  <si>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</si>
  <si>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</si>
  <si>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</si>
  <si>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</si>
  <si>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</si>
  <si>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</si>
  <si>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</si>
  <si>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</si>
  <si>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</si>
  <si>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</si>
  <si>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</si>
  <si>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</si>
  <si>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</si>
  <si>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</si>
  <si>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</si>
  <si>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</si>
  <si>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</si>
  <si>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</si>
  <si>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</si>
  <si>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</si>
  <si>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</si>
  <si>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</si>
  <si>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</si>
  <si>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</si>
  <si>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</si>
  <si>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</si>
  <si>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</si>
  <si>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</si>
  <si>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</si>
  <si>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</si>
  <si>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</si>
  <si>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</si>
  <si>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</si>
  <si>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</si>
  <si>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</si>
  <si>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</si>
  <si>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</si>
  <si>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</si>
  <si>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</si>
  <si>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</si>
  <si>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</si>
  <si>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</si>
  <si>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</si>
  <si>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</si>
  <si>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</si>
  <si>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</si>
  <si>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</si>
  <si>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</si>
  <si>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</si>
  <si>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</si>
  <si>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</si>
  <si>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</si>
  <si>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</si>
  <si>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</si>
  <si>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</si>
  <si>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</si>
  <si>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</si>
  <si>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</si>
  <si>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</si>
  <si>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</si>
  <si>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</si>
  <si>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</si>
  <si>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</si>
  <si>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</si>
  <si>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</si>
  <si>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</si>
  <si>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</si>
  <si>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</si>
  <si>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</si>
  <si>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</si>
  <si>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</si>
  <si>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</si>
  <si>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</si>
  <si>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</si>
  <si>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</si>
  <si>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</si>
  <si>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</si>
  <si>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</si>
  <si>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</si>
  <si>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</si>
  <si>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</si>
  <si>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</si>
  <si>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</si>
  <si>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</si>
  <si>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</si>
  <si>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</si>
  <si>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</si>
  <si>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</si>
  <si>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</si>
  <si>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</si>
  <si>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</si>
  <si>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</si>
  <si>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</si>
  <si>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</si>
  <si>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</si>
  <si>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</si>
  <si>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</si>
  <si>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</si>
  <si>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</si>
  <si>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</si>
  <si>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</si>
  <si>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</si>
  <si>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</si>
  <si>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</si>
  <si>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</si>
  <si>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</si>
  <si>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</si>
  <si>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</si>
  <si>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</si>
  <si>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</si>
  <si>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</si>
  <si>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</si>
  <si>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</si>
  <si>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</si>
  <si>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</si>
  <si>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</si>
  <si>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</si>
  <si>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</si>
  <si>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</si>
  <si>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</si>
  <si>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</si>
  <si>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</si>
  <si>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</si>
  <si>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</si>
  <si>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</si>
  <si>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</si>
  <si>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</si>
  <si>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</si>
  <si>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</si>
  <si>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</si>
  <si>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</si>
  <si>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</si>
  <si>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</si>
  <si>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</si>
  <si>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</si>
  <si>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</si>
  <si>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</si>
  <si>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</si>
  <si>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</si>
  <si>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</si>
  <si>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</si>
  <si>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</si>
  <si>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</si>
  <si>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</si>
  <si>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</si>
  <si>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</si>
  <si>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</si>
  <si>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</si>
  <si>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</si>
  <si>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</si>
  <si>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</si>
  <si>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</si>
  <si>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</si>
  <si>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</si>
  <si>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</si>
  <si>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</si>
  <si>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</si>
  <si>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</si>
  <si>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</si>
  <si>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</si>
  <si>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</si>
  <si>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</si>
  <si>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</si>
  <si>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</si>
  <si>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</si>
  <si>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</si>
  <si>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</si>
  <si>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</si>
  <si>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</si>
  <si>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</si>
  <si>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</si>
  <si>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</si>
  <si>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</si>
  <si>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</si>
  <si>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</si>
  <si>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</si>
  <si>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</si>
  <si>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</si>
  <si>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</si>
  <si>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</si>
  <si>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</si>
  <si>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</si>
  <si>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</si>
  <si>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</si>
  <si>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</si>
  <si>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</si>
  <si>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</si>
  <si>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</si>
  <si>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</si>
  <si>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</si>
  <si>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</si>
  <si>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</si>
  <si>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</si>
  <si>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</si>
  <si>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</si>
  <si>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</si>
  <si>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</si>
  <si>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</si>
  <si>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</si>
  <si>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</si>
  <si>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</si>
  <si>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</si>
  <si>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</si>
  <si>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</si>
  <si>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</si>
  <si>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</si>
  <si>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</si>
  <si>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</si>
  <si>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</si>
  <si>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</si>
  <si>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</si>
  <si>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</si>
  <si>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</si>
  <si>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</si>
  <si>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</si>
  <si>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</si>
  <si>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</si>
  <si>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</si>
  <si>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</si>
  <si>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</si>
  <si>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</si>
  <si>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</si>
  <si>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</si>
  <si>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</si>
  <si>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</si>
  <si>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</si>
  <si>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</si>
  <si>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</si>
  <si>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</si>
  <si>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</si>
  <si>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</si>
  <si>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</si>
  <si>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</si>
  <si>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</si>
  <si>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</si>
  <si>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</si>
  <si>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</si>
  <si>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</si>
  <si>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</si>
  <si>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</si>
  <si>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</si>
  <si>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</si>
  <si>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</si>
  <si>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</si>
  <si>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</si>
  <si>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</si>
  <si>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</si>
  <si>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</si>
  <si>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</si>
  <si>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</si>
  <si>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</si>
  <si>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</si>
  <si>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</si>
  <si>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</si>
  <si>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</si>
  <si>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</si>
  <si>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</si>
  <si>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</si>
  <si>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</si>
  <si>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</si>
  <si>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</si>
  <si>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</si>
  <si>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</si>
  <si>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</si>
  <si>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</si>
  <si>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</si>
  <si>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</si>
  <si>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</si>
  <si>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</si>
  <si>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</si>
  <si>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</si>
  <si>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</si>
  <si>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</si>
  <si>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</si>
  <si>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</si>
  <si>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</si>
  <si>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</si>
  <si>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</si>
  <si>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</si>
  <si>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</si>
  <si>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</si>
  <si>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</si>
  <si>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</si>
  <si>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</si>
  <si>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</si>
  <si>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</si>
  <si>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</si>
  <si>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</si>
  <si>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</si>
  <si>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</si>
  <si>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</si>
  <si>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</si>
  <si>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</si>
  <si>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</si>
  <si>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</si>
  <si>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</si>
  <si>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</si>
  <si>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</si>
  <si>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</si>
  <si>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</si>
  <si>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</si>
  <si>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</si>
  <si>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</si>
  <si>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</si>
  <si>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</si>
  <si>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</si>
  <si>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</si>
  <si>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</si>
  <si>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</si>
  <si>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</si>
  <si>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</si>
  <si>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</si>
  <si>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</si>
  <si>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</si>
  <si>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</si>
  <si>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</si>
  <si>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</si>
  <si>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</si>
  <si>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</si>
  <si>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</si>
  <si>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</si>
  <si>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</si>
  <si>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</si>
  <si>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</si>
  <si>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</si>
  <si>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</si>
  <si>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</si>
  <si>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</si>
  <si>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</si>
  <si>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</si>
  <si>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</si>
  <si>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</si>
  <si>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</si>
  <si>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</si>
  <si>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</si>
  <si>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</si>
  <si>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</si>
  <si>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</si>
  <si>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</si>
  <si>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</si>
  <si>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</si>
  <si>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</si>
  <si>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</si>
  <si>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</si>
  <si>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</si>
  <si>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</si>
  <si>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</si>
  <si>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</si>
  <si>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</si>
  <si>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</si>
  <si>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</si>
  <si>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</si>
  <si>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</si>
  <si>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</si>
  <si>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</si>
  <si>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</si>
  <si>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</si>
  <si>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</si>
  <si>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</si>
  <si>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</si>
  <si>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</si>
  <si>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</si>
  <si>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</si>
  <si>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</si>
  <si>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</si>
  <si>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</si>
  <si>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</si>
  <si>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</si>
  <si>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</si>
  <si>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</si>
  <si>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</si>
  <si>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</si>
  <si>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</si>
  <si>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</si>
  <si>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</si>
  <si>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</si>
  <si>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</si>
  <si>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</si>
  <si>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</si>
  <si>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</si>
  <si>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</si>
  <si>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</si>
  <si>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</si>
  <si>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</si>
  <si>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</si>
  <si>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</si>
  <si>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</si>
  <si>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</si>
  <si>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</si>
  <si>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</si>
  <si>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</si>
  <si>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</si>
  <si>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</si>
  <si>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</si>
  <si>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</si>
  <si>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</si>
  <si>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</si>
  <si>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</si>
  <si>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</si>
  <si>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</si>
  <si>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</si>
  <si>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</si>
  <si>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</si>
  <si>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</si>
  <si>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</si>
  <si>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</si>
  <si>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</si>
  <si>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</si>
  <si>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</si>
  <si>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</si>
  <si>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</si>
  <si>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</si>
  <si>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</si>
  <si>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</si>
  <si>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</si>
  <si>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</si>
  <si>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</si>
  <si>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</si>
  <si>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</si>
  <si>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</si>
  <si>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</si>
  <si>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</si>
  <si>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</si>
  <si>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</si>
  <si>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</si>
  <si>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</si>
  <si>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</si>
  <si>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</si>
  <si>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</si>
  <si>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</si>
  <si>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</si>
  <si>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</si>
  <si>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</si>
  <si>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</si>
  <si>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</si>
  <si>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</si>
  <si>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</si>
  <si>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</si>
  <si>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</si>
  <si>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</si>
  <si>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</si>
  <si>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</si>
  <si>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</si>
  <si>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</si>
  <si>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</si>
  <si>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</si>
  <si>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</si>
  <si>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</si>
  <si>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</si>
  <si>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</si>
  <si>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</si>
  <si>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</si>
  <si>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</si>
  <si>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</si>
  <si>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</si>
  <si>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</si>
  <si>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</si>
  <si>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</si>
  <si>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</si>
  <si>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</si>
  <si>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</si>
  <si>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</si>
  <si>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</si>
  <si>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</si>
  <si>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</si>
  <si>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</si>
  <si>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</si>
  <si>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</si>
  <si>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카카오뱅크 3333181865047</t>
    <phoneticPr fontId="2" type="noConversion"/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</si>
  <si>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</si>
  <si>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</si>
  <si>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</si>
  <si>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</si>
  <si>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</si>
  <si>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</si>
  <si>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</si>
  <si>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</si>
  <si>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</si>
  <si>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</si>
  <si>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</si>
  <si>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</si>
  <si>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</si>
  <si>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</si>
  <si>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</si>
  <si>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</si>
  <si>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</si>
  <si>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</si>
  <si>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</si>
  <si>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이시아오토(대구)_250506_151130.xlsx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</si>
</sst>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R31" sqref="R31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2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32</v>
      </c>
    </row>
    <row r="2" spans="1:7">
      <c r="A2">
        <v>1</v>
      </c>
      <c r="B2" s="13">
        <v>45748</v>
      </c>
      <c r="C2" t="s">
        <v>2192</v>
      </c>
      <c r="D2" t="s">
        <v>2186</v>
      </c>
      <c r="E2" s="272">
        <v>21000</v>
      </c>
    </row>
    <row r="3" spans="1:7">
      <c r="A3">
        <v>2</v>
      </c>
      <c r="B3" s="13">
        <v>45747</v>
      </c>
      <c r="C3" t="s">
        <v>2193</v>
      </c>
      <c r="D3" t="s">
        <v>2190</v>
      </c>
      <c r="E3" s="272">
        <v>48210</v>
      </c>
    </row>
    <row r="4" spans="1:7">
      <c r="A4">
        <v>3</v>
      </c>
      <c r="B4" s="13">
        <v>45749</v>
      </c>
      <c r="C4" t="s">
        <v>2189</v>
      </c>
      <c r="D4" t="s">
        <v>2189</v>
      </c>
      <c r="E4" s="272">
        <v>16600</v>
      </c>
      <c r="F4" t="s">
        <v>2194</v>
      </c>
    </row>
    <row r="5" spans="1:7">
      <c r="A5">
        <v>4</v>
      </c>
      <c r="B5" s="13">
        <v>45749</v>
      </c>
      <c r="C5" t="s">
        <v>1754</v>
      </c>
      <c r="D5" t="s">
        <v>2187</v>
      </c>
      <c r="E5">
        <v>19500</v>
      </c>
    </row>
    <row r="6" spans="1:7">
      <c r="A6">
        <v>5</v>
      </c>
      <c r="B6" s="13">
        <v>45749</v>
      </c>
      <c r="C6" t="s">
        <v>2189</v>
      </c>
      <c r="D6" t="s">
        <v>1751</v>
      </c>
      <c r="E6">
        <v>8000</v>
      </c>
      <c r="F6" t="s">
        <v>2195</v>
      </c>
    </row>
    <row r="7" spans="1:7">
      <c r="A7">
        <v>6</v>
      </c>
      <c r="B7" s="13">
        <v>45750</v>
      </c>
      <c r="C7" t="s">
        <v>1754</v>
      </c>
      <c r="D7" t="s">
        <v>2187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2187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2187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2189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2187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2191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2187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2188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2187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2187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2191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2191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2187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2191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2191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2189</v>
      </c>
      <c r="E22">
        <v>7000</v>
      </c>
      <c r="F22" t="s">
        <v>2174</v>
      </c>
    </row>
    <row r="23" spans="1:6">
      <c r="A23">
        <v>22</v>
      </c>
      <c r="B23" s="13">
        <v>45775</v>
      </c>
      <c r="C23" t="s">
        <v>2182</v>
      </c>
      <c r="D23" t="s">
        <v>2187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2189</v>
      </c>
      <c r="E24">
        <v>5000</v>
      </c>
      <c r="F24" t="s">
        <v>1216</v>
      </c>
    </row>
    <row r="25" spans="1:6">
      <c r="A25">
        <v>24</v>
      </c>
      <c r="B25" s="13">
        <v>45778</v>
      </c>
      <c r="C25" t="s">
        <v>2246</v>
      </c>
      <c r="D25" t="s">
        <v>1931</v>
      </c>
      <c r="E25">
        <v>2000</v>
      </c>
      <c r="F25" t="s">
        <v>2247</v>
      </c>
    </row>
    <row r="26" spans="1:6">
      <c r="A26">
        <v>25</v>
      </c>
      <c r="B26" s="13">
        <v>45778</v>
      </c>
      <c r="C26" t="s">
        <v>2246</v>
      </c>
      <c r="D26" t="s">
        <v>1931</v>
      </c>
      <c r="E26">
        <v>2000</v>
      </c>
      <c r="F26" t="s">
        <v>2247</v>
      </c>
    </row>
    <row r="27" spans="1:6">
      <c r="A27">
        <v>26</v>
      </c>
      <c r="B27" s="13">
        <v>45777</v>
      </c>
      <c r="C27" t="s">
        <v>2249</v>
      </c>
      <c r="D27" t="s">
        <v>2186</v>
      </c>
      <c r="E27">
        <v>32000</v>
      </c>
    </row>
    <row r="28" spans="1:6">
      <c r="A28">
        <v>27</v>
      </c>
      <c r="B28" s="13">
        <v>45778</v>
      </c>
      <c r="C28" t="s">
        <v>2182</v>
      </c>
      <c r="D28" t="s">
        <v>2186</v>
      </c>
      <c r="E28" s="272">
        <v>8000</v>
      </c>
    </row>
    <row r="29" spans="1:6">
      <c r="A29">
        <v>28</v>
      </c>
      <c r="B29" s="13">
        <v>45779</v>
      </c>
      <c r="C29" t="s">
        <v>2246</v>
      </c>
      <c r="D29" t="s">
        <v>1931</v>
      </c>
      <c r="E29">
        <v>6000</v>
      </c>
      <c r="F29" t="s">
        <v>2254</v>
      </c>
    </row>
    <row r="30" spans="1:6">
      <c r="A30">
        <v>29</v>
      </c>
      <c r="B30" s="13">
        <v>45779</v>
      </c>
      <c r="C30" t="s">
        <v>2266</v>
      </c>
      <c r="D30" t="s">
        <v>2185</v>
      </c>
      <c r="E30">
        <v>74100</v>
      </c>
      <c r="F30" t="s">
        <v>2267</v>
      </c>
    </row>
    <row r="31" spans="1:6">
      <c r="A31">
        <v>30</v>
      </c>
      <c r="B31" s="13">
        <v>45780</v>
      </c>
      <c r="C31" t="s">
        <v>2264</v>
      </c>
      <c r="D31" t="s">
        <v>2185</v>
      </c>
      <c r="E31">
        <v>7000</v>
      </c>
      <c r="F31" t="s">
        <v>2265</v>
      </c>
    </row>
    <row r="32" spans="1:6">
      <c r="A32">
        <v>31</v>
      </c>
      <c r="B32" s="13">
        <v>45780</v>
      </c>
      <c r="C32" t="s">
        <v>2246</v>
      </c>
      <c r="D32" t="s">
        <v>1931</v>
      </c>
      <c r="E32">
        <v>7000</v>
      </c>
      <c r="F32" t="s">
        <v>2067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4" t="s">
        <v>55</v>
      </c>
      <c r="C4" s="275"/>
      <c r="D4" s="202" t="s">
        <v>59</v>
      </c>
      <c r="E4" s="241"/>
      <c r="F4" s="255"/>
      <c r="H4" s="207"/>
      <c r="I4" s="202" t="s">
        <v>61</v>
      </c>
      <c r="J4" s="262">
        <f>J28</f>
        <v>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/>
      <c r="D5" s="203" t="s">
        <v>1</v>
      </c>
      <c r="E5" s="242"/>
      <c r="F5" s="255"/>
      <c r="H5" s="197"/>
      <c r="I5" s="210" t="s">
        <v>969</v>
      </c>
      <c r="J5" s="212"/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/>
      <c r="D6" s="203" t="s">
        <v>0</v>
      </c>
      <c r="E6" s="243"/>
      <c r="F6" s="255"/>
      <c r="H6" s="197"/>
      <c r="I6" s="211" t="s">
        <v>970</v>
      </c>
      <c r="J6" s="213">
        <f>J4+J5</f>
        <v>0</v>
      </c>
      <c r="K6" s="185"/>
      <c r="L6" s="169"/>
      <c r="M6" s="169"/>
      <c r="N6" s="169"/>
      <c r="O6" s="169"/>
    </row>
    <row r="7" spans="1:18" ht="18" customHeight="1">
      <c r="A7" s="195" t="s">
        <v>2278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/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/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/>
      <c r="B16" s="192"/>
      <c r="C16" s="215"/>
      <c r="D16" s="233"/>
      <c r="E16" s="231"/>
      <c r="F16" s="261"/>
      <c r="G16" s="178"/>
      <c r="H16" s="177"/>
      <c r="I16" s="176"/>
      <c r="J16" s="194"/>
      <c r="K16" s="185"/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6" t="s">
        <v>96</v>
      </c>
      <c r="C28" s="277"/>
      <c r="D28" s="277"/>
      <c r="E28" s="278"/>
      <c r="F28" s="277"/>
      <c r="G28" s="277"/>
      <c r="H28" s="222">
        <f>SUM(H16:H27)</f>
        <v>0</v>
      </c>
      <c r="I28" s="222">
        <f>SUM(I16:I27)</f>
        <v>0</v>
      </c>
      <c r="J28" s="223">
        <f>SUM(J16:J27)</f>
        <v>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2" t="s">
        <v>1646</v>
      </c>
      <c r="F6" s="282"/>
      <c r="G6" s="282"/>
      <c r="H6" s="282"/>
      <c r="I6" s="282"/>
      <c r="J6" s="282"/>
      <c r="K6" s="282"/>
    </row>
    <row r="7" spans="5:11"/>
    <row r="8" spans="5:11"/>
    <row r="9" spans="5:11">
      <c r="G9" s="279"/>
      <c r="H9" s="279"/>
      <c r="I9" s="279"/>
      <c r="J9" s="279"/>
    </row>
    <row r="10" spans="5:11" ht="33" customHeight="1">
      <c r="F10" s="145"/>
      <c r="G10" s="280"/>
      <c r="H10" s="281"/>
      <c r="I10" s="281"/>
      <c r="J10" s="281"/>
    </row>
    <row r="11" spans="5:11"/>
    <row r="12" spans="5:11" ht="32.25" customHeight="1">
      <c r="F12" s="146"/>
      <c r="G12" s="280" t="s">
        <v>1649</v>
      </c>
      <c r="H12" s="281"/>
      <c r="I12" s="281"/>
      <c r="J12" s="28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C16" sqref="C16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45779</v>
      </c>
      <c r="B3" s="110" t="s">
        <v>1195</v>
      </c>
      <c r="C3" s="97">
        <f>SUMIF($B:$B,A3,I:I)</f>
        <v>2980000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1196</v>
      </c>
      <c r="C4" s="99">
        <f>SUMIFS($I:$I,$B:$B,"&gt;="&amp;DATE(A5,A4,1),$B:$B,"&lt;="&amp;EOMONTH(DATE(A5,A4,1),0))</f>
        <v>4685000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4685000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2232</v>
      </c>
      <c r="D9" s="138" t="s">
        <v>1194</v>
      </c>
      <c r="E9" s="87"/>
      <c r="F9" s="268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1530</v>
      </c>
      <c r="D10" s="138" t="s">
        <v>1194</v>
      </c>
      <c r="E10" s="87"/>
      <c r="F10" s="268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1553</v>
      </c>
      <c r="D11" s="138" t="s">
        <v>1194</v>
      </c>
      <c r="E11" s="87"/>
      <c r="F11" s="268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1485</v>
      </c>
      <c r="D12" s="138" t="s">
        <v>1194</v>
      </c>
      <c r="E12" s="87"/>
      <c r="F12" s="268"/>
      <c r="H12" s="162"/>
      <c r="J12" s="88">
        <v>-7200000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1673</v>
      </c>
      <c r="D13" s="138" t="s">
        <v>1765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1673</v>
      </c>
      <c r="D14" s="138" t="s">
        <v>1668</v>
      </c>
      <c r="E14" s="87">
        <v>33000</v>
      </c>
      <c r="F14" s="268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1673</v>
      </c>
      <c r="D15" s="138" t="s">
        <v>2244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309</v>
      </c>
      <c r="B16" s="114">
        <v>45779</v>
      </c>
      <c r="C16" s="91" t="s">
        <v>1642</v>
      </c>
      <c r="D16" s="139" t="s">
        <v>1194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310</v>
      </c>
      <c r="B17" s="115">
        <v>45779</v>
      </c>
      <c r="C17" s="93" t="s">
        <v>2220</v>
      </c>
      <c r="D17" s="138" t="s">
        <v>1194</v>
      </c>
      <c r="E17" s="86"/>
      <c r="F17" s="88"/>
      <c r="J17" s="88">
        <v>-1200000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312</v>
      </c>
      <c r="B18" s="115">
        <v>45779</v>
      </c>
      <c r="C18" s="93" t="s">
        <v>1673</v>
      </c>
      <c r="D18" s="138" t="s">
        <v>1343</v>
      </c>
      <c r="E18" s="87"/>
      <c r="F18" s="268">
        <v>50000</v>
      </c>
      <c r="G18" s="93">
        <v>2</v>
      </c>
      <c r="H18" s="162">
        <v>10000</v>
      </c>
      <c r="I18" s="88">
        <v>110000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313</v>
      </c>
      <c r="B19" s="115">
        <v>45779</v>
      </c>
      <c r="C19" s="93" t="s">
        <v>2162</v>
      </c>
      <c r="D19" s="138" t="s">
        <v>2163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314</v>
      </c>
      <c r="B20" s="115">
        <v>45779</v>
      </c>
      <c r="C20" s="93" t="s">
        <v>1485</v>
      </c>
      <c r="D20" s="138" t="s">
        <v>1723</v>
      </c>
      <c r="E20" s="87"/>
      <c r="F20" s="268">
        <v>378000</v>
      </c>
      <c r="G20" s="93">
        <v>1</v>
      </c>
      <c r="H20" s="162"/>
      <c r="I20" s="88">
        <v>370000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315</v>
      </c>
      <c r="B21" s="115">
        <v>45779</v>
      </c>
      <c r="C21" s="93" t="s">
        <v>1485</v>
      </c>
      <c r="D21" s="138" t="s">
        <v>1224</v>
      </c>
      <c r="E21" s="87"/>
      <c r="F21" s="268">
        <v>1500000</v>
      </c>
      <c r="G21" s="93">
        <v>1</v>
      </c>
      <c r="H21" s="162"/>
      <c r="I21" s="88">
        <v>1500000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/>
      <c r="B22" s="115"/>
      <c r="C22" s="93"/>
      <c r="D22" s="138"/>
      <c r="E22" s="86"/>
      <c r="F22" s="88"/>
      <c r="G22" s="93"/>
      <c r="H22" s="159"/>
      <c r="I22" s="88"/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/>
      <c r="B23" s="115"/>
      <c r="C23" s="93"/>
      <c r="D23" s="138"/>
      <c r="E23" s="86"/>
      <c r="F23" s="88"/>
      <c r="G23" s="93"/>
      <c r="H23" s="159"/>
      <c r="I23" s="88"/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/>
      <c r="B24" s="115"/>
      <c r="C24" s="93"/>
      <c r="D24" s="138"/>
      <c r="E24" s="86"/>
      <c r="F24" s="88"/>
      <c r="G24" s="93"/>
      <c r="H24" s="159"/>
      <c r="I24" s="88"/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/>
      <c r="B25" s="115"/>
      <c r="C25" s="93"/>
      <c r="D25" s="138"/>
      <c r="E25" s="86"/>
      <c r="F25" s="88"/>
      <c r="M25" s="89"/>
      <c r="N25" s="89">
        <f t="shared" si="0"/>
        <v>0</v>
      </c>
    </row>
    <row r="26" spans="1:22" ht="18" customHeight="1">
      <c r="A26" s="107"/>
      <c r="B26" s="115"/>
      <c r="C26" s="93"/>
      <c r="D26" s="138"/>
      <c r="E26" s="86"/>
      <c r="F26" s="88"/>
      <c r="M26" s="89"/>
      <c r="N26" s="89">
        <f t="shared" si="0"/>
        <v>0</v>
      </c>
    </row>
    <row r="27" spans="1:22" ht="18" customHeight="1">
      <c r="A27" s="107"/>
      <c r="B27" s="115"/>
      <c r="C27" s="93"/>
      <c r="D27" s="138"/>
      <c r="E27" s="86"/>
      <c r="F27" s="88"/>
      <c r="M27" s="89"/>
      <c r="N27" s="89">
        <f t="shared" si="0"/>
        <v>0</v>
      </c>
    </row>
    <row r="28" spans="1:22" ht="18" customHeight="1">
      <c r="A28" s="107"/>
      <c r="B28" s="115"/>
      <c r="C28" s="93"/>
      <c r="D28" s="138"/>
      <c r="E28" s="86"/>
      <c r="F28" s="88"/>
      <c r="M28" s="89"/>
      <c r="N28" s="89">
        <f t="shared" si="0"/>
        <v>0</v>
      </c>
    </row>
    <row r="29" spans="1:22" ht="18" customHeight="1">
      <c r="A29" s="107"/>
      <c r="B29" s="115"/>
      <c r="C29" s="93"/>
      <c r="D29" s="138"/>
      <c r="E29" s="86"/>
      <c r="F29" s="88"/>
      <c r="M29" s="89"/>
      <c r="N29" s="89">
        <f t="shared" si="0"/>
        <v>0</v>
      </c>
    </row>
    <row r="30" spans="1:22" ht="18" customHeight="1">
      <c r="A30" s="107"/>
      <c r="B30" s="115"/>
      <c r="C30" s="93"/>
      <c r="D30" s="138"/>
      <c r="E30" s="86"/>
      <c r="F30" s="88"/>
      <c r="M30" s="89"/>
      <c r="N30" s="89">
        <f t="shared" si="0"/>
        <v>0</v>
      </c>
    </row>
    <row r="31" spans="1:22" ht="18" customHeight="1">
      <c r="A31" s="107"/>
      <c r="B31" s="115"/>
      <c r="C31" s="93"/>
      <c r="D31" s="138"/>
      <c r="E31" s="86"/>
      <c r="F31" s="88"/>
      <c r="M31" s="89"/>
      <c r="N31" s="89">
        <f t="shared" si="0"/>
        <v>0</v>
      </c>
    </row>
    <row r="32" spans="1:22" ht="18" customHeight="1">
      <c r="A32" s="107"/>
      <c r="B32" s="115"/>
      <c r="C32" s="93"/>
      <c r="D32" s="138"/>
      <c r="E32" s="86"/>
      <c r="F32" s="88"/>
      <c r="M32" s="89"/>
      <c r="N32" s="89">
        <f t="shared" si="0"/>
        <v>0</v>
      </c>
    </row>
    <row r="33" spans="1:14" ht="18" customHeight="1">
      <c r="A33" s="107"/>
      <c r="B33" s="115"/>
      <c r="C33" s="93"/>
      <c r="D33" s="138"/>
      <c r="E33" s="87"/>
      <c r="F33" s="268"/>
      <c r="H33" s="162"/>
      <c r="K33" s="88"/>
      <c r="L33" s="89">
        <f>E33*G33</f>
        <v>0</v>
      </c>
      <c r="M33" s="89"/>
      <c r="N33" s="89">
        <f t="shared" si="0"/>
        <v>0</v>
      </c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15"/>
      <c r="C42" s="93"/>
      <c r="D42" s="138"/>
      <c r="E42" s="86"/>
      <c r="F42" s="88"/>
      <c r="M42" s="89"/>
      <c r="N42" s="89">
        <f t="shared" ref="N42:N48" si="1">M42-L42</f>
        <v>0</v>
      </c>
    </row>
    <row r="43" spans="1:14" ht="18" customHeight="1">
      <c r="A43" s="107"/>
      <c r="B43" s="115"/>
      <c r="C43" s="93"/>
      <c r="D43" s="138"/>
      <c r="E43" s="87"/>
      <c r="F43" s="268"/>
      <c r="H43" s="162"/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B44" s="115"/>
      <c r="C44" s="93"/>
      <c r="D44" s="138"/>
      <c r="E44" s="86"/>
      <c r="F44" s="88"/>
      <c r="M44" s="89"/>
      <c r="N44" s="89">
        <f t="shared" si="1"/>
        <v>0</v>
      </c>
    </row>
    <row r="45" spans="1:14" ht="18" customHeight="1">
      <c r="B45" s="115"/>
      <c r="C45" s="93"/>
      <c r="D45" s="138"/>
      <c r="E45" s="86"/>
      <c r="F45" s="88"/>
      <c r="M45" s="89"/>
      <c r="N45" s="89">
        <f t="shared" si="1"/>
        <v>0</v>
      </c>
    </row>
    <row r="46" spans="1:14" ht="18" customHeight="1">
      <c r="A46" s="107"/>
      <c r="B46" s="115"/>
      <c r="C46" s="93"/>
      <c r="D46" s="138"/>
      <c r="E46" s="86"/>
      <c r="F46" s="88"/>
      <c r="M46" s="89"/>
      <c r="N46" s="89">
        <f t="shared" si="1"/>
        <v>0</v>
      </c>
    </row>
    <row r="47" spans="1:14" ht="18" customHeight="1">
      <c r="M47" s="89"/>
      <c r="N47" s="89">
        <f t="shared" si="1"/>
        <v>0</v>
      </c>
    </row>
    <row r="48" spans="1:14" ht="18" customHeight="1">
      <c r="M48" s="89"/>
      <c r="N48" s="89">
        <f t="shared" si="1"/>
        <v>0</v>
      </c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2185</v>
      </c>
    </row>
    <row r="3" spans="1:2">
      <c r="A3" t="s">
        <v>2187</v>
      </c>
    </row>
    <row r="4" spans="1:2">
      <c r="A4" t="s">
        <v>2188</v>
      </c>
    </row>
    <row r="5" spans="1:2">
      <c r="A5" t="s">
        <v>2189</v>
      </c>
    </row>
    <row r="6" spans="1:2">
      <c r="A6" t="s">
        <v>2191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0"/>
      <c r="B1" s="401"/>
      <c r="C1" s="401"/>
      <c r="D1" s="401"/>
      <c r="E1" s="401"/>
      <c r="F1" s="401"/>
      <c r="G1" s="401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99" t="s">
        <v>1268</v>
      </c>
      <c r="R1" s="399"/>
      <c r="S1" s="397"/>
      <c r="T1" s="397"/>
      <c r="U1" s="398"/>
    </row>
    <row r="2" spans="1:21">
      <c r="A2" s="313" t="s">
        <v>73</v>
      </c>
      <c r="B2" s="314"/>
      <c r="C2" s="283" t="s">
        <v>2258</v>
      </c>
      <c r="D2" s="284"/>
      <c r="E2" s="284"/>
      <c r="F2" s="284"/>
      <c r="G2" s="285"/>
      <c r="H2" s="283" t="s">
        <v>84</v>
      </c>
      <c r="I2" s="284"/>
      <c r="J2" s="284"/>
      <c r="K2" s="284"/>
      <c r="L2" s="284"/>
      <c r="M2" s="284"/>
      <c r="N2" s="284"/>
      <c r="O2" s="285"/>
      <c r="P2" s="351" t="s">
        <v>71</v>
      </c>
      <c r="Q2" s="352"/>
      <c r="R2" s="352"/>
      <c r="S2" s="314"/>
      <c r="T2" s="382">
        <v>45783</v>
      </c>
      <c r="U2" s="383"/>
    </row>
    <row r="3" spans="1:21" ht="24" customHeight="1">
      <c r="A3" s="337" t="s">
        <v>1236</v>
      </c>
      <c r="B3" s="37" t="s">
        <v>67</v>
      </c>
      <c r="C3" s="367" t="s">
        <v>1555</v>
      </c>
      <c r="D3" s="368"/>
      <c r="E3" s="368"/>
      <c r="F3" s="368"/>
      <c r="G3" s="368"/>
      <c r="H3" s="368"/>
      <c r="I3" s="368"/>
      <c r="J3" s="369"/>
      <c r="K3" s="343" t="s">
        <v>1237</v>
      </c>
      <c r="L3" s="37" t="s">
        <v>67</v>
      </c>
      <c r="M3" s="346" t="s">
        <v>973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>
      <c r="A4" s="338"/>
      <c r="B4" s="37" t="s">
        <v>69</v>
      </c>
      <c r="C4" s="370"/>
      <c r="D4" s="371"/>
      <c r="E4" s="371"/>
      <c r="F4" s="371"/>
      <c r="G4" s="371"/>
      <c r="H4" s="371"/>
      <c r="I4" s="371"/>
      <c r="J4" s="372"/>
      <c r="K4" s="344"/>
      <c r="L4" s="37" t="s">
        <v>69</v>
      </c>
      <c r="M4" s="308" t="s">
        <v>971</v>
      </c>
      <c r="N4" s="309"/>
      <c r="O4" s="309"/>
      <c r="P4" s="309"/>
      <c r="Q4" s="309"/>
      <c r="R4" s="310"/>
      <c r="S4" s="38" t="s">
        <v>70</v>
      </c>
      <c r="T4" s="311" t="s">
        <v>81</v>
      </c>
      <c r="U4" s="312"/>
    </row>
    <row r="5" spans="1:21" ht="15.75" customHeight="1">
      <c r="A5" s="338"/>
      <c r="B5" s="38" t="s">
        <v>68</v>
      </c>
      <c r="C5" s="308" t="s">
        <v>1068</v>
      </c>
      <c r="D5" s="309"/>
      <c r="E5" s="309"/>
      <c r="F5" s="309"/>
      <c r="G5" s="309"/>
      <c r="H5" s="309"/>
      <c r="I5" s="309"/>
      <c r="J5" s="310"/>
      <c r="K5" s="344"/>
      <c r="L5" s="38" t="s">
        <v>68</v>
      </c>
      <c r="M5" s="308" t="s">
        <v>82</v>
      </c>
      <c r="N5" s="309"/>
      <c r="O5" s="309"/>
      <c r="P5" s="309"/>
      <c r="Q5" s="309"/>
      <c r="R5" s="309"/>
      <c r="S5" s="309"/>
      <c r="T5" s="309"/>
      <c r="U5" s="349"/>
    </row>
    <row r="6" spans="1:21" ht="15.75" customHeight="1">
      <c r="A6" s="339"/>
      <c r="B6" s="38" t="s">
        <v>83</v>
      </c>
      <c r="C6" s="308" t="s">
        <v>1067</v>
      </c>
      <c r="D6" s="309"/>
      <c r="E6" s="309"/>
      <c r="F6" s="309"/>
      <c r="G6" s="309"/>
      <c r="H6" s="309"/>
      <c r="I6" s="309"/>
      <c r="J6" s="310"/>
      <c r="K6" s="345"/>
      <c r="L6" s="38" t="s">
        <v>83</v>
      </c>
      <c r="M6" s="308" t="s">
        <v>74</v>
      </c>
      <c r="N6" s="309"/>
      <c r="O6" s="309"/>
      <c r="P6" s="309"/>
      <c r="Q6" s="309"/>
      <c r="R6" s="310"/>
      <c r="S6" s="38" t="s">
        <v>26</v>
      </c>
      <c r="T6" s="308" t="s">
        <v>985</v>
      </c>
      <c r="U6" s="349"/>
    </row>
    <row r="7" spans="1:21" ht="15.75" customHeight="1">
      <c r="A7" s="390" t="s">
        <v>78</v>
      </c>
      <c r="B7" s="354"/>
      <c r="C7" s="354"/>
      <c r="D7" s="354"/>
      <c r="E7" s="355"/>
      <c r="F7" s="353" t="s">
        <v>86</v>
      </c>
      <c r="G7" s="354"/>
      <c r="H7" s="354"/>
      <c r="I7" s="355"/>
      <c r="J7" s="353" t="s">
        <v>75</v>
      </c>
      <c r="K7" s="355"/>
      <c r="L7" s="353" t="s">
        <v>47</v>
      </c>
      <c r="M7" s="354"/>
      <c r="N7" s="354"/>
      <c r="O7" s="354"/>
      <c r="P7" s="355"/>
      <c r="Q7" s="353" t="s">
        <v>76</v>
      </c>
      <c r="R7" s="354"/>
      <c r="S7" s="355"/>
      <c r="T7" s="353" t="s">
        <v>77</v>
      </c>
      <c r="U7" s="356"/>
    </row>
    <row r="8" spans="1:21" ht="15" customHeight="1">
      <c r="A8" s="373" t="s">
        <v>1582</v>
      </c>
      <c r="B8" s="374"/>
      <c r="C8" s="374"/>
      <c r="D8" s="374"/>
      <c r="E8" s="375"/>
      <c r="F8" s="376"/>
      <c r="G8" s="374"/>
      <c r="H8" s="374"/>
      <c r="I8" s="375"/>
      <c r="J8" s="377">
        <v>1</v>
      </c>
      <c r="K8" s="378"/>
      <c r="L8" s="379">
        <v>350000</v>
      </c>
      <c r="M8" s="380"/>
      <c r="N8" s="380"/>
      <c r="O8" s="380"/>
      <c r="P8" s="381"/>
      <c r="Q8" s="379">
        <v>350000</v>
      </c>
      <c r="R8" s="380"/>
      <c r="S8" s="381"/>
      <c r="T8" s="395"/>
      <c r="U8" s="396"/>
    </row>
    <row r="9" spans="1:21" ht="15" customHeight="1">
      <c r="A9" s="360"/>
      <c r="B9" s="361"/>
      <c r="C9" s="361"/>
      <c r="D9" s="361"/>
      <c r="E9" s="362"/>
      <c r="F9" s="363"/>
      <c r="G9" s="361"/>
      <c r="H9" s="361"/>
      <c r="I9" s="362"/>
      <c r="J9" s="324"/>
      <c r="K9" s="323"/>
      <c r="L9" s="357"/>
      <c r="M9" s="358"/>
      <c r="N9" s="358"/>
      <c r="O9" s="358"/>
      <c r="P9" s="359"/>
      <c r="Q9" s="357"/>
      <c r="R9" s="358"/>
      <c r="S9" s="359"/>
      <c r="T9" s="335"/>
      <c r="U9" s="336"/>
    </row>
    <row r="10" spans="1:21" ht="15" customHeight="1">
      <c r="A10" s="360"/>
      <c r="B10" s="361"/>
      <c r="C10" s="361"/>
      <c r="D10" s="361"/>
      <c r="E10" s="362"/>
      <c r="F10" s="363"/>
      <c r="G10" s="361"/>
      <c r="H10" s="361"/>
      <c r="I10" s="362"/>
      <c r="J10" s="324"/>
      <c r="K10" s="323"/>
      <c r="L10" s="357"/>
      <c r="M10" s="358"/>
      <c r="N10" s="358"/>
      <c r="O10" s="358"/>
      <c r="P10" s="359"/>
      <c r="Q10" s="357"/>
      <c r="R10" s="358"/>
      <c r="S10" s="359"/>
      <c r="T10" s="335"/>
      <c r="U10" s="336"/>
    </row>
    <row r="11" spans="1:21" ht="15" customHeight="1">
      <c r="A11" s="360"/>
      <c r="B11" s="361"/>
      <c r="C11" s="361"/>
      <c r="D11" s="361"/>
      <c r="E11" s="362"/>
      <c r="F11" s="363"/>
      <c r="G11" s="361"/>
      <c r="H11" s="361"/>
      <c r="I11" s="362"/>
      <c r="J11" s="324"/>
      <c r="K11" s="323"/>
      <c r="L11" s="357"/>
      <c r="M11" s="358"/>
      <c r="N11" s="358"/>
      <c r="O11" s="358"/>
      <c r="P11" s="359"/>
      <c r="Q11" s="357"/>
      <c r="R11" s="358"/>
      <c r="S11" s="359"/>
      <c r="T11" s="335"/>
      <c r="U11" s="336"/>
    </row>
    <row r="12" spans="1:21" ht="15" customHeight="1">
      <c r="A12" s="360"/>
      <c r="B12" s="361"/>
      <c r="C12" s="361"/>
      <c r="D12" s="361"/>
      <c r="E12" s="362"/>
      <c r="F12" s="363"/>
      <c r="G12" s="361"/>
      <c r="H12" s="361"/>
      <c r="I12" s="362"/>
      <c r="J12" s="324"/>
      <c r="K12" s="323"/>
      <c r="L12" s="357"/>
      <c r="M12" s="358"/>
      <c r="N12" s="358"/>
      <c r="O12" s="358"/>
      <c r="P12" s="359"/>
      <c r="Q12" s="357"/>
      <c r="R12" s="358"/>
      <c r="S12" s="359"/>
      <c r="T12" s="335"/>
      <c r="U12" s="336"/>
    </row>
    <row r="13" spans="1:21" ht="15" customHeight="1">
      <c r="A13" s="360"/>
      <c r="B13" s="361"/>
      <c r="C13" s="361"/>
      <c r="D13" s="361"/>
      <c r="E13" s="362"/>
      <c r="F13" s="364"/>
      <c r="G13" s="365"/>
      <c r="H13" s="365"/>
      <c r="I13" s="366"/>
      <c r="J13" s="324"/>
      <c r="K13" s="323"/>
      <c r="L13" s="357"/>
      <c r="M13" s="358"/>
      <c r="N13" s="358"/>
      <c r="O13" s="358"/>
      <c r="P13" s="359"/>
      <c r="Q13" s="357"/>
      <c r="R13" s="358"/>
      <c r="S13" s="359"/>
      <c r="T13" s="335"/>
      <c r="U13" s="336"/>
    </row>
    <row r="14" spans="1:21" ht="15" customHeight="1">
      <c r="A14" s="360"/>
      <c r="B14" s="361"/>
      <c r="C14" s="361"/>
      <c r="D14" s="361"/>
      <c r="E14" s="362"/>
      <c r="F14" s="363"/>
      <c r="G14" s="361"/>
      <c r="H14" s="361"/>
      <c r="I14" s="362"/>
      <c r="J14" s="324"/>
      <c r="K14" s="323"/>
      <c r="L14" s="357"/>
      <c r="M14" s="358"/>
      <c r="N14" s="358"/>
      <c r="O14" s="358"/>
      <c r="P14" s="359"/>
      <c r="Q14" s="357"/>
      <c r="R14" s="358"/>
      <c r="S14" s="359"/>
      <c r="T14" s="335"/>
      <c r="U14" s="336"/>
    </row>
    <row r="15" spans="1:21" ht="15" customHeight="1">
      <c r="A15" s="321"/>
      <c r="B15" s="322"/>
      <c r="C15" s="322"/>
      <c r="D15" s="322"/>
      <c r="E15" s="323"/>
      <c r="F15" s="324"/>
      <c r="G15" s="322"/>
      <c r="H15" s="322"/>
      <c r="I15" s="323"/>
      <c r="J15" s="324"/>
      <c r="K15" s="323"/>
      <c r="L15" s="332"/>
      <c r="M15" s="333"/>
      <c r="N15" s="333"/>
      <c r="O15" s="333"/>
      <c r="P15" s="334"/>
      <c r="Q15" s="332"/>
      <c r="R15" s="333"/>
      <c r="S15" s="334"/>
      <c r="T15" s="335"/>
      <c r="U15" s="336"/>
    </row>
    <row r="16" spans="1:21" ht="15" customHeight="1">
      <c r="A16" s="321"/>
      <c r="B16" s="322"/>
      <c r="C16" s="322"/>
      <c r="D16" s="322"/>
      <c r="E16" s="323"/>
      <c r="F16" s="324"/>
      <c r="G16" s="322"/>
      <c r="H16" s="322"/>
      <c r="I16" s="323"/>
      <c r="J16" s="324"/>
      <c r="K16" s="323"/>
      <c r="L16" s="332"/>
      <c r="M16" s="333"/>
      <c r="N16" s="333"/>
      <c r="O16" s="333"/>
      <c r="P16" s="334"/>
      <c r="Q16" s="332"/>
      <c r="R16" s="333"/>
      <c r="S16" s="334"/>
      <c r="T16" s="335"/>
      <c r="U16" s="336"/>
    </row>
    <row r="17" spans="1:21" ht="15" customHeight="1">
      <c r="A17" s="321"/>
      <c r="B17" s="322"/>
      <c r="C17" s="322"/>
      <c r="D17" s="322"/>
      <c r="E17" s="323"/>
      <c r="F17" s="324"/>
      <c r="G17" s="322"/>
      <c r="H17" s="322"/>
      <c r="I17" s="323"/>
      <c r="J17" s="324"/>
      <c r="K17" s="323"/>
      <c r="L17" s="332"/>
      <c r="M17" s="333"/>
      <c r="N17" s="333"/>
      <c r="O17" s="333"/>
      <c r="P17" s="334"/>
      <c r="Q17" s="332"/>
      <c r="R17" s="333"/>
      <c r="S17" s="334"/>
      <c r="T17" s="335"/>
      <c r="U17" s="336"/>
    </row>
    <row r="18" spans="1:21" ht="15" customHeight="1">
      <c r="A18" s="321"/>
      <c r="B18" s="322"/>
      <c r="C18" s="322"/>
      <c r="D18" s="322"/>
      <c r="E18" s="323"/>
      <c r="F18" s="324"/>
      <c r="G18" s="322"/>
      <c r="H18" s="322"/>
      <c r="I18" s="323"/>
      <c r="J18" s="324"/>
      <c r="K18" s="323"/>
      <c r="L18" s="332"/>
      <c r="M18" s="333"/>
      <c r="N18" s="333"/>
      <c r="O18" s="333"/>
      <c r="P18" s="334"/>
      <c r="Q18" s="332"/>
      <c r="R18" s="333"/>
      <c r="S18" s="334"/>
      <c r="T18" s="335"/>
      <c r="U18" s="336"/>
    </row>
    <row r="19" spans="1:21" ht="15" customHeight="1">
      <c r="A19" s="286"/>
      <c r="B19" s="287"/>
      <c r="C19" s="287"/>
      <c r="D19" s="287"/>
      <c r="E19" s="288"/>
      <c r="F19" s="289"/>
      <c r="G19" s="287"/>
      <c r="H19" s="287"/>
      <c r="I19" s="288"/>
      <c r="J19" s="289"/>
      <c r="K19" s="288"/>
      <c r="L19" s="316"/>
      <c r="M19" s="317"/>
      <c r="N19" s="317"/>
      <c r="O19" s="317"/>
      <c r="P19" s="318"/>
      <c r="Q19" s="316"/>
      <c r="R19" s="317"/>
      <c r="S19" s="318"/>
      <c r="T19" s="319"/>
      <c r="U19" s="320"/>
    </row>
    <row r="20" spans="1:21">
      <c r="A20" s="390" t="s">
        <v>89</v>
      </c>
      <c r="B20" s="354"/>
      <c r="C20" s="354"/>
      <c r="D20" s="354"/>
      <c r="E20" s="354"/>
      <c r="F20" s="391">
        <v>0</v>
      </c>
      <c r="G20" s="391"/>
      <c r="H20" s="391"/>
      <c r="I20" s="392"/>
      <c r="J20" s="294">
        <f>SUM(J8:K19)</f>
        <v>1</v>
      </c>
      <c r="K20" s="294"/>
      <c r="L20" s="387" t="s">
        <v>968</v>
      </c>
      <c r="M20" s="388"/>
      <c r="N20" s="388"/>
      <c r="O20" s="388"/>
      <c r="P20" s="389"/>
      <c r="Q20" s="393">
        <f>SUM(Q8:S19)</f>
        <v>350000</v>
      </c>
      <c r="R20" s="391"/>
      <c r="S20" s="391"/>
      <c r="T20" s="391"/>
      <c r="U20" s="394"/>
    </row>
    <row r="21" spans="1:21" ht="17.25" thickBot="1">
      <c r="A21" s="295" t="s">
        <v>99</v>
      </c>
      <c r="B21" s="296"/>
      <c r="C21" s="296"/>
      <c r="D21" s="296"/>
      <c r="E21" s="296"/>
      <c r="F21" s="297">
        <f>F20+Q20</f>
        <v>350000</v>
      </c>
      <c r="G21" s="297"/>
      <c r="H21" s="297"/>
      <c r="I21" s="298"/>
      <c r="J21" s="299" t="s">
        <v>974</v>
      </c>
      <c r="K21" s="296"/>
      <c r="L21" s="300" t="str">
        <f>T4</f>
        <v>장효주</v>
      </c>
      <c r="M21" s="300"/>
      <c r="N21" s="300"/>
      <c r="O21" s="299" t="s">
        <v>72</v>
      </c>
      <c r="P21" s="301"/>
      <c r="Q21" s="302" t="str">
        <f>C3</f>
        <v>이시아오토(대구)</v>
      </c>
      <c r="R21" s="303"/>
      <c r="S21" s="303"/>
      <c r="T21" s="303"/>
      <c r="U21" s="304"/>
    </row>
    <row r="22" spans="1:21" ht="9" customHeight="1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</row>
    <row r="23" spans="1:21" ht="11.25" customHeight="1" thickBot="1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>
      <c r="A24" s="305" t="s">
        <v>79</v>
      </c>
      <c r="B24" s="306"/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7"/>
    </row>
    <row r="25" spans="1:21">
      <c r="A25" s="313" t="s">
        <v>73</v>
      </c>
      <c r="B25" s="314"/>
      <c r="C25" s="283" t="str">
        <f>C2</f>
        <v>카카오뱅크 3333181865047</v>
      </c>
      <c r="D25" s="284"/>
      <c r="E25" s="284"/>
      <c r="F25" s="284"/>
      <c r="G25" s="285"/>
      <c r="H25" s="283" t="s">
        <v>85</v>
      </c>
      <c r="I25" s="284"/>
      <c r="J25" s="284"/>
      <c r="K25" s="284"/>
      <c r="L25" s="284"/>
      <c r="M25" s="284"/>
      <c r="N25" s="284"/>
      <c r="O25" s="285"/>
      <c r="P25" s="351" t="s">
        <v>71</v>
      </c>
      <c r="Q25" s="352"/>
      <c r="R25" s="352"/>
      <c r="S25" s="314"/>
      <c r="T25" s="382">
        <f>T2</f>
        <v>45783</v>
      </c>
      <c r="U25" s="383"/>
    </row>
    <row r="26" spans="1:21" ht="27" customHeight="1">
      <c r="A26" s="337" t="s">
        <v>1236</v>
      </c>
      <c r="B26" s="37" t="s">
        <v>67</v>
      </c>
      <c r="C26" s="340" t="str">
        <f>C3</f>
        <v>이시아오토(대구)</v>
      </c>
      <c r="D26" s="341"/>
      <c r="E26" s="341"/>
      <c r="F26" s="341"/>
      <c r="G26" s="341"/>
      <c r="H26" s="341"/>
      <c r="I26" s="341"/>
      <c r="J26" s="342"/>
      <c r="K26" s="343" t="s">
        <v>1237</v>
      </c>
      <c r="L26" s="37" t="s">
        <v>67</v>
      </c>
      <c r="M26" s="346" t="str">
        <f>M3</f>
        <v>BTS&amp;P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>
      <c r="A27" s="338"/>
      <c r="B27" s="37" t="s">
        <v>69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44"/>
      <c r="L27" s="37" t="s">
        <v>69</v>
      </c>
      <c r="M27" s="308" t="str">
        <f>M4</f>
        <v>259-12-01768</v>
      </c>
      <c r="N27" s="309"/>
      <c r="O27" s="309"/>
      <c r="P27" s="309"/>
      <c r="Q27" s="309"/>
      <c r="R27" s="310"/>
      <c r="S27" s="38" t="s">
        <v>70</v>
      </c>
      <c r="T27" s="311" t="str">
        <f>T4</f>
        <v>장효주</v>
      </c>
      <c r="U27" s="312"/>
    </row>
    <row r="28" spans="1:21" ht="15.75" customHeight="1">
      <c r="A28" s="338"/>
      <c r="B28" s="38" t="s">
        <v>10</v>
      </c>
      <c r="C28" s="308" t="str">
        <f>C5</f>
        <v>대구광역시 동구 팔공로49길 35 107호</v>
      </c>
      <c r="D28" s="309"/>
      <c r="E28" s="309"/>
      <c r="F28" s="309"/>
      <c r="G28" s="309"/>
      <c r="H28" s="309"/>
      <c r="I28" s="309"/>
      <c r="J28" s="310"/>
      <c r="K28" s="344"/>
      <c r="L28" s="38" t="s">
        <v>10</v>
      </c>
      <c r="M28" s="308" t="str">
        <f>M5</f>
        <v>대구 달서구 용산로 28(본리동)</v>
      </c>
      <c r="N28" s="309"/>
      <c r="O28" s="309"/>
      <c r="P28" s="309"/>
      <c r="Q28" s="309"/>
      <c r="R28" s="309"/>
      <c r="S28" s="309"/>
      <c r="T28" s="309"/>
      <c r="U28" s="349"/>
    </row>
    <row r="29" spans="1:21" ht="15.75" customHeight="1">
      <c r="A29" s="339"/>
      <c r="B29" s="38" t="s">
        <v>83</v>
      </c>
      <c r="C29" s="308" t="str">
        <f>C6</f>
        <v>010-8248-5056</v>
      </c>
      <c r="D29" s="309"/>
      <c r="E29" s="309"/>
      <c r="F29" s="309"/>
      <c r="G29" s="309"/>
      <c r="H29" s="309"/>
      <c r="I29" s="309"/>
      <c r="J29" s="310"/>
      <c r="K29" s="345"/>
      <c r="L29" s="38" t="s">
        <v>83</v>
      </c>
      <c r="M29" s="308" t="str">
        <f>M6</f>
        <v>010-5168-3542</v>
      </c>
      <c r="N29" s="309"/>
      <c r="O29" s="309"/>
      <c r="P29" s="309"/>
      <c r="Q29" s="309"/>
      <c r="R29" s="310"/>
      <c r="S29" s="38" t="s">
        <v>26</v>
      </c>
      <c r="T29" s="308"/>
      <c r="U29" s="349"/>
    </row>
    <row r="30" spans="1:21" ht="15.75" customHeight="1">
      <c r="A30" s="390" t="s">
        <v>78</v>
      </c>
      <c r="B30" s="354"/>
      <c r="C30" s="354"/>
      <c r="D30" s="354"/>
      <c r="E30" s="355"/>
      <c r="F30" s="353" t="s">
        <v>49</v>
      </c>
      <c r="G30" s="354"/>
      <c r="H30" s="354"/>
      <c r="I30" s="355"/>
      <c r="J30" s="353" t="s">
        <v>75</v>
      </c>
      <c r="K30" s="355"/>
      <c r="L30" s="353" t="s">
        <v>47</v>
      </c>
      <c r="M30" s="354"/>
      <c r="N30" s="354"/>
      <c r="O30" s="354"/>
      <c r="P30" s="355"/>
      <c r="Q30" s="353" t="s">
        <v>76</v>
      </c>
      <c r="R30" s="354"/>
      <c r="S30" s="355"/>
      <c r="T30" s="353" t="s">
        <v>77</v>
      </c>
      <c r="U30" s="356"/>
    </row>
    <row r="31" spans="1:21" ht="15" customHeight="1">
      <c r="A31" s="329" t="str">
        <f>A8</f>
        <v>PARK_PAWL</v>
      </c>
      <c r="B31" s="330"/>
      <c r="C31" s="330"/>
      <c r="D31" s="330"/>
      <c r="E31" s="330"/>
      <c r="F31" s="330">
        <f>F8</f>
        <v>0</v>
      </c>
      <c r="G31" s="330"/>
      <c r="H31" s="330"/>
      <c r="I31" s="330"/>
      <c r="J31" s="330">
        <f>J8</f>
        <v>1</v>
      </c>
      <c r="K31" s="330"/>
      <c r="L31" s="331">
        <f>L8</f>
        <v>350000</v>
      </c>
      <c r="M31" s="331"/>
      <c r="N31" s="331"/>
      <c r="O31" s="331"/>
      <c r="P31" s="331"/>
      <c r="Q31" s="331">
        <f>Q8</f>
        <v>350000</v>
      </c>
      <c r="R31" s="331"/>
      <c r="S31" s="331"/>
      <c r="T31" s="330">
        <f>T8</f>
        <v>0</v>
      </c>
      <c r="U31" s="350"/>
    </row>
    <row r="32" spans="1:21" ht="15" customHeight="1">
      <c r="A32" s="293">
        <f t="shared" ref="A32:A42" si="0">A9</f>
        <v>0</v>
      </c>
      <c r="B32" s="290"/>
      <c r="C32" s="290"/>
      <c r="D32" s="290"/>
      <c r="E32" s="290"/>
      <c r="F32" s="290">
        <f t="shared" ref="F32:F42" si="1">F9</f>
        <v>0</v>
      </c>
      <c r="G32" s="290"/>
      <c r="H32" s="290"/>
      <c r="I32" s="290"/>
      <c r="J32" s="290">
        <f t="shared" ref="J32:J42" si="2">J9</f>
        <v>0</v>
      </c>
      <c r="K32" s="290"/>
      <c r="L32" s="292">
        <f t="shared" ref="L32:L42" si="3">L9</f>
        <v>0</v>
      </c>
      <c r="M32" s="292"/>
      <c r="N32" s="292"/>
      <c r="O32" s="292"/>
      <c r="P32" s="292"/>
      <c r="Q32" s="292">
        <f t="shared" ref="Q32:Q42" si="4">Q9</f>
        <v>0</v>
      </c>
      <c r="R32" s="292"/>
      <c r="S32" s="292"/>
      <c r="T32" s="290">
        <f t="shared" ref="T32:T42" si="5">T9</f>
        <v>0</v>
      </c>
      <c r="U32" s="291"/>
    </row>
    <row r="33" spans="1:21" ht="15" customHeight="1">
      <c r="A33" s="293">
        <f t="shared" si="0"/>
        <v>0</v>
      </c>
      <c r="B33" s="290"/>
      <c r="C33" s="290"/>
      <c r="D33" s="290"/>
      <c r="E33" s="290"/>
      <c r="F33" s="290">
        <f t="shared" si="1"/>
        <v>0</v>
      </c>
      <c r="G33" s="290"/>
      <c r="H33" s="290"/>
      <c r="I33" s="290"/>
      <c r="J33" s="290">
        <f t="shared" si="2"/>
        <v>0</v>
      </c>
      <c r="K33" s="290"/>
      <c r="L33" s="292">
        <f t="shared" si="3"/>
        <v>0</v>
      </c>
      <c r="M33" s="292"/>
      <c r="N33" s="292"/>
      <c r="O33" s="292"/>
      <c r="P33" s="292"/>
      <c r="Q33" s="292">
        <f t="shared" si="4"/>
        <v>0</v>
      </c>
      <c r="R33" s="292"/>
      <c r="S33" s="292"/>
      <c r="T33" s="290">
        <f t="shared" si="5"/>
        <v>0</v>
      </c>
      <c r="U33" s="291"/>
    </row>
    <row r="34" spans="1:21" ht="15" customHeight="1">
      <c r="A34" s="293">
        <f t="shared" si="0"/>
        <v>0</v>
      </c>
      <c r="B34" s="290"/>
      <c r="C34" s="290"/>
      <c r="D34" s="290"/>
      <c r="E34" s="290"/>
      <c r="F34" s="290">
        <f t="shared" si="1"/>
        <v>0</v>
      </c>
      <c r="G34" s="290"/>
      <c r="H34" s="290"/>
      <c r="I34" s="290"/>
      <c r="J34" s="290">
        <v>1</v>
      </c>
      <c r="K34" s="290"/>
      <c r="L34" s="292">
        <f t="shared" si="3"/>
        <v>0</v>
      </c>
      <c r="M34" s="292"/>
      <c r="N34" s="292"/>
      <c r="O34" s="292"/>
      <c r="P34" s="292"/>
      <c r="Q34" s="292">
        <f t="shared" si="4"/>
        <v>0</v>
      </c>
      <c r="R34" s="292"/>
      <c r="S34" s="292"/>
      <c r="T34" s="290">
        <f t="shared" si="5"/>
        <v>0</v>
      </c>
      <c r="U34" s="291"/>
    </row>
    <row r="35" spans="1:21" ht="15" customHeight="1">
      <c r="A35" s="293">
        <f t="shared" si="0"/>
        <v>0</v>
      </c>
      <c r="B35" s="290"/>
      <c r="C35" s="290"/>
      <c r="D35" s="290"/>
      <c r="E35" s="290"/>
      <c r="F35" s="290">
        <f t="shared" si="1"/>
        <v>0</v>
      </c>
      <c r="G35" s="290"/>
      <c r="H35" s="290"/>
      <c r="I35" s="290"/>
      <c r="J35" s="290">
        <f t="shared" si="2"/>
        <v>0</v>
      </c>
      <c r="K35" s="290"/>
      <c r="L35" s="292">
        <f t="shared" si="3"/>
        <v>0</v>
      </c>
      <c r="M35" s="292"/>
      <c r="N35" s="292"/>
      <c r="O35" s="292"/>
      <c r="P35" s="292"/>
      <c r="Q35" s="292">
        <f t="shared" si="4"/>
        <v>0</v>
      </c>
      <c r="R35" s="292"/>
      <c r="S35" s="292"/>
      <c r="T35" s="290">
        <f t="shared" si="5"/>
        <v>0</v>
      </c>
      <c r="U35" s="291"/>
    </row>
    <row r="36" spans="1:21" ht="15" customHeight="1">
      <c r="A36" s="293">
        <f t="shared" si="0"/>
        <v>0</v>
      </c>
      <c r="B36" s="290"/>
      <c r="C36" s="290"/>
      <c r="D36" s="290"/>
      <c r="E36" s="290"/>
      <c r="F36" s="290">
        <f t="shared" si="1"/>
        <v>0</v>
      </c>
      <c r="G36" s="290"/>
      <c r="H36" s="290"/>
      <c r="I36" s="290"/>
      <c r="J36" s="290">
        <f t="shared" si="2"/>
        <v>0</v>
      </c>
      <c r="K36" s="290"/>
      <c r="L36" s="292">
        <f t="shared" si="3"/>
        <v>0</v>
      </c>
      <c r="M36" s="292"/>
      <c r="N36" s="292"/>
      <c r="O36" s="292"/>
      <c r="P36" s="292"/>
      <c r="Q36" s="292">
        <f t="shared" si="4"/>
        <v>0</v>
      </c>
      <c r="R36" s="292"/>
      <c r="S36" s="292"/>
      <c r="T36" s="290">
        <f t="shared" si="5"/>
        <v>0</v>
      </c>
      <c r="U36" s="291"/>
    </row>
    <row r="37" spans="1:21" ht="15" customHeight="1">
      <c r="A37" s="293">
        <f t="shared" si="0"/>
        <v>0</v>
      </c>
      <c r="B37" s="290"/>
      <c r="C37" s="290"/>
      <c r="D37" s="290"/>
      <c r="E37" s="290"/>
      <c r="F37" s="290">
        <f t="shared" si="1"/>
        <v>0</v>
      </c>
      <c r="G37" s="290"/>
      <c r="H37" s="290"/>
      <c r="I37" s="290"/>
      <c r="J37" s="290">
        <f t="shared" si="2"/>
        <v>0</v>
      </c>
      <c r="K37" s="290"/>
      <c r="L37" s="292">
        <f t="shared" si="3"/>
        <v>0</v>
      </c>
      <c r="M37" s="292"/>
      <c r="N37" s="292"/>
      <c r="O37" s="292"/>
      <c r="P37" s="292"/>
      <c r="Q37" s="292">
        <f t="shared" si="4"/>
        <v>0</v>
      </c>
      <c r="R37" s="292"/>
      <c r="S37" s="292"/>
      <c r="T37" s="290">
        <f t="shared" si="5"/>
        <v>0</v>
      </c>
      <c r="U37" s="291"/>
    </row>
    <row r="38" spans="1:21" ht="15" customHeight="1">
      <c r="A38" s="293">
        <f t="shared" si="0"/>
        <v>0</v>
      </c>
      <c r="B38" s="290"/>
      <c r="C38" s="290"/>
      <c r="D38" s="290"/>
      <c r="E38" s="290"/>
      <c r="F38" s="290">
        <f t="shared" si="1"/>
        <v>0</v>
      </c>
      <c r="G38" s="290"/>
      <c r="H38" s="290"/>
      <c r="I38" s="290"/>
      <c r="J38" s="290">
        <f t="shared" si="2"/>
        <v>0</v>
      </c>
      <c r="K38" s="290"/>
      <c r="L38" s="292">
        <f t="shared" si="3"/>
        <v>0</v>
      </c>
      <c r="M38" s="292"/>
      <c r="N38" s="292"/>
      <c r="O38" s="292"/>
      <c r="P38" s="292"/>
      <c r="Q38" s="292">
        <f t="shared" si="4"/>
        <v>0</v>
      </c>
      <c r="R38" s="292"/>
      <c r="S38" s="292"/>
      <c r="T38" s="290">
        <f t="shared" si="5"/>
        <v>0</v>
      </c>
      <c r="U38" s="291"/>
    </row>
    <row r="39" spans="1:21" ht="15" customHeight="1">
      <c r="A39" s="293">
        <f t="shared" si="0"/>
        <v>0</v>
      </c>
      <c r="B39" s="290"/>
      <c r="C39" s="290"/>
      <c r="D39" s="290"/>
      <c r="E39" s="290"/>
      <c r="F39" s="290">
        <f t="shared" si="1"/>
        <v>0</v>
      </c>
      <c r="G39" s="290"/>
      <c r="H39" s="290"/>
      <c r="I39" s="290"/>
      <c r="J39" s="290">
        <f t="shared" si="2"/>
        <v>0</v>
      </c>
      <c r="K39" s="290"/>
      <c r="L39" s="292">
        <f t="shared" si="3"/>
        <v>0</v>
      </c>
      <c r="M39" s="292"/>
      <c r="N39" s="292"/>
      <c r="O39" s="292"/>
      <c r="P39" s="292"/>
      <c r="Q39" s="292">
        <f t="shared" si="4"/>
        <v>0</v>
      </c>
      <c r="R39" s="292"/>
      <c r="S39" s="292"/>
      <c r="T39" s="290">
        <f t="shared" si="5"/>
        <v>0</v>
      </c>
      <c r="U39" s="291"/>
    </row>
    <row r="40" spans="1:21" ht="15" customHeight="1">
      <c r="A40" s="293">
        <f t="shared" si="0"/>
        <v>0</v>
      </c>
      <c r="B40" s="290"/>
      <c r="C40" s="290"/>
      <c r="D40" s="290"/>
      <c r="E40" s="290"/>
      <c r="F40" s="290">
        <f t="shared" si="1"/>
        <v>0</v>
      </c>
      <c r="G40" s="290"/>
      <c r="H40" s="290"/>
      <c r="I40" s="290"/>
      <c r="J40" s="290">
        <f t="shared" si="2"/>
        <v>0</v>
      </c>
      <c r="K40" s="290"/>
      <c r="L40" s="292">
        <f t="shared" si="3"/>
        <v>0</v>
      </c>
      <c r="M40" s="292"/>
      <c r="N40" s="292"/>
      <c r="O40" s="292"/>
      <c r="P40" s="292"/>
      <c r="Q40" s="292">
        <f t="shared" si="4"/>
        <v>0</v>
      </c>
      <c r="R40" s="292"/>
      <c r="S40" s="292"/>
      <c r="T40" s="290">
        <f t="shared" si="5"/>
        <v>0</v>
      </c>
      <c r="U40" s="291"/>
    </row>
    <row r="41" spans="1:21" ht="15" customHeight="1">
      <c r="A41" s="293">
        <f t="shared" si="0"/>
        <v>0</v>
      </c>
      <c r="B41" s="290"/>
      <c r="C41" s="290"/>
      <c r="D41" s="290"/>
      <c r="E41" s="290"/>
      <c r="F41" s="290">
        <f t="shared" si="1"/>
        <v>0</v>
      </c>
      <c r="G41" s="290"/>
      <c r="H41" s="290"/>
      <c r="I41" s="290"/>
      <c r="J41" s="290">
        <f t="shared" si="2"/>
        <v>0</v>
      </c>
      <c r="K41" s="290"/>
      <c r="L41" s="292">
        <f t="shared" si="3"/>
        <v>0</v>
      </c>
      <c r="M41" s="292"/>
      <c r="N41" s="292"/>
      <c r="O41" s="292"/>
      <c r="P41" s="292"/>
      <c r="Q41" s="292">
        <f t="shared" si="4"/>
        <v>0</v>
      </c>
      <c r="R41" s="292"/>
      <c r="S41" s="292"/>
      <c r="T41" s="290">
        <f t="shared" si="5"/>
        <v>0</v>
      </c>
      <c r="U41" s="291"/>
    </row>
    <row r="42" spans="1:21" ht="15" customHeight="1">
      <c r="A42" s="325">
        <f t="shared" si="0"/>
        <v>0</v>
      </c>
      <c r="B42" s="326"/>
      <c r="C42" s="326"/>
      <c r="D42" s="326"/>
      <c r="E42" s="326"/>
      <c r="F42" s="326">
        <f t="shared" si="1"/>
        <v>0</v>
      </c>
      <c r="G42" s="326"/>
      <c r="H42" s="326"/>
      <c r="I42" s="326"/>
      <c r="J42" s="326">
        <f t="shared" si="2"/>
        <v>0</v>
      </c>
      <c r="K42" s="326"/>
      <c r="L42" s="327">
        <f t="shared" si="3"/>
        <v>0</v>
      </c>
      <c r="M42" s="327"/>
      <c r="N42" s="327"/>
      <c r="O42" s="327"/>
      <c r="P42" s="327"/>
      <c r="Q42" s="327">
        <f t="shared" si="4"/>
        <v>0</v>
      </c>
      <c r="R42" s="327"/>
      <c r="S42" s="327"/>
      <c r="T42" s="326">
        <f t="shared" si="5"/>
        <v>0</v>
      </c>
      <c r="U42" s="328"/>
    </row>
    <row r="43" spans="1:21">
      <c r="A43" s="390" t="s">
        <v>89</v>
      </c>
      <c r="B43" s="354"/>
      <c r="C43" s="354"/>
      <c r="D43" s="354"/>
      <c r="E43" s="354"/>
      <c r="F43" s="391">
        <f>F20</f>
        <v>0</v>
      </c>
      <c r="G43" s="391"/>
      <c r="H43" s="391"/>
      <c r="I43" s="392"/>
      <c r="J43" s="294">
        <f>J20</f>
        <v>1</v>
      </c>
      <c r="K43" s="294"/>
      <c r="L43" s="387" t="s">
        <v>968</v>
      </c>
      <c r="M43" s="388"/>
      <c r="N43" s="388"/>
      <c r="O43" s="388"/>
      <c r="P43" s="389"/>
      <c r="Q43" s="402">
        <f>Q20</f>
        <v>350000</v>
      </c>
      <c r="R43" s="403"/>
      <c r="S43" s="403"/>
      <c r="T43" s="403"/>
      <c r="U43" s="404"/>
    </row>
    <row r="44" spans="1:21" ht="17.25" thickBot="1">
      <c r="A44" s="295" t="s">
        <v>99</v>
      </c>
      <c r="B44" s="296"/>
      <c r="C44" s="296"/>
      <c r="D44" s="296"/>
      <c r="E44" s="296"/>
      <c r="F44" s="297">
        <f>F21</f>
        <v>350000</v>
      </c>
      <c r="G44" s="297"/>
      <c r="H44" s="297"/>
      <c r="I44" s="298"/>
      <c r="J44" s="299" t="s">
        <v>974</v>
      </c>
      <c r="K44" s="296"/>
      <c r="L44" s="300" t="str">
        <f>L21</f>
        <v>장효주</v>
      </c>
      <c r="M44" s="300"/>
      <c r="N44" s="300"/>
      <c r="O44" s="299" t="s">
        <v>72</v>
      </c>
      <c r="P44" s="301"/>
      <c r="Q44" s="302" t="str">
        <f>Q21</f>
        <v>이시아오토(대구)</v>
      </c>
      <c r="R44" s="303"/>
      <c r="S44" s="303"/>
      <c r="T44" s="303"/>
      <c r="U44" s="30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30"/>
  <sheetViews>
    <sheetView topLeftCell="A178" workbookViewId="0">
      <selection activeCell="D201" sqref="D201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227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2170</v>
      </c>
    </row>
    <row r="195" spans="1:4">
      <c r="A195">
        <v>191</v>
      </c>
      <c r="B195" s="13">
        <v>45772</v>
      </c>
      <c r="C195" t="s">
        <v>1530</v>
      </c>
      <c r="D195" t="s">
        <v>2172</v>
      </c>
    </row>
    <row r="196" spans="1:4">
      <c r="A196">
        <v>192</v>
      </c>
      <c r="B196" s="13">
        <v>45772</v>
      </c>
      <c r="C196" t="s">
        <v>1960</v>
      </c>
      <c r="D196" t="s">
        <v>2173</v>
      </c>
    </row>
    <row r="197" spans="1:4">
      <c r="A197">
        <v>193</v>
      </c>
      <c r="B197" s="13">
        <v>45775</v>
      </c>
      <c r="C197" t="s">
        <v>1607</v>
      </c>
      <c r="D197" t="s">
        <v>2175</v>
      </c>
    </row>
    <row r="198" spans="1:4">
      <c r="A198">
        <v>194</v>
      </c>
      <c r="B198" s="13">
        <v>45775</v>
      </c>
      <c r="C198" t="s">
        <v>1530</v>
      </c>
      <c r="D198" t="s">
        <v>2176</v>
      </c>
    </row>
    <row r="199" spans="1:4">
      <c r="A199">
        <v>195</v>
      </c>
      <c r="B199" s="13">
        <v>45775</v>
      </c>
      <c r="C199" t="s">
        <v>1216</v>
      </c>
      <c r="D199" t="s">
        <v>2177</v>
      </c>
    </row>
    <row r="200" spans="1:4">
      <c r="A200">
        <v>196</v>
      </c>
      <c r="B200" s="13">
        <v>45775</v>
      </c>
      <c r="C200" t="s">
        <v>1093</v>
      </c>
      <c r="D200" t="s">
        <v>2179</v>
      </c>
    </row>
    <row r="201" spans="1:4">
      <c r="A201">
        <v>197</v>
      </c>
      <c r="B201" s="13">
        <v>45775</v>
      </c>
      <c r="C201" t="s">
        <v>1618</v>
      </c>
      <c r="D201" t="s">
        <v>2181</v>
      </c>
    </row>
    <row r="202" spans="1:4">
      <c r="A202">
        <v>198</v>
      </c>
      <c r="B202" s="13">
        <v>45775</v>
      </c>
      <c r="C202" t="s">
        <v>2165</v>
      </c>
      <c r="D202" t="s">
        <v>2183</v>
      </c>
    </row>
    <row r="203" spans="1:4">
      <c r="A203">
        <v>199</v>
      </c>
      <c r="B203" s="13">
        <v>45776</v>
      </c>
      <c r="C203" t="s">
        <v>1627</v>
      </c>
      <c r="D203" t="s">
        <v>2197</v>
      </c>
    </row>
    <row r="204" spans="1:4">
      <c r="A204">
        <v>200</v>
      </c>
      <c r="B204" s="13">
        <v>45776</v>
      </c>
      <c r="C204" t="s">
        <v>2201</v>
      </c>
      <c r="D204" t="s">
        <v>2202</v>
      </c>
    </row>
    <row r="205" spans="1:4">
      <c r="A205">
        <v>201</v>
      </c>
      <c r="B205" s="13">
        <v>45776</v>
      </c>
      <c r="C205" t="s">
        <v>1858</v>
      </c>
      <c r="D205" t="s">
        <v>2207</v>
      </c>
    </row>
    <row r="206" spans="1:4">
      <c r="A206">
        <v>202</v>
      </c>
      <c r="B206" s="13">
        <v>45776</v>
      </c>
      <c r="C206" t="s">
        <v>2210</v>
      </c>
      <c r="D206" t="s">
        <v>2211</v>
      </c>
    </row>
    <row r="207" spans="1:4">
      <c r="A207">
        <v>203</v>
      </c>
      <c r="B207" s="13">
        <v>45776</v>
      </c>
      <c r="C207" t="s">
        <v>2165</v>
      </c>
      <c r="D207" t="s">
        <v>2212</v>
      </c>
    </row>
    <row r="208" spans="1:4">
      <c r="A208">
        <v>204</v>
      </c>
      <c r="B208" s="13">
        <v>45776</v>
      </c>
      <c r="C208" t="s">
        <v>1885</v>
      </c>
      <c r="D208" t="s">
        <v>2214</v>
      </c>
    </row>
    <row r="209" spans="1:4">
      <c r="A209">
        <v>205</v>
      </c>
      <c r="B209" s="13">
        <v>45776</v>
      </c>
      <c r="C209" t="s">
        <v>2165</v>
      </c>
      <c r="D209" t="s">
        <v>2216</v>
      </c>
    </row>
    <row r="210" spans="1:4">
      <c r="A210">
        <v>206</v>
      </c>
      <c r="B210" s="13">
        <v>45777</v>
      </c>
      <c r="C210" t="s">
        <v>1027</v>
      </c>
      <c r="D210" t="s">
        <v>2217</v>
      </c>
    </row>
    <row r="211" spans="1:4">
      <c r="A211">
        <v>207</v>
      </c>
      <c r="B211" s="13">
        <v>45777</v>
      </c>
      <c r="C211" t="s">
        <v>1530</v>
      </c>
      <c r="D211" t="s">
        <v>2219</v>
      </c>
    </row>
    <row r="212" spans="1:4">
      <c r="A212">
        <v>208</v>
      </c>
      <c r="B212" s="13">
        <v>45777</v>
      </c>
      <c r="C212" t="s">
        <v>2220</v>
      </c>
      <c r="D212" t="s">
        <v>2224</v>
      </c>
    </row>
    <row r="213" spans="1:4">
      <c r="A213">
        <v>209</v>
      </c>
      <c r="B213" s="13">
        <v>45777</v>
      </c>
      <c r="C213" t="s">
        <v>2225</v>
      </c>
      <c r="D213" t="s">
        <v>2228</v>
      </c>
    </row>
    <row r="214" spans="1:4">
      <c r="A214">
        <v>210</v>
      </c>
      <c r="B214" s="13">
        <v>45777</v>
      </c>
      <c r="C214" t="s">
        <v>1082</v>
      </c>
      <c r="D214" t="s">
        <v>2230</v>
      </c>
    </row>
    <row r="215" spans="1:4">
      <c r="A215">
        <v>211</v>
      </c>
      <c r="B215" s="13">
        <v>45777</v>
      </c>
      <c r="C215" t="s">
        <v>1670</v>
      </c>
      <c r="D215" t="s">
        <v>2231</v>
      </c>
    </row>
    <row r="216" spans="1:4">
      <c r="A216">
        <v>212</v>
      </c>
      <c r="B216" s="13">
        <v>45777</v>
      </c>
      <c r="C216" t="s">
        <v>2232</v>
      </c>
      <c r="D216" t="s">
        <v>2236</v>
      </c>
    </row>
    <row r="217" spans="1:4">
      <c r="A217">
        <v>213</v>
      </c>
      <c r="B217" s="13">
        <v>45777</v>
      </c>
      <c r="C217" t="s">
        <v>1642</v>
      </c>
      <c r="D217" t="s">
        <v>2237</v>
      </c>
    </row>
    <row r="218" spans="1:4">
      <c r="A218">
        <v>214</v>
      </c>
      <c r="B218" s="13">
        <v>45775</v>
      </c>
      <c r="C218" t="s">
        <v>2165</v>
      </c>
      <c r="D218" t="s">
        <v>2238</v>
      </c>
    </row>
    <row r="219" spans="1:4">
      <c r="A219">
        <v>215</v>
      </c>
      <c r="B219" s="13">
        <v>45778</v>
      </c>
      <c r="C219" t="s">
        <v>1673</v>
      </c>
      <c r="D219" t="s">
        <v>2253</v>
      </c>
    </row>
    <row r="220" spans="1:4">
      <c r="A220">
        <v>216</v>
      </c>
      <c r="B220" s="13">
        <v>45777</v>
      </c>
      <c r="C220" t="s">
        <v>1858</v>
      </c>
      <c r="D220" t="s">
        <v>2255</v>
      </c>
    </row>
    <row r="221" spans="1:4">
      <c r="A221">
        <v>217</v>
      </c>
      <c r="B221" s="13">
        <v>45779</v>
      </c>
      <c r="C221" t="s">
        <v>1673</v>
      </c>
      <c r="D221" t="s">
        <v>2256</v>
      </c>
    </row>
    <row r="222" spans="1:4">
      <c r="A222">
        <v>218</v>
      </c>
      <c r="B222" s="13">
        <v>45779</v>
      </c>
      <c r="C222" t="s">
        <v>2162</v>
      </c>
      <c r="D222" t="s">
        <v>2257</v>
      </c>
    </row>
    <row r="223" spans="1:4">
      <c r="A223">
        <v>219</v>
      </c>
      <c r="B223" s="13">
        <v>45779</v>
      </c>
      <c r="C223" t="s">
        <v>1485</v>
      </c>
      <c r="D223" t="s">
        <v>2259</v>
      </c>
    </row>
    <row r="224" spans="1:4">
      <c r="A224">
        <v>220</v>
      </c>
      <c r="B224" s="13">
        <v>45779</v>
      </c>
      <c r="C224" t="s">
        <v>1485</v>
      </c>
      <c r="D224" t="s">
        <v>2260</v>
      </c>
    </row>
    <row r="225" spans="1:4">
      <c r="A225">
        <v>221</v>
      </c>
      <c r="B225" s="13">
        <v>45780</v>
      </c>
      <c r="C225" t="s">
        <v>2145</v>
      </c>
      <c r="D225" t="s">
        <v>2269</v>
      </c>
    </row>
    <row r="226" spans="1:4">
      <c r="A226">
        <v>222</v>
      </c>
      <c r="B226" s="13">
        <v>45782</v>
      </c>
      <c r="C226" t="s">
        <v>2272</v>
      </c>
      <c r="D226" t="s">
        <v>2273</v>
      </c>
    </row>
    <row r="227" spans="1:4">
      <c r="A227">
        <v>223</v>
      </c>
      <c r="B227" s="13">
        <v>45782</v>
      </c>
      <c r="C227" t="s">
        <v>1027</v>
      </c>
      <c r="D227" t="s">
        <v>2274</v>
      </c>
    </row>
    <row r="228" spans="1:4">
      <c r="A228">
        <v>224</v>
      </c>
      <c r="B228" s="13">
        <v>45783</v>
      </c>
      <c r="C228" t="s">
        <v>1627</v>
      </c>
      <c r="D228" t="s">
        <v>2275</v>
      </c>
    </row>
    <row r="229" spans="1:4">
      <c r="A229">
        <v>225</v>
      </c>
      <c r="B229" s="13">
        <v>45783</v>
      </c>
      <c r="C229" t="s">
        <v>1485</v>
      </c>
      <c r="D229" t="s">
        <v>2276</v>
      </c>
    </row>
    <row r="230" spans="1:4">
      <c r="A230">
        <v>226</v>
      </c>
      <c r="B230" s="13">
        <v>45783</v>
      </c>
      <c r="C230" t="s">
        <v>1555</v>
      </c>
      <c r="D230" t="s">
        <v>2277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45" activePane="bottomRight" state="frozen"/>
      <selection pane="topRight" activeCell="B1" sqref="B1"/>
      <selection pane="bottomLeft" activeCell="A2" sqref="A2"/>
      <selection pane="bottomRight" activeCell="B77" sqref="B77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133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3078000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</f>
        <v>1599999.9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1200000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G67" t="s">
        <v>2233</v>
      </c>
      <c r="H67" t="s">
        <v>2234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350000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1000000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5322700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1000000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10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10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0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10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10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10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10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10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10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10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10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10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10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10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10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250000</v>
      </c>
      <c r="J111" s="52">
        <f>SUM(I11:I111)</f>
        <v>39197699.600000001</v>
      </c>
    </row>
    <row r="112" spans="1:10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2203</v>
      </c>
      <c r="C129" t="s">
        <v>2204</v>
      </c>
      <c r="F129" t="s">
        <v>2205</v>
      </c>
      <c r="G129" t="s">
        <v>972</v>
      </c>
      <c r="H129" t="s">
        <v>2206</v>
      </c>
      <c r="I129" s="229">
        <f>SUMIF(주문_리스트!C:C,거래처!B129,주문_리스트!K:K)+SUMIF(주문_리스트!C:C,거래처!B129,주문_리스트!L:L)</f>
        <v>0</v>
      </c>
    </row>
    <row r="130" spans="1:10">
      <c r="A130">
        <v>130</v>
      </c>
      <c r="B130" t="s">
        <v>2261</v>
      </c>
      <c r="C130" t="s">
        <v>2262</v>
      </c>
      <c r="F130" t="s">
        <v>2263</v>
      </c>
      <c r="G130" t="s">
        <v>972</v>
      </c>
      <c r="H130" t="s">
        <v>2089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2220</v>
      </c>
      <c r="C131" t="s">
        <v>2221</v>
      </c>
      <c r="F131" t="s">
        <v>2222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39197699.600000001</v>
      </c>
    </row>
    <row r="132" spans="1:10">
      <c r="A132">
        <v>132</v>
      </c>
      <c r="B132" t="s">
        <v>2225</v>
      </c>
      <c r="C132" t="s">
        <v>2226</v>
      </c>
      <c r="F132" t="s">
        <v>2227</v>
      </c>
      <c r="I132" s="229">
        <f>SUMIF(주문_리스트!C:C,거래처!B132,주문_리스트!K:K)+SUMIF(주문_리스트!C:C,거래처!B132,주문_리스트!L:L)</f>
        <v>0</v>
      </c>
    </row>
    <row r="133" spans="1:10">
      <c r="I133" s="229">
        <f>SUMIF(주문_리스트!C:C,거래처!B133,주문_리스트!K:K)+SUMIF(주문_리스트!C:C,거래처!B133,주문_리스트!L:L)</f>
        <v>0</v>
      </c>
    </row>
    <row r="134" spans="1:10">
      <c r="I134" s="229">
        <f>SUMIF(주문_리스트!C:C,거래처!B134,주문_리스트!K:K)+SUMIF(주문_리스트!C:C,거래처!B134,주문_리스트!L:L)</f>
        <v>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5" t="s">
        <v>1184</v>
      </c>
      <c r="L1" s="405"/>
      <c r="M1" s="405"/>
      <c r="N1" s="405" t="s">
        <v>1185</v>
      </c>
      <c r="O1" s="405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5"/>
  <sheetViews>
    <sheetView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L319" sqref="L319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324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1530</v>
      </c>
      <c r="L140" s="229">
        <v>-220000</v>
      </c>
    </row>
    <row r="141" spans="1:12">
      <c r="A141" s="49">
        <v>140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 s="49">
        <v>141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 s="49">
        <v>143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 s="49">
        <v>144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 s="49">
        <v>145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 s="49">
        <v>154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 s="49">
        <v>168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 s="49">
        <v>245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 s="49">
        <v>246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 s="49">
        <v>252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 s="49">
        <v>253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1530</v>
      </c>
      <c r="E255" t="s">
        <v>2171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1960</v>
      </c>
      <c r="E256" t="s">
        <v>1582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1383</v>
      </c>
      <c r="E257" t="s">
        <v>1194</v>
      </c>
      <c r="L257" s="229">
        <v>-450000</v>
      </c>
    </row>
    <row r="258" spans="1:12">
      <c r="A258" s="49">
        <v>257</v>
      </c>
      <c r="B258" s="13">
        <v>45773</v>
      </c>
      <c r="C258" t="s">
        <v>1426</v>
      </c>
      <c r="E258" s="49" t="s">
        <v>1799</v>
      </c>
      <c r="L258" s="229">
        <v>-1278000</v>
      </c>
    </row>
    <row r="259" spans="1:12">
      <c r="A259" s="49">
        <v>258</v>
      </c>
      <c r="B259" s="13">
        <v>45775</v>
      </c>
      <c r="C259" t="s">
        <v>1607</v>
      </c>
      <c r="E259" t="s">
        <v>1610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1607</v>
      </c>
      <c r="E260" t="s">
        <v>1194</v>
      </c>
      <c r="L260" s="229">
        <v>-450000</v>
      </c>
    </row>
    <row r="261" spans="1:12">
      <c r="A261" s="49">
        <v>260</v>
      </c>
      <c r="B261" s="13">
        <v>45775</v>
      </c>
      <c r="C261" t="s">
        <v>1530</v>
      </c>
      <c r="E261" t="s">
        <v>1621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1216</v>
      </c>
      <c r="D262" s="225">
        <v>2800802</v>
      </c>
      <c r="E262" t="s">
        <v>1853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1093</v>
      </c>
      <c r="D263" s="225" t="s">
        <v>2178</v>
      </c>
      <c r="E263" t="s">
        <v>1276</v>
      </c>
      <c r="F263" t="s">
        <v>2178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1093</v>
      </c>
      <c r="E264" t="s">
        <v>1194</v>
      </c>
      <c r="L264" s="229">
        <v>-1700000</v>
      </c>
    </row>
    <row r="265" spans="1:12">
      <c r="A265" s="49">
        <v>264</v>
      </c>
      <c r="B265" s="13">
        <v>45775</v>
      </c>
      <c r="C265" t="s">
        <v>1618</v>
      </c>
      <c r="E265" t="s">
        <v>1881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1530</v>
      </c>
      <c r="E266" t="s">
        <v>2184</v>
      </c>
      <c r="L266" s="229">
        <v>-300000</v>
      </c>
    </row>
    <row r="267" spans="1:12">
      <c r="A267" s="49">
        <v>266</v>
      </c>
      <c r="B267" s="13">
        <v>45776</v>
      </c>
      <c r="C267" t="s">
        <v>2201</v>
      </c>
      <c r="D267" s="225" t="s">
        <v>1945</v>
      </c>
      <c r="E267" t="s">
        <v>1946</v>
      </c>
      <c r="F267" t="s">
        <v>1945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2201</v>
      </c>
      <c r="D268" s="225" t="s">
        <v>1982</v>
      </c>
      <c r="E268" t="s">
        <v>1983</v>
      </c>
      <c r="F268" t="s">
        <v>1982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2201</v>
      </c>
      <c r="D269" s="225" t="s">
        <v>2198</v>
      </c>
      <c r="E269" t="s">
        <v>2199</v>
      </c>
      <c r="F269" t="s">
        <v>2198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2201</v>
      </c>
      <c r="D270" s="225" t="s">
        <v>1278</v>
      </c>
      <c r="E270" t="s">
        <v>1279</v>
      </c>
      <c r="F270" t="s">
        <v>1278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2201</v>
      </c>
      <c r="E271" t="s">
        <v>2200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2201</v>
      </c>
      <c r="D272" s="225">
        <v>50229</v>
      </c>
      <c r="E272" t="s">
        <v>1761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2201</v>
      </c>
      <c r="D273" s="225" t="s">
        <v>2080</v>
      </c>
      <c r="E273" t="s">
        <v>2081</v>
      </c>
      <c r="F273" t="s">
        <v>2080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1960</v>
      </c>
      <c r="E274" t="s">
        <v>1194</v>
      </c>
      <c r="L274" s="229">
        <v>-350000</v>
      </c>
    </row>
    <row r="275" spans="1:12">
      <c r="A275" s="49">
        <v>274</v>
      </c>
      <c r="B275" s="13">
        <v>45776</v>
      </c>
      <c r="C275" t="s">
        <v>1858</v>
      </c>
      <c r="D275" s="225" t="s">
        <v>1890</v>
      </c>
      <c r="E275" t="s">
        <v>1274</v>
      </c>
      <c r="F275" t="s">
        <v>1890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1858</v>
      </c>
      <c r="E276" t="s">
        <v>1582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2210</v>
      </c>
      <c r="D277" s="225" t="s">
        <v>2208</v>
      </c>
      <c r="E277" t="s">
        <v>2209</v>
      </c>
      <c r="F277" t="s">
        <v>2208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2165</v>
      </c>
      <c r="D278" s="225" t="s">
        <v>1271</v>
      </c>
      <c r="E278" t="s">
        <v>1763</v>
      </c>
      <c r="F278" t="s">
        <v>1271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1885</v>
      </c>
      <c r="D279" s="225" t="s">
        <v>1291</v>
      </c>
      <c r="E279" t="s">
        <v>2213</v>
      </c>
      <c r="F279" t="s">
        <v>1291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2165</v>
      </c>
      <c r="D280" s="225" t="s">
        <v>1342</v>
      </c>
      <c r="E280" t="s">
        <v>1343</v>
      </c>
      <c r="F280" t="s">
        <v>1342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2165</v>
      </c>
      <c r="D281" s="225" t="s">
        <v>1840</v>
      </c>
      <c r="E281" t="s">
        <v>1841</v>
      </c>
      <c r="F281" t="s">
        <v>1840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2165</v>
      </c>
      <c r="E282" t="s">
        <v>2215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2165</v>
      </c>
      <c r="D283" s="225" t="s">
        <v>1945</v>
      </c>
      <c r="E283" t="s">
        <v>1946</v>
      </c>
      <c r="F283" t="s">
        <v>1945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1027</v>
      </c>
      <c r="D284" s="225">
        <v>24152333903</v>
      </c>
      <c r="E284" t="s">
        <v>1637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1530</v>
      </c>
      <c r="E285" t="s">
        <v>2218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2220</v>
      </c>
      <c r="E286" t="s">
        <v>2223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2225</v>
      </c>
      <c r="D287" s="225" t="s">
        <v>1272</v>
      </c>
      <c r="E287" t="s">
        <v>1765</v>
      </c>
      <c r="F287" t="s">
        <v>1272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2225</v>
      </c>
      <c r="D288" s="225" t="s">
        <v>1954</v>
      </c>
      <c r="E288" t="s">
        <v>1668</v>
      </c>
      <c r="F288" t="s">
        <v>1954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2225</v>
      </c>
      <c r="D289" s="225" t="s">
        <v>1856</v>
      </c>
      <c r="E289" t="s">
        <v>1857</v>
      </c>
      <c r="F289" t="s">
        <v>1856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1082</v>
      </c>
      <c r="E290" t="s">
        <v>2229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1670</v>
      </c>
      <c r="E291" t="s">
        <v>1881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2232</v>
      </c>
      <c r="E292" t="s">
        <v>2235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1642</v>
      </c>
      <c r="D293" s="225" t="s">
        <v>1287</v>
      </c>
      <c r="E293" t="s">
        <v>1288</v>
      </c>
      <c r="F293" t="s">
        <v>1287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2239</v>
      </c>
      <c r="E294" t="s">
        <v>2240</v>
      </c>
      <c r="L294" s="229">
        <v>-1585000</v>
      </c>
    </row>
    <row r="295" spans="1:12">
      <c r="A295" s="49">
        <v>294</v>
      </c>
      <c r="B295" s="13">
        <v>45776</v>
      </c>
      <c r="C295" t="s">
        <v>2241</v>
      </c>
      <c r="E295" t="s">
        <v>2240</v>
      </c>
      <c r="L295" s="229">
        <v>-550000</v>
      </c>
    </row>
    <row r="296" spans="1:12">
      <c r="A296" s="49">
        <v>295</v>
      </c>
      <c r="B296" s="13">
        <v>45777</v>
      </c>
      <c r="C296" t="s">
        <v>1670</v>
      </c>
      <c r="E296" t="s">
        <v>1194</v>
      </c>
      <c r="L296" s="229">
        <v>-4620900</v>
      </c>
    </row>
    <row r="297" spans="1:12">
      <c r="A297" s="49">
        <v>296</v>
      </c>
      <c r="B297" s="13">
        <v>45777</v>
      </c>
      <c r="C297" t="s">
        <v>2225</v>
      </c>
      <c r="E297" t="s">
        <v>1194</v>
      </c>
      <c r="L297" s="229">
        <v>-1610000</v>
      </c>
    </row>
    <row r="298" spans="1:12">
      <c r="A298" s="49">
        <v>297</v>
      </c>
      <c r="B298" s="13">
        <v>45777</v>
      </c>
      <c r="C298" t="s">
        <v>1216</v>
      </c>
      <c r="E298" t="s">
        <v>1194</v>
      </c>
      <c r="L298" s="229">
        <v>-924000</v>
      </c>
    </row>
    <row r="299" spans="1:12">
      <c r="A299" s="49">
        <v>298</v>
      </c>
      <c r="B299" s="13">
        <v>45775</v>
      </c>
      <c r="C299" t="s">
        <v>2165</v>
      </c>
      <c r="D299" s="225" t="s">
        <v>1278</v>
      </c>
      <c r="E299" t="s">
        <v>1279</v>
      </c>
      <c r="F299" t="s">
        <v>1278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2165</v>
      </c>
      <c r="E300" t="s">
        <v>1194</v>
      </c>
      <c r="L300" s="229">
        <v>-3443000</v>
      </c>
    </row>
    <row r="301" spans="1:12">
      <c r="A301" s="49">
        <v>300</v>
      </c>
      <c r="B301" s="13">
        <v>45777</v>
      </c>
      <c r="C301" t="s">
        <v>1627</v>
      </c>
      <c r="E301" t="s">
        <v>1194</v>
      </c>
      <c r="L301" s="229">
        <v>-1700000</v>
      </c>
    </row>
    <row r="302" spans="1:12">
      <c r="A302" s="49">
        <v>301</v>
      </c>
      <c r="B302" s="13">
        <v>45778</v>
      </c>
      <c r="C302" t="s">
        <v>2248</v>
      </c>
      <c r="E302" t="s">
        <v>2245</v>
      </c>
      <c r="L302" s="229">
        <v>-990000</v>
      </c>
    </row>
    <row r="303" spans="1:12">
      <c r="A303" s="49">
        <v>302</v>
      </c>
      <c r="B303" s="13">
        <v>45772</v>
      </c>
      <c r="C303" t="s">
        <v>2162</v>
      </c>
      <c r="E303" t="s">
        <v>1194</v>
      </c>
      <c r="L303" s="229">
        <v>-1100000</v>
      </c>
    </row>
    <row r="304" spans="1:12">
      <c r="A304" s="49">
        <v>303</v>
      </c>
      <c r="B304" s="13">
        <v>45778</v>
      </c>
      <c r="C304" t="s">
        <v>1530</v>
      </c>
      <c r="E304" t="s">
        <v>1194</v>
      </c>
      <c r="L304" s="229">
        <v>-10000000</v>
      </c>
    </row>
    <row r="305" spans="1:12">
      <c r="A305" s="49">
        <v>304</v>
      </c>
      <c r="B305" s="13">
        <v>45778</v>
      </c>
      <c r="C305" t="s">
        <v>1553</v>
      </c>
      <c r="E305" t="s">
        <v>1194</v>
      </c>
      <c r="L305" s="229">
        <v>-1400000</v>
      </c>
    </row>
    <row r="306" spans="1:12">
      <c r="A306" s="49">
        <v>305</v>
      </c>
      <c r="B306" s="13">
        <v>45777</v>
      </c>
      <c r="C306" t="s">
        <v>2201</v>
      </c>
      <c r="E306" t="s">
        <v>1194</v>
      </c>
      <c r="L306" s="229">
        <v>-1294000</v>
      </c>
    </row>
    <row r="307" spans="1:12">
      <c r="A307" s="49">
        <v>306</v>
      </c>
      <c r="B307" s="13">
        <v>45778</v>
      </c>
      <c r="C307" t="s">
        <v>1485</v>
      </c>
      <c r="E307" t="s">
        <v>1194</v>
      </c>
      <c r="L307" s="229">
        <v>-7200000</v>
      </c>
    </row>
    <row r="308" spans="1:12">
      <c r="A308" s="49">
        <v>307</v>
      </c>
      <c r="B308" s="13">
        <v>45778</v>
      </c>
      <c r="C308" t="s">
        <v>1673</v>
      </c>
      <c r="D308" s="225" t="s">
        <v>1272</v>
      </c>
      <c r="E308" t="s">
        <v>1765</v>
      </c>
      <c r="F308" t="s">
        <v>1272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1673</v>
      </c>
      <c r="D309" s="225" t="s">
        <v>1954</v>
      </c>
      <c r="E309" t="s">
        <v>1668</v>
      </c>
      <c r="F309" t="s">
        <v>1954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1673</v>
      </c>
      <c r="E310" t="s">
        <v>2244</v>
      </c>
      <c r="L310" s="229">
        <v>-1000000</v>
      </c>
    </row>
    <row r="311" spans="1:12">
      <c r="A311">
        <v>309</v>
      </c>
      <c r="B311" s="13">
        <v>45779</v>
      </c>
      <c r="C311" t="s">
        <v>1642</v>
      </c>
      <c r="E311" t="s">
        <v>1194</v>
      </c>
      <c r="L311" s="229">
        <v>-550000</v>
      </c>
    </row>
    <row r="312" spans="1:12">
      <c r="A312">
        <v>310</v>
      </c>
      <c r="B312" s="13">
        <v>45779</v>
      </c>
      <c r="C312" t="s">
        <v>2220</v>
      </c>
      <c r="E312" t="s">
        <v>1194</v>
      </c>
      <c r="L312" s="229">
        <v>-1200000</v>
      </c>
    </row>
    <row r="313" spans="1:12">
      <c r="A313">
        <v>311</v>
      </c>
      <c r="B313" s="13">
        <v>45777</v>
      </c>
      <c r="C313" t="s">
        <v>1858</v>
      </c>
      <c r="D313" s="225">
        <v>2800802</v>
      </c>
      <c r="E313" t="s">
        <v>1853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>
        <v>312</v>
      </c>
      <c r="B314" s="13">
        <v>45779</v>
      </c>
      <c r="C314" t="s">
        <v>1673</v>
      </c>
      <c r="D314" s="225" t="s">
        <v>1342</v>
      </c>
      <c r="E314" t="s">
        <v>1343</v>
      </c>
      <c r="F314" t="s">
        <v>1342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>
        <v>313</v>
      </c>
      <c r="B315" s="13">
        <v>45779</v>
      </c>
      <c r="C315" t="s">
        <v>2162</v>
      </c>
      <c r="D315" s="225" t="s">
        <v>1269</v>
      </c>
      <c r="E315" t="s">
        <v>2163</v>
      </c>
      <c r="F315" t="s">
        <v>1269</v>
      </c>
      <c r="G315" s="229">
        <v>1000000</v>
      </c>
      <c r="H315">
        <v>1</v>
      </c>
      <c r="K315" s="229">
        <v>1000000</v>
      </c>
    </row>
    <row r="316" spans="1:12">
      <c r="A316">
        <v>314</v>
      </c>
      <c r="B316" s="13">
        <v>45779</v>
      </c>
      <c r="C316" t="s">
        <v>1485</v>
      </c>
      <c r="D316" s="225">
        <v>415072909</v>
      </c>
      <c r="E316" s="273" t="s">
        <v>1723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>
        <v>315</v>
      </c>
      <c r="B317" s="13">
        <v>45779</v>
      </c>
      <c r="C317" t="s">
        <v>1485</v>
      </c>
      <c r="E317" t="s">
        <v>1224</v>
      </c>
      <c r="G317" s="229">
        <v>1500000</v>
      </c>
      <c r="H317">
        <v>1</v>
      </c>
      <c r="K317" s="229">
        <v>1500000</v>
      </c>
    </row>
    <row r="318" spans="1:12">
      <c r="A318">
        <v>316</v>
      </c>
      <c r="B318" s="13">
        <v>45780</v>
      </c>
      <c r="C318" t="s">
        <v>2162</v>
      </c>
      <c r="E318" t="s">
        <v>2270</v>
      </c>
      <c r="L318" s="229">
        <v>-1000000</v>
      </c>
    </row>
    <row r="319" spans="1:12">
      <c r="A319">
        <v>317</v>
      </c>
      <c r="B319" s="13">
        <v>45780</v>
      </c>
      <c r="C319" t="s">
        <v>1673</v>
      </c>
      <c r="E319" t="s">
        <v>2271</v>
      </c>
      <c r="L319" s="229">
        <v>-1815000</v>
      </c>
    </row>
    <row r="320" spans="1:12">
      <c r="A320">
        <v>318</v>
      </c>
      <c r="B320" s="13">
        <v>45780</v>
      </c>
      <c r="C320" t="s">
        <v>2145</v>
      </c>
      <c r="E320" t="s">
        <v>2268</v>
      </c>
      <c r="G320" s="229">
        <v>1000000</v>
      </c>
      <c r="H320">
        <v>1</v>
      </c>
      <c r="K320" s="229">
        <v>1000000</v>
      </c>
    </row>
    <row r="321" spans="1:11">
      <c r="A321">
        <v>319</v>
      </c>
      <c r="B321" s="13">
        <v>45782</v>
      </c>
      <c r="C321" t="s">
        <v>2272</v>
      </c>
      <c r="D321" s="225" t="s">
        <v>1275</v>
      </c>
      <c r="E321" t="s">
        <v>1276</v>
      </c>
      <c r="F321" t="s">
        <v>1275</v>
      </c>
      <c r="G321" s="229">
        <v>1200000</v>
      </c>
      <c r="H321">
        <v>1</v>
      </c>
      <c r="K321" s="229">
        <v>1200000</v>
      </c>
    </row>
    <row r="322" spans="1:11">
      <c r="A322">
        <v>320</v>
      </c>
      <c r="B322" s="13">
        <v>45782</v>
      </c>
      <c r="C322" t="s">
        <v>1027</v>
      </c>
      <c r="D322" s="225">
        <v>2800802</v>
      </c>
      <c r="E322" t="s">
        <v>1853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1">
      <c r="A323">
        <v>321</v>
      </c>
      <c r="B323" s="13">
        <v>45783</v>
      </c>
      <c r="C323" t="s">
        <v>1627</v>
      </c>
      <c r="D323" s="225">
        <v>501220522</v>
      </c>
      <c r="E323" t="s">
        <v>2209</v>
      </c>
      <c r="F323">
        <v>501220522</v>
      </c>
      <c r="G323" s="229">
        <v>450000</v>
      </c>
      <c r="H323">
        <v>1</v>
      </c>
      <c r="K323" s="229">
        <v>450000</v>
      </c>
    </row>
    <row r="324" spans="1:11">
      <c r="A324">
        <v>322</v>
      </c>
      <c r="B324" s="13">
        <v>45783</v>
      </c>
      <c r="C324" t="s">
        <v>1485</v>
      </c>
      <c r="D324" s="225" t="s">
        <v>1890</v>
      </c>
      <c r="E324" t="s">
        <v>1274</v>
      </c>
      <c r="F324" t="s">
        <v>1890</v>
      </c>
      <c r="G324" s="229">
        <v>1200000</v>
      </c>
      <c r="H324">
        <v>1</v>
      </c>
      <c r="K324" s="229">
        <v>1200000</v>
      </c>
    </row>
    <row r="325" spans="1:11">
      <c r="A325">
        <v>323</v>
      </c>
      <c r="B325" s="13">
        <v>45783</v>
      </c>
      <c r="C325" t="s">
        <v>1555</v>
      </c>
      <c r="E325" t="s">
        <v>1582</v>
      </c>
      <c r="G325" s="229">
        <v>350000</v>
      </c>
      <c r="H325">
        <v>1</v>
      </c>
      <c r="K325" s="229">
        <v>350000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2"/>
  <sheetViews>
    <sheetView tabSelected="1"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I101" sqref="I101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164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-3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-5</v>
      </c>
    </row>
    <row r="30" spans="1:9">
      <c r="A30">
        <v>35</v>
      </c>
      <c r="B30">
        <v>3</v>
      </c>
      <c r="C30" s="225" t="s">
        <v>2180</v>
      </c>
      <c r="D30" s="224" t="s">
        <v>1767</v>
      </c>
      <c r="E30" s="224" t="s">
        <v>2180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-17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-16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-4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-7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-7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-17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-4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C129" s="225" t="s">
        <v>2242</v>
      </c>
      <c r="D129" s="224" t="s">
        <v>2243</v>
      </c>
      <c r="E129" s="224" t="s">
        <v>2242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2169</v>
      </c>
      <c r="E140" s="224">
        <v>7583332</v>
      </c>
      <c r="F140" s="52">
        <v>450000</v>
      </c>
    </row>
    <row r="141" spans="1:8">
      <c r="A141">
        <v>152</v>
      </c>
      <c r="D141" s="224" t="s">
        <v>2171</v>
      </c>
      <c r="F141" s="52">
        <v>150000</v>
      </c>
    </row>
    <row r="142" spans="1:8">
      <c r="A142">
        <v>153</v>
      </c>
      <c r="B142">
        <v>1</v>
      </c>
      <c r="C142" s="225" t="s">
        <v>2178</v>
      </c>
      <c r="D142" s="224" t="s">
        <v>1276</v>
      </c>
      <c r="E142" s="224" t="s">
        <v>2178</v>
      </c>
      <c r="F142" s="52">
        <v>1700000</v>
      </c>
    </row>
    <row r="143" spans="1:8">
      <c r="A143">
        <v>154</v>
      </c>
      <c r="B143">
        <v>14</v>
      </c>
      <c r="D143" s="224" t="s">
        <v>2196</v>
      </c>
      <c r="F143" s="52">
        <v>2000000</v>
      </c>
    </row>
    <row r="144" spans="1:8">
      <c r="A144">
        <v>155</v>
      </c>
      <c r="B144">
        <v>14</v>
      </c>
      <c r="C144" s="225" t="s">
        <v>2208</v>
      </c>
      <c r="D144" s="224" t="s">
        <v>2209</v>
      </c>
      <c r="E144" s="224" t="s">
        <v>2208</v>
      </c>
      <c r="F144" s="52">
        <v>550000</v>
      </c>
    </row>
    <row r="145" spans="1:7">
      <c r="A145">
        <v>156</v>
      </c>
      <c r="D145" s="224" t="s">
        <v>2215</v>
      </c>
      <c r="F145" s="52">
        <v>84000</v>
      </c>
    </row>
    <row r="146" spans="1:7">
      <c r="A146">
        <v>157</v>
      </c>
      <c r="D146" s="224" t="s">
        <v>2218</v>
      </c>
      <c r="F146" s="52">
        <v>1000000</v>
      </c>
    </row>
    <row r="147" spans="1:7">
      <c r="A147">
        <v>158</v>
      </c>
      <c r="D147" s="224" t="s">
        <v>2223</v>
      </c>
      <c r="F147" s="52">
        <v>1200000</v>
      </c>
    </row>
    <row r="148" spans="1:7">
      <c r="A148">
        <v>159</v>
      </c>
      <c r="D148" s="224" t="s">
        <v>2229</v>
      </c>
      <c r="F148" s="52">
        <v>1000000</v>
      </c>
    </row>
    <row r="149" spans="1:7">
      <c r="A149">
        <v>160</v>
      </c>
      <c r="D149" s="224" t="s">
        <v>2235</v>
      </c>
      <c r="F149" s="52">
        <v>900000</v>
      </c>
    </row>
    <row r="150" spans="1:7">
      <c r="A150">
        <v>161</v>
      </c>
      <c r="B150">
        <v>8</v>
      </c>
      <c r="C150" s="225" t="s">
        <v>2250</v>
      </c>
      <c r="D150" s="224" t="s">
        <v>2251</v>
      </c>
      <c r="E150" s="224" t="s">
        <v>2250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2252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2209</v>
      </c>
      <c r="E152" s="224">
        <v>501220522</v>
      </c>
      <c r="F152" s="52">
        <v>450000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6" t="s">
        <v>12</v>
      </c>
      <c r="C4" s="407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6" sqref="A6:F6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20" t="s">
        <v>2028</v>
      </c>
      <c r="B1" s="421"/>
      <c r="C1" s="421"/>
      <c r="D1" s="421"/>
      <c r="E1" s="421"/>
      <c r="F1" s="422"/>
    </row>
    <row r="2" spans="1:6" ht="26.25">
      <c r="A2" s="414" t="s">
        <v>2026</v>
      </c>
      <c r="B2" s="415"/>
      <c r="C2" s="415"/>
      <c r="D2" s="415"/>
      <c r="E2" s="415"/>
      <c r="F2" s="416"/>
    </row>
    <row r="3" spans="1:6" ht="26.25">
      <c r="A3" s="417">
        <v>19800</v>
      </c>
      <c r="B3" s="418"/>
      <c r="C3" s="418"/>
      <c r="D3" s="418"/>
      <c r="E3" s="418"/>
      <c r="F3" s="419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20" t="s">
        <v>2029</v>
      </c>
      <c r="B5" s="421"/>
      <c r="C5" s="421"/>
      <c r="D5" s="421"/>
      <c r="E5" s="421"/>
      <c r="F5" s="422"/>
    </row>
    <row r="6" spans="1:6" ht="26.25">
      <c r="A6" s="414" t="s">
        <v>2027</v>
      </c>
      <c r="B6" s="415"/>
      <c r="C6" s="415"/>
      <c r="D6" s="415"/>
      <c r="E6" s="415"/>
      <c r="F6" s="416"/>
    </row>
    <row r="7" spans="1:6" ht="26.25">
      <c r="A7" s="417">
        <v>19800</v>
      </c>
      <c r="B7" s="418"/>
      <c r="C7" s="418"/>
      <c r="D7" s="418"/>
      <c r="E7" s="418"/>
      <c r="F7" s="419"/>
    </row>
    <row r="15" spans="1:6" ht="26.25">
      <c r="A15" s="408" t="s">
        <v>2030</v>
      </c>
      <c r="B15" s="409"/>
      <c r="C15" s="409"/>
      <c r="D15" s="409"/>
      <c r="E15" s="409"/>
      <c r="F15" s="410"/>
    </row>
    <row r="16" spans="1:6" ht="26.25">
      <c r="A16" s="408" t="s">
        <v>2026</v>
      </c>
      <c r="B16" s="409"/>
      <c r="C16" s="409"/>
      <c r="D16" s="409"/>
      <c r="E16" s="409"/>
      <c r="F16" s="410"/>
    </row>
    <row r="17" spans="1:6" ht="26.25">
      <c r="A17" s="411">
        <v>19800</v>
      </c>
      <c r="B17" s="412"/>
      <c r="C17" s="412"/>
      <c r="D17" s="412"/>
      <c r="E17" s="412"/>
      <c r="F17" s="413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08" t="s">
        <v>2031</v>
      </c>
      <c r="B19" s="409"/>
      <c r="C19" s="409"/>
      <c r="D19" s="409"/>
      <c r="E19" s="409"/>
      <c r="F19" s="410"/>
    </row>
    <row r="20" spans="1:6" ht="26.25">
      <c r="A20" s="408" t="s">
        <v>2027</v>
      </c>
      <c r="B20" s="409"/>
      <c r="C20" s="409"/>
      <c r="D20" s="409"/>
      <c r="E20" s="409"/>
      <c r="F20" s="410"/>
    </row>
    <row r="21" spans="1:6" ht="26.25">
      <c r="A21" s="411">
        <v>19800</v>
      </c>
      <c r="B21" s="412"/>
      <c r="C21" s="412"/>
      <c r="D21" s="412"/>
      <c r="E21" s="412"/>
      <c r="F21" s="413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2025-05-02T08:19:30Z</cp:lastPrinted>
  <dcterms:created xsi:type="dcterms:W3CDTF">2020-10-02T11:51:16Z</dcterms:created>
  <dcterms:modified xsi:type="dcterms:W3CDTF">2025-05-06T08:42:50Z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